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drawings/drawing34.xml" ContentType="application/vnd.openxmlformats-officedocument.drawingml.chartshapes+xml"/>
  <Override PartName="/xl/charts/chart34.xml" ContentType="application/vnd.openxmlformats-officedocument.drawingml.chart+xml"/>
  <Override PartName="/xl/drawings/drawing35.xml" ContentType="application/vnd.openxmlformats-officedocument.drawingml.chartshapes+xml"/>
  <Override PartName="/xl/charts/chart35.xml" ContentType="application/vnd.openxmlformats-officedocument.drawingml.chart+xml"/>
  <Override PartName="/xl/drawings/drawing36.xml" ContentType="application/vnd.openxmlformats-officedocument.drawingml.chartshapes+xml"/>
  <Override PartName="/xl/charts/chart36.xml" ContentType="application/vnd.openxmlformats-officedocument.drawingml.chart+xml"/>
  <Override PartName="/xl/drawings/drawing37.xml" ContentType="application/vnd.openxmlformats-officedocument.drawingml.chartshapes+xml"/>
  <Override PartName="/xl/charts/chart37.xml" ContentType="application/vnd.openxmlformats-officedocument.drawingml.chart+xml"/>
  <Override PartName="/xl/drawings/drawing38.xml" ContentType="application/vnd.openxmlformats-officedocument.drawingml.chartshapes+xml"/>
  <Override PartName="/xl/charts/chart38.xml" ContentType="application/vnd.openxmlformats-officedocument.drawingml.chart+xml"/>
  <Override PartName="/xl/drawings/drawing39.xml" ContentType="application/vnd.openxmlformats-officedocument.drawingml.chartshapes+xml"/>
  <Override PartName="/xl/charts/chart39.xml" ContentType="application/vnd.openxmlformats-officedocument.drawingml.chart+xml"/>
  <Override PartName="/xl/drawings/drawing40.xml" ContentType="application/vnd.openxmlformats-officedocument.drawingml.chartshapes+xml"/>
  <Override PartName="/xl/charts/chart40.xml" ContentType="application/vnd.openxmlformats-officedocument.drawingml.chart+xml"/>
  <Override PartName="/xl/drawings/drawing41.xml" ContentType="application/vnd.openxmlformats-officedocument.drawingml.chartshapes+xml"/>
  <Override PartName="/xl/charts/chart41.xml" ContentType="application/vnd.openxmlformats-officedocument.drawingml.chart+xml"/>
  <Override PartName="/xl/drawings/drawing42.xml" ContentType="application/vnd.openxmlformats-officedocument.drawingml.chartshapes+xml"/>
  <Override PartName="/xl/charts/chart42.xml" ContentType="application/vnd.openxmlformats-officedocument.drawingml.chart+xml"/>
  <Override PartName="/xl/drawings/drawing43.xml" ContentType="application/vnd.openxmlformats-officedocument.drawingml.chartshapes+xml"/>
  <Override PartName="/xl/charts/chart43.xml" ContentType="application/vnd.openxmlformats-officedocument.drawingml.chart+xml"/>
  <Override PartName="/xl/drawings/drawing44.xml" ContentType="application/vnd.openxmlformats-officedocument.drawingml.chartshapes+xml"/>
  <Override PartName="/xl/charts/chart44.xml" ContentType="application/vnd.openxmlformats-officedocument.drawingml.chart+xml"/>
  <Override PartName="/xl/drawings/drawing45.xml" ContentType="application/vnd.openxmlformats-officedocument.drawingml.chartshapes+xml"/>
  <Override PartName="/xl/charts/chart45.xml" ContentType="application/vnd.openxmlformats-officedocument.drawingml.chart+xml"/>
  <Override PartName="/xl/drawings/drawing46.xml" ContentType="application/vnd.openxmlformats-officedocument.drawingml.chartshapes+xml"/>
  <Override PartName="/xl/charts/chart46.xml" ContentType="application/vnd.openxmlformats-officedocument.drawingml.chart+xml"/>
  <Override PartName="/xl/drawings/drawing4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ign-8\Divisions\Satkhira2\Khals\Test\"/>
    </mc:Choice>
  </mc:AlternateContent>
  <bookViews>
    <workbookView xWindow="0" yWindow="0" windowWidth="20040" windowHeight="7956" tabRatio="726"/>
  </bookViews>
  <sheets>
    <sheet name="Package_Info" sheetId="64" r:id="rId1"/>
    <sheet name="Raw_Cross_Section_Data" sheetId="58" r:id="rId2"/>
    <sheet name="Data_index" sheetId="62" r:id="rId3"/>
    <sheet name="Khal_Info" sheetId="63" r:id="rId4"/>
    <sheet name="Only_Data" sheetId="21" state="hidden" r:id="rId5"/>
  </sheets>
  <definedNames>
    <definedName name="_xlnm.Print_Area" localSheetId="1">Raw_Cross_Section_Data!#REF!</definedName>
  </definedNames>
  <calcPr calcId="162913"/>
</workbook>
</file>

<file path=xl/calcChain.xml><?xml version="1.0" encoding="utf-8"?>
<calcChain xmlns="http://schemas.openxmlformats.org/spreadsheetml/2006/main">
  <c r="J840" i="21" l="1"/>
  <c r="A840" i="21"/>
  <c r="J839" i="21"/>
  <c r="A839" i="21"/>
  <c r="J838" i="21"/>
  <c r="A838" i="21"/>
  <c r="J837" i="21"/>
  <c r="A837" i="21"/>
  <c r="J836" i="21"/>
  <c r="A836" i="21"/>
  <c r="J835" i="21"/>
  <c r="A835" i="21"/>
  <c r="J834" i="21"/>
  <c r="A834" i="21"/>
  <c r="J833" i="21"/>
  <c r="A833" i="21"/>
  <c r="J832" i="21"/>
  <c r="A832" i="21"/>
  <c r="J831" i="21"/>
  <c r="A831" i="21"/>
  <c r="J830" i="21"/>
  <c r="A830" i="21"/>
  <c r="J829" i="21"/>
  <c r="A829" i="21"/>
  <c r="J828" i="21"/>
  <c r="A828" i="21"/>
  <c r="J827" i="21"/>
  <c r="A827" i="21"/>
  <c r="J826" i="21"/>
  <c r="A826" i="21"/>
  <c r="J825" i="21"/>
  <c r="A825" i="21"/>
  <c r="J824" i="21"/>
  <c r="A824" i="21"/>
  <c r="J823" i="21"/>
  <c r="A823" i="21"/>
  <c r="J822" i="21"/>
  <c r="A822" i="21"/>
  <c r="J821" i="21"/>
  <c r="A821" i="21"/>
  <c r="J820" i="21"/>
  <c r="A820" i="21"/>
  <c r="J819" i="21"/>
  <c r="A819" i="21"/>
  <c r="J818" i="21"/>
  <c r="A818" i="21"/>
  <c r="J817" i="21"/>
  <c r="A817" i="21"/>
  <c r="J816" i="21"/>
  <c r="A816" i="21"/>
  <c r="J815" i="21"/>
  <c r="A815" i="21"/>
  <c r="J814" i="21"/>
  <c r="A814" i="21"/>
  <c r="J813" i="21"/>
  <c r="A813" i="21"/>
  <c r="J812" i="21"/>
  <c r="A812" i="21"/>
  <c r="J811" i="21"/>
  <c r="A811" i="21"/>
  <c r="J810" i="21"/>
  <c r="A810" i="21"/>
  <c r="J809" i="21"/>
  <c r="A809" i="21"/>
  <c r="J808" i="21"/>
  <c r="A808" i="21"/>
  <c r="J807" i="21"/>
  <c r="A807" i="21"/>
  <c r="A806" i="21"/>
  <c r="L798" i="21"/>
  <c r="M798" i="21" s="1"/>
  <c r="K798" i="21"/>
  <c r="E798" i="21"/>
  <c r="F798" i="21" s="1"/>
  <c r="D798" i="21"/>
  <c r="L797" i="21"/>
  <c r="M797" i="21" s="1"/>
  <c r="K797" i="21"/>
  <c r="E797" i="21"/>
  <c r="F797" i="21" s="1"/>
  <c r="D797" i="21"/>
  <c r="L796" i="21"/>
  <c r="M796" i="21" s="1"/>
  <c r="K796" i="21"/>
  <c r="E796" i="21"/>
  <c r="F796" i="21" s="1"/>
  <c r="D796" i="21"/>
  <c r="L795" i="21"/>
  <c r="M795" i="21" s="1"/>
  <c r="K795" i="21"/>
  <c r="E795" i="21"/>
  <c r="F795" i="21" s="1"/>
  <c r="D795" i="21"/>
  <c r="L794" i="21"/>
  <c r="M794" i="21" s="1"/>
  <c r="K794" i="21"/>
  <c r="E794" i="21"/>
  <c r="F794" i="21" s="1"/>
  <c r="D794" i="21"/>
  <c r="L793" i="21"/>
  <c r="M793" i="21" s="1"/>
  <c r="K793" i="21"/>
  <c r="E793" i="21"/>
  <c r="F793" i="21" s="1"/>
  <c r="D793" i="21"/>
  <c r="L792" i="21"/>
  <c r="M792" i="21" s="1"/>
  <c r="K792" i="21"/>
  <c r="E792" i="21"/>
  <c r="F792" i="21" s="1"/>
  <c r="D792" i="21"/>
  <c r="L791" i="21"/>
  <c r="M791" i="21" s="1"/>
  <c r="K791" i="21"/>
  <c r="E791" i="21"/>
  <c r="F791" i="21" s="1"/>
  <c r="D791" i="21"/>
  <c r="L790" i="21"/>
  <c r="M790" i="21" s="1"/>
  <c r="K790" i="21"/>
  <c r="E790" i="21"/>
  <c r="F790" i="21" s="1"/>
  <c r="D790" i="21"/>
  <c r="L789" i="21"/>
  <c r="M789" i="21" s="1"/>
  <c r="K789" i="21"/>
  <c r="E789" i="21"/>
  <c r="F789" i="21" s="1"/>
  <c r="D789" i="21"/>
  <c r="L788" i="21"/>
  <c r="M788" i="21" s="1"/>
  <c r="K788" i="21"/>
  <c r="E788" i="21"/>
  <c r="F788" i="21" s="1"/>
  <c r="D788" i="21"/>
  <c r="L787" i="21"/>
  <c r="M787" i="21" s="1"/>
  <c r="K787" i="21"/>
  <c r="E787" i="21"/>
  <c r="F787" i="21" s="1"/>
  <c r="D787" i="21"/>
  <c r="L786" i="21"/>
  <c r="M786" i="21" s="1"/>
  <c r="K786" i="21"/>
  <c r="E786" i="21"/>
  <c r="F786" i="21" s="1"/>
  <c r="D786" i="21"/>
  <c r="L785" i="21"/>
  <c r="M785" i="21" s="1"/>
  <c r="K785" i="21"/>
  <c r="E785" i="21"/>
  <c r="F785" i="21" s="1"/>
  <c r="D785" i="21"/>
  <c r="M783" i="21"/>
  <c r="L783" i="21"/>
  <c r="K783" i="21"/>
  <c r="J783" i="21"/>
  <c r="I783" i="21"/>
  <c r="L775" i="21"/>
  <c r="M775" i="21" s="1"/>
  <c r="K775" i="21"/>
  <c r="E775" i="21"/>
  <c r="F775" i="21" s="1"/>
  <c r="D775" i="21"/>
  <c r="L774" i="21"/>
  <c r="M774" i="21" s="1"/>
  <c r="K774" i="21"/>
  <c r="E774" i="21"/>
  <c r="F774" i="21" s="1"/>
  <c r="D774" i="21"/>
  <c r="L773" i="21"/>
  <c r="M773" i="21" s="1"/>
  <c r="K773" i="21"/>
  <c r="E773" i="21"/>
  <c r="F773" i="21" s="1"/>
  <c r="D773" i="21"/>
  <c r="L772" i="21"/>
  <c r="M772" i="21" s="1"/>
  <c r="K772" i="21"/>
  <c r="E772" i="21"/>
  <c r="F772" i="21" s="1"/>
  <c r="D772" i="21"/>
  <c r="L771" i="21"/>
  <c r="M771" i="21" s="1"/>
  <c r="K771" i="21"/>
  <c r="E771" i="21"/>
  <c r="F771" i="21" s="1"/>
  <c r="D771" i="21"/>
  <c r="L770" i="21"/>
  <c r="M770" i="21" s="1"/>
  <c r="K770" i="21"/>
  <c r="E770" i="21"/>
  <c r="F770" i="21" s="1"/>
  <c r="D770" i="21"/>
  <c r="L769" i="21"/>
  <c r="M769" i="21" s="1"/>
  <c r="K769" i="21"/>
  <c r="E769" i="21"/>
  <c r="F769" i="21" s="1"/>
  <c r="D769" i="21"/>
  <c r="L768" i="21"/>
  <c r="M768" i="21" s="1"/>
  <c r="K768" i="21"/>
  <c r="E768" i="21"/>
  <c r="F768" i="21" s="1"/>
  <c r="D768" i="21"/>
  <c r="L767" i="21"/>
  <c r="M767" i="21" s="1"/>
  <c r="K767" i="21"/>
  <c r="E767" i="21"/>
  <c r="F767" i="21" s="1"/>
  <c r="D767" i="21"/>
  <c r="L766" i="21"/>
  <c r="M766" i="21" s="1"/>
  <c r="K766" i="21"/>
  <c r="E766" i="21"/>
  <c r="F766" i="21" s="1"/>
  <c r="D766" i="21"/>
  <c r="L765" i="21"/>
  <c r="M765" i="21" s="1"/>
  <c r="K765" i="21"/>
  <c r="E765" i="21"/>
  <c r="F765" i="21" s="1"/>
  <c r="D765" i="21"/>
  <c r="M764" i="21"/>
  <c r="L764" i="21"/>
  <c r="K764" i="21"/>
  <c r="E764" i="21"/>
  <c r="F764" i="21" s="1"/>
  <c r="D764" i="21"/>
  <c r="L763" i="21"/>
  <c r="M763" i="21" s="1"/>
  <c r="K763" i="21"/>
  <c r="E763" i="21"/>
  <c r="F763" i="21" s="1"/>
  <c r="D763" i="21"/>
  <c r="L762" i="21"/>
  <c r="M762" i="21" s="1"/>
  <c r="K762" i="21"/>
  <c r="E762" i="21"/>
  <c r="F762" i="21" s="1"/>
  <c r="D762" i="21"/>
  <c r="M760" i="21"/>
  <c r="L760" i="21"/>
  <c r="K760" i="21"/>
  <c r="J760" i="21"/>
  <c r="I760" i="21"/>
  <c r="L752" i="21"/>
  <c r="M752" i="21" s="1"/>
  <c r="K752" i="21"/>
  <c r="E752" i="21"/>
  <c r="F752" i="21" s="1"/>
  <c r="D752" i="21"/>
  <c r="L751" i="21"/>
  <c r="M751" i="21" s="1"/>
  <c r="K751" i="21"/>
  <c r="E751" i="21"/>
  <c r="F751" i="21" s="1"/>
  <c r="D751" i="21"/>
  <c r="L750" i="21"/>
  <c r="M750" i="21" s="1"/>
  <c r="K750" i="21"/>
  <c r="E750" i="21"/>
  <c r="F750" i="21" s="1"/>
  <c r="D750" i="21"/>
  <c r="L749" i="21"/>
  <c r="M749" i="21" s="1"/>
  <c r="K749" i="21"/>
  <c r="E749" i="21"/>
  <c r="F749" i="21" s="1"/>
  <c r="D749" i="21"/>
  <c r="L748" i="21"/>
  <c r="M748" i="21" s="1"/>
  <c r="K748" i="21"/>
  <c r="E748" i="21"/>
  <c r="F748" i="21" s="1"/>
  <c r="D748" i="21"/>
  <c r="L747" i="21"/>
  <c r="M747" i="21" s="1"/>
  <c r="K747" i="21"/>
  <c r="E747" i="21"/>
  <c r="F747" i="21" s="1"/>
  <c r="D747" i="21"/>
  <c r="L746" i="21"/>
  <c r="M746" i="21" s="1"/>
  <c r="K746" i="21"/>
  <c r="E746" i="21"/>
  <c r="F746" i="21" s="1"/>
  <c r="D746" i="21"/>
  <c r="L745" i="21"/>
  <c r="M745" i="21" s="1"/>
  <c r="K745" i="21"/>
  <c r="E745" i="21"/>
  <c r="F745" i="21" s="1"/>
  <c r="D745" i="21"/>
  <c r="L744" i="21"/>
  <c r="M744" i="21" s="1"/>
  <c r="K744" i="21"/>
  <c r="E744" i="21"/>
  <c r="F744" i="21" s="1"/>
  <c r="D744" i="21"/>
  <c r="L743" i="21"/>
  <c r="M743" i="21" s="1"/>
  <c r="K743" i="21"/>
  <c r="E743" i="21"/>
  <c r="F743" i="21" s="1"/>
  <c r="D743" i="21"/>
  <c r="L742" i="21"/>
  <c r="M742" i="21" s="1"/>
  <c r="K742" i="21"/>
  <c r="E742" i="21"/>
  <c r="F742" i="21" s="1"/>
  <c r="D742" i="21"/>
  <c r="L741" i="21"/>
  <c r="M741" i="21" s="1"/>
  <c r="K741" i="21"/>
  <c r="E741" i="21"/>
  <c r="F741" i="21" s="1"/>
  <c r="D741" i="21"/>
  <c r="L740" i="21"/>
  <c r="M740" i="21" s="1"/>
  <c r="K740" i="21"/>
  <c r="E740" i="21"/>
  <c r="F740" i="21" s="1"/>
  <c r="D740" i="21"/>
  <c r="L739" i="21"/>
  <c r="M739" i="21" s="1"/>
  <c r="K739" i="21"/>
  <c r="E739" i="21"/>
  <c r="F739" i="21" s="1"/>
  <c r="D739" i="21"/>
  <c r="M737" i="21"/>
  <c r="L737" i="21"/>
  <c r="K737" i="21"/>
  <c r="J737" i="21"/>
  <c r="I737" i="21"/>
  <c r="L729" i="21"/>
  <c r="M729" i="21" s="1"/>
  <c r="K729" i="21"/>
  <c r="E729" i="21"/>
  <c r="F729" i="21" s="1"/>
  <c r="D729" i="21"/>
  <c r="L728" i="21"/>
  <c r="M728" i="21" s="1"/>
  <c r="K728" i="21"/>
  <c r="E728" i="21"/>
  <c r="F728" i="21" s="1"/>
  <c r="D728" i="21"/>
  <c r="L727" i="21"/>
  <c r="M727" i="21" s="1"/>
  <c r="K727" i="21"/>
  <c r="E727" i="21"/>
  <c r="F727" i="21" s="1"/>
  <c r="D727" i="21"/>
  <c r="L726" i="21"/>
  <c r="M726" i="21" s="1"/>
  <c r="K726" i="21"/>
  <c r="E726" i="21"/>
  <c r="F726" i="21" s="1"/>
  <c r="D726" i="21"/>
  <c r="L725" i="21"/>
  <c r="M725" i="21" s="1"/>
  <c r="K725" i="21"/>
  <c r="E725" i="21"/>
  <c r="F725" i="21" s="1"/>
  <c r="D725" i="21"/>
  <c r="L724" i="21"/>
  <c r="M724" i="21" s="1"/>
  <c r="K724" i="21"/>
  <c r="E724" i="21"/>
  <c r="F724" i="21" s="1"/>
  <c r="D724" i="21"/>
  <c r="L723" i="21"/>
  <c r="M723" i="21" s="1"/>
  <c r="K723" i="21"/>
  <c r="E723" i="21"/>
  <c r="F723" i="21" s="1"/>
  <c r="D723" i="21"/>
  <c r="L722" i="21"/>
  <c r="M722" i="21" s="1"/>
  <c r="K722" i="21"/>
  <c r="E722" i="21"/>
  <c r="F722" i="21" s="1"/>
  <c r="D722" i="21"/>
  <c r="L721" i="21"/>
  <c r="M721" i="21" s="1"/>
  <c r="K721" i="21"/>
  <c r="E721" i="21"/>
  <c r="F721" i="21" s="1"/>
  <c r="D721" i="21"/>
  <c r="L720" i="21"/>
  <c r="M720" i="21" s="1"/>
  <c r="K720" i="21"/>
  <c r="E720" i="21"/>
  <c r="F720" i="21" s="1"/>
  <c r="D720" i="21"/>
  <c r="L719" i="21"/>
  <c r="M719" i="21" s="1"/>
  <c r="K719" i="21"/>
  <c r="E719" i="21"/>
  <c r="F719" i="21" s="1"/>
  <c r="D719" i="21"/>
  <c r="L718" i="21"/>
  <c r="M718" i="21" s="1"/>
  <c r="K718" i="21"/>
  <c r="E718" i="21"/>
  <c r="F718" i="21" s="1"/>
  <c r="D718" i="21"/>
  <c r="L717" i="21"/>
  <c r="M717" i="21" s="1"/>
  <c r="K717" i="21"/>
  <c r="E717" i="21"/>
  <c r="F717" i="21" s="1"/>
  <c r="D717" i="21"/>
  <c r="L716" i="21"/>
  <c r="M716" i="21" s="1"/>
  <c r="K716" i="21"/>
  <c r="E716" i="21"/>
  <c r="F716" i="21" s="1"/>
  <c r="D716" i="21"/>
  <c r="M714" i="21"/>
  <c r="L714" i="21"/>
  <c r="K714" i="21"/>
  <c r="J714" i="21"/>
  <c r="I714" i="21"/>
  <c r="L706" i="21"/>
  <c r="M706" i="21" s="1"/>
  <c r="K706" i="21"/>
  <c r="E706" i="21"/>
  <c r="F706" i="21" s="1"/>
  <c r="D706" i="21"/>
  <c r="L705" i="21"/>
  <c r="M705" i="21" s="1"/>
  <c r="K705" i="21"/>
  <c r="E705" i="21"/>
  <c r="F705" i="21" s="1"/>
  <c r="D705" i="21"/>
  <c r="L704" i="21"/>
  <c r="M704" i="21" s="1"/>
  <c r="K704" i="21"/>
  <c r="E704" i="21"/>
  <c r="F704" i="21" s="1"/>
  <c r="D704" i="21"/>
  <c r="L703" i="21"/>
  <c r="M703" i="21" s="1"/>
  <c r="K703" i="21"/>
  <c r="E703" i="21"/>
  <c r="F703" i="21" s="1"/>
  <c r="D703" i="21"/>
  <c r="L702" i="21"/>
  <c r="M702" i="21" s="1"/>
  <c r="K702" i="21"/>
  <c r="E702" i="21"/>
  <c r="F702" i="21" s="1"/>
  <c r="D702" i="21"/>
  <c r="L701" i="21"/>
  <c r="M701" i="21" s="1"/>
  <c r="K701" i="21"/>
  <c r="E701" i="21"/>
  <c r="F701" i="21" s="1"/>
  <c r="D701" i="21"/>
  <c r="L700" i="21"/>
  <c r="M700" i="21" s="1"/>
  <c r="K700" i="21"/>
  <c r="E700" i="21"/>
  <c r="F700" i="21" s="1"/>
  <c r="D700" i="21"/>
  <c r="L699" i="21"/>
  <c r="M699" i="21" s="1"/>
  <c r="K699" i="21"/>
  <c r="E699" i="21"/>
  <c r="F699" i="21" s="1"/>
  <c r="D699" i="21"/>
  <c r="L698" i="21"/>
  <c r="M698" i="21" s="1"/>
  <c r="K698" i="21"/>
  <c r="E698" i="21"/>
  <c r="F698" i="21" s="1"/>
  <c r="D698" i="21"/>
  <c r="L697" i="21"/>
  <c r="M697" i="21" s="1"/>
  <c r="K697" i="21"/>
  <c r="E697" i="21"/>
  <c r="F697" i="21" s="1"/>
  <c r="D697" i="21"/>
  <c r="L696" i="21"/>
  <c r="M696" i="21" s="1"/>
  <c r="K696" i="21"/>
  <c r="E696" i="21"/>
  <c r="F696" i="21" s="1"/>
  <c r="D696" i="21"/>
  <c r="L695" i="21"/>
  <c r="M695" i="21" s="1"/>
  <c r="K695" i="21"/>
  <c r="E695" i="21"/>
  <c r="F695" i="21" s="1"/>
  <c r="D695" i="21"/>
  <c r="L694" i="21"/>
  <c r="M694" i="21" s="1"/>
  <c r="K694" i="21"/>
  <c r="E694" i="21"/>
  <c r="F694" i="21" s="1"/>
  <c r="D694" i="21"/>
  <c r="L693" i="21"/>
  <c r="M693" i="21" s="1"/>
  <c r="K693" i="21"/>
  <c r="E693" i="21"/>
  <c r="F693" i="21" s="1"/>
  <c r="D693" i="21"/>
  <c r="M691" i="21"/>
  <c r="L691" i="21"/>
  <c r="K691" i="21"/>
  <c r="J691" i="21"/>
  <c r="I691" i="21"/>
  <c r="L683" i="21"/>
  <c r="M683" i="21" s="1"/>
  <c r="K683" i="21"/>
  <c r="E683" i="21"/>
  <c r="F683" i="21" s="1"/>
  <c r="D683" i="21"/>
  <c r="L682" i="21"/>
  <c r="M682" i="21" s="1"/>
  <c r="K682" i="21"/>
  <c r="E682" i="21"/>
  <c r="F682" i="21" s="1"/>
  <c r="D682" i="21"/>
  <c r="L681" i="21"/>
  <c r="M681" i="21" s="1"/>
  <c r="K681" i="21"/>
  <c r="E681" i="21"/>
  <c r="F681" i="21" s="1"/>
  <c r="D681" i="21"/>
  <c r="L680" i="21"/>
  <c r="M680" i="21" s="1"/>
  <c r="K680" i="21"/>
  <c r="E680" i="21"/>
  <c r="F680" i="21" s="1"/>
  <c r="D680" i="21"/>
  <c r="L679" i="21"/>
  <c r="M679" i="21" s="1"/>
  <c r="K679" i="21"/>
  <c r="E679" i="21"/>
  <c r="F679" i="21" s="1"/>
  <c r="D679" i="21"/>
  <c r="L678" i="21"/>
  <c r="M678" i="21" s="1"/>
  <c r="K678" i="21"/>
  <c r="E678" i="21"/>
  <c r="F678" i="21" s="1"/>
  <c r="D678" i="21"/>
  <c r="L677" i="21"/>
  <c r="M677" i="21" s="1"/>
  <c r="K677" i="21"/>
  <c r="E677" i="21"/>
  <c r="F677" i="21" s="1"/>
  <c r="D677" i="21"/>
  <c r="L676" i="21"/>
  <c r="M676" i="21" s="1"/>
  <c r="K676" i="21"/>
  <c r="E676" i="21"/>
  <c r="F676" i="21" s="1"/>
  <c r="D676" i="21"/>
  <c r="L675" i="21"/>
  <c r="M675" i="21" s="1"/>
  <c r="K675" i="21"/>
  <c r="E675" i="21"/>
  <c r="F675" i="21" s="1"/>
  <c r="D675" i="21"/>
  <c r="L674" i="21"/>
  <c r="M674" i="21" s="1"/>
  <c r="K674" i="21"/>
  <c r="E674" i="21"/>
  <c r="F674" i="21" s="1"/>
  <c r="D674" i="21"/>
  <c r="L673" i="21"/>
  <c r="M673" i="21" s="1"/>
  <c r="K673" i="21"/>
  <c r="E673" i="21"/>
  <c r="F673" i="21" s="1"/>
  <c r="D673" i="21"/>
  <c r="M672" i="21"/>
  <c r="L672" i="21"/>
  <c r="K672" i="21"/>
  <c r="E672" i="21"/>
  <c r="F672" i="21" s="1"/>
  <c r="D672" i="21"/>
  <c r="L671" i="21"/>
  <c r="M671" i="21" s="1"/>
  <c r="K671" i="21"/>
  <c r="E671" i="21"/>
  <c r="F671" i="21" s="1"/>
  <c r="D671" i="21"/>
  <c r="L670" i="21"/>
  <c r="M670" i="21" s="1"/>
  <c r="K670" i="21"/>
  <c r="E670" i="21"/>
  <c r="F670" i="21" s="1"/>
  <c r="D670" i="21"/>
  <c r="M668" i="21"/>
  <c r="L668" i="21"/>
  <c r="K668" i="21"/>
  <c r="J668" i="21"/>
  <c r="I668" i="21"/>
  <c r="L660" i="21"/>
  <c r="M660" i="21" s="1"/>
  <c r="K660" i="21"/>
  <c r="E660" i="21"/>
  <c r="F660" i="21" s="1"/>
  <c r="D660" i="21"/>
  <c r="L659" i="21"/>
  <c r="M659" i="21" s="1"/>
  <c r="K659" i="21"/>
  <c r="E659" i="21"/>
  <c r="F659" i="21" s="1"/>
  <c r="D659" i="21"/>
  <c r="L658" i="21"/>
  <c r="M658" i="21" s="1"/>
  <c r="K658" i="21"/>
  <c r="E658" i="21"/>
  <c r="F658" i="21" s="1"/>
  <c r="D658" i="21"/>
  <c r="L657" i="21"/>
  <c r="M657" i="21" s="1"/>
  <c r="K657" i="21"/>
  <c r="E657" i="21"/>
  <c r="F657" i="21" s="1"/>
  <c r="D657" i="21"/>
  <c r="L656" i="21"/>
  <c r="M656" i="21" s="1"/>
  <c r="K656" i="21"/>
  <c r="E656" i="21"/>
  <c r="F656" i="21" s="1"/>
  <c r="D656" i="21"/>
  <c r="L655" i="21"/>
  <c r="M655" i="21" s="1"/>
  <c r="K655" i="21"/>
  <c r="E655" i="21"/>
  <c r="F655" i="21" s="1"/>
  <c r="D655" i="21"/>
  <c r="L654" i="21"/>
  <c r="M654" i="21" s="1"/>
  <c r="K654" i="21"/>
  <c r="E654" i="21"/>
  <c r="F654" i="21" s="1"/>
  <c r="D654" i="21"/>
  <c r="L653" i="21"/>
  <c r="M653" i="21" s="1"/>
  <c r="K653" i="21"/>
  <c r="E653" i="21"/>
  <c r="F653" i="21" s="1"/>
  <c r="D653" i="21"/>
  <c r="L652" i="21"/>
  <c r="M652" i="21" s="1"/>
  <c r="K652" i="21"/>
  <c r="E652" i="21"/>
  <c r="F652" i="21" s="1"/>
  <c r="D652" i="21"/>
  <c r="L651" i="21"/>
  <c r="M651" i="21" s="1"/>
  <c r="K651" i="21"/>
  <c r="E651" i="21"/>
  <c r="F651" i="21" s="1"/>
  <c r="D651" i="21"/>
  <c r="L650" i="21"/>
  <c r="M650" i="21" s="1"/>
  <c r="K650" i="21"/>
  <c r="E650" i="21"/>
  <c r="F650" i="21" s="1"/>
  <c r="D650" i="21"/>
  <c r="M649" i="21"/>
  <c r="L649" i="21"/>
  <c r="K649" i="21"/>
  <c r="E649" i="21"/>
  <c r="F649" i="21" s="1"/>
  <c r="D649" i="21"/>
  <c r="L648" i="21"/>
  <c r="M648" i="21" s="1"/>
  <c r="K648" i="21"/>
  <c r="E648" i="21"/>
  <c r="F648" i="21" s="1"/>
  <c r="D648" i="21"/>
  <c r="L647" i="21"/>
  <c r="M647" i="21" s="1"/>
  <c r="K647" i="21"/>
  <c r="E647" i="21"/>
  <c r="F647" i="21" s="1"/>
  <c r="D647" i="21"/>
  <c r="M645" i="21"/>
  <c r="L645" i="21"/>
  <c r="K645" i="21"/>
  <c r="J645" i="21"/>
  <c r="I645" i="21"/>
  <c r="L637" i="21"/>
  <c r="M637" i="21" s="1"/>
  <c r="K637" i="21"/>
  <c r="E637" i="21"/>
  <c r="F637" i="21" s="1"/>
  <c r="D637" i="21"/>
  <c r="L636" i="21"/>
  <c r="M636" i="21" s="1"/>
  <c r="K636" i="21"/>
  <c r="E636" i="21"/>
  <c r="F636" i="21" s="1"/>
  <c r="D636" i="21"/>
  <c r="L635" i="21"/>
  <c r="M635" i="21" s="1"/>
  <c r="K635" i="21"/>
  <c r="E635" i="21"/>
  <c r="F635" i="21" s="1"/>
  <c r="D635" i="21"/>
  <c r="L634" i="21"/>
  <c r="M634" i="21" s="1"/>
  <c r="K634" i="21"/>
  <c r="E634" i="21"/>
  <c r="F634" i="21" s="1"/>
  <c r="D634" i="21"/>
  <c r="L633" i="21"/>
  <c r="M633" i="21" s="1"/>
  <c r="K633" i="21"/>
  <c r="E633" i="21"/>
  <c r="F633" i="21" s="1"/>
  <c r="D633" i="21"/>
  <c r="L632" i="21"/>
  <c r="M632" i="21" s="1"/>
  <c r="K632" i="21"/>
  <c r="E632" i="21"/>
  <c r="F632" i="21" s="1"/>
  <c r="D632" i="21"/>
  <c r="L631" i="21"/>
  <c r="M631" i="21" s="1"/>
  <c r="K631" i="21"/>
  <c r="E631" i="21"/>
  <c r="F631" i="21" s="1"/>
  <c r="D631" i="21"/>
  <c r="L630" i="21"/>
  <c r="M630" i="21" s="1"/>
  <c r="K630" i="21"/>
  <c r="E630" i="21"/>
  <c r="F630" i="21" s="1"/>
  <c r="D630" i="21"/>
  <c r="L629" i="21"/>
  <c r="M629" i="21" s="1"/>
  <c r="K629" i="21"/>
  <c r="E629" i="21"/>
  <c r="F629" i="21" s="1"/>
  <c r="D629" i="21"/>
  <c r="L628" i="21"/>
  <c r="M628" i="21" s="1"/>
  <c r="K628" i="21"/>
  <c r="E628" i="21"/>
  <c r="F628" i="21" s="1"/>
  <c r="D628" i="21"/>
  <c r="L627" i="21"/>
  <c r="M627" i="21" s="1"/>
  <c r="K627" i="21"/>
  <c r="E627" i="21"/>
  <c r="F627" i="21" s="1"/>
  <c r="D627" i="21"/>
  <c r="L626" i="21"/>
  <c r="M626" i="21" s="1"/>
  <c r="K626" i="21"/>
  <c r="E626" i="21"/>
  <c r="F626" i="21" s="1"/>
  <c r="D626" i="21"/>
  <c r="L625" i="21"/>
  <c r="M625" i="21" s="1"/>
  <c r="K625" i="21"/>
  <c r="E625" i="21"/>
  <c r="F625" i="21" s="1"/>
  <c r="D625" i="21"/>
  <c r="L624" i="21"/>
  <c r="M624" i="21" s="1"/>
  <c r="K624" i="21"/>
  <c r="E624" i="21"/>
  <c r="F624" i="21" s="1"/>
  <c r="D624" i="21"/>
  <c r="M622" i="21"/>
  <c r="L622" i="21"/>
  <c r="K622" i="21"/>
  <c r="J622" i="21"/>
  <c r="I622" i="21"/>
  <c r="L614" i="21"/>
  <c r="M614" i="21" s="1"/>
  <c r="K614" i="21"/>
  <c r="E614" i="21"/>
  <c r="F614" i="21" s="1"/>
  <c r="D614" i="21"/>
  <c r="L613" i="21"/>
  <c r="M613" i="21" s="1"/>
  <c r="K613" i="21"/>
  <c r="E613" i="21"/>
  <c r="F613" i="21" s="1"/>
  <c r="D613" i="21"/>
  <c r="L612" i="21"/>
  <c r="M612" i="21" s="1"/>
  <c r="K612" i="21"/>
  <c r="E612" i="21"/>
  <c r="F612" i="21" s="1"/>
  <c r="D612" i="21"/>
  <c r="L611" i="21"/>
  <c r="M611" i="21" s="1"/>
  <c r="K611" i="21"/>
  <c r="E611" i="21"/>
  <c r="F611" i="21" s="1"/>
  <c r="D611" i="21"/>
  <c r="L610" i="21"/>
  <c r="M610" i="21" s="1"/>
  <c r="K610" i="21"/>
  <c r="E610" i="21"/>
  <c r="F610" i="21" s="1"/>
  <c r="D610" i="21"/>
  <c r="L609" i="21"/>
  <c r="M609" i="21" s="1"/>
  <c r="K609" i="21"/>
  <c r="E609" i="21"/>
  <c r="F609" i="21" s="1"/>
  <c r="D609" i="21"/>
  <c r="L608" i="21"/>
  <c r="M608" i="21" s="1"/>
  <c r="K608" i="21"/>
  <c r="E608" i="21"/>
  <c r="F608" i="21" s="1"/>
  <c r="D608" i="21"/>
  <c r="L607" i="21"/>
  <c r="M607" i="21" s="1"/>
  <c r="K607" i="21"/>
  <c r="E607" i="21"/>
  <c r="F607" i="21" s="1"/>
  <c r="D607" i="21"/>
  <c r="L606" i="21"/>
  <c r="M606" i="21" s="1"/>
  <c r="K606" i="21"/>
  <c r="E606" i="21"/>
  <c r="F606" i="21" s="1"/>
  <c r="D606" i="21"/>
  <c r="L605" i="21"/>
  <c r="M605" i="21" s="1"/>
  <c r="K605" i="21"/>
  <c r="E605" i="21"/>
  <c r="F605" i="21" s="1"/>
  <c r="D605" i="21"/>
  <c r="L604" i="21"/>
  <c r="M604" i="21" s="1"/>
  <c r="K604" i="21"/>
  <c r="E604" i="21"/>
  <c r="F604" i="21" s="1"/>
  <c r="D604" i="21"/>
  <c r="L603" i="21"/>
  <c r="M603" i="21" s="1"/>
  <c r="K603" i="21"/>
  <c r="E603" i="21"/>
  <c r="F603" i="21" s="1"/>
  <c r="D603" i="21"/>
  <c r="L602" i="21"/>
  <c r="M602" i="21" s="1"/>
  <c r="K602" i="21"/>
  <c r="E602" i="21"/>
  <c r="F602" i="21" s="1"/>
  <c r="D602" i="21"/>
  <c r="L601" i="21"/>
  <c r="M601" i="21" s="1"/>
  <c r="K601" i="21"/>
  <c r="E601" i="21"/>
  <c r="F601" i="21" s="1"/>
  <c r="D601" i="21"/>
  <c r="M599" i="21"/>
  <c r="L599" i="21"/>
  <c r="K599" i="21"/>
  <c r="J599" i="21"/>
  <c r="I599" i="21"/>
  <c r="L591" i="21"/>
  <c r="M591" i="21" s="1"/>
  <c r="K591" i="21"/>
  <c r="E591" i="21"/>
  <c r="F591" i="21" s="1"/>
  <c r="D591" i="21"/>
  <c r="L590" i="21"/>
  <c r="M590" i="21" s="1"/>
  <c r="K590" i="21"/>
  <c r="E590" i="21"/>
  <c r="F590" i="21" s="1"/>
  <c r="D590" i="21"/>
  <c r="L589" i="21"/>
  <c r="M589" i="21" s="1"/>
  <c r="K589" i="21"/>
  <c r="E589" i="21"/>
  <c r="F589" i="21" s="1"/>
  <c r="D589" i="21"/>
  <c r="L588" i="21"/>
  <c r="M588" i="21" s="1"/>
  <c r="K588" i="21"/>
  <c r="E588" i="21"/>
  <c r="F588" i="21" s="1"/>
  <c r="D588" i="21"/>
  <c r="L587" i="21"/>
  <c r="M587" i="21" s="1"/>
  <c r="K587" i="21"/>
  <c r="E587" i="21"/>
  <c r="F587" i="21" s="1"/>
  <c r="D587" i="21"/>
  <c r="L586" i="21"/>
  <c r="M586" i="21" s="1"/>
  <c r="K586" i="21"/>
  <c r="E586" i="21"/>
  <c r="F586" i="21" s="1"/>
  <c r="D586" i="21"/>
  <c r="L585" i="21"/>
  <c r="M585" i="21" s="1"/>
  <c r="K585" i="21"/>
  <c r="E585" i="21"/>
  <c r="F585" i="21" s="1"/>
  <c r="D585" i="21"/>
  <c r="L584" i="21"/>
  <c r="M584" i="21" s="1"/>
  <c r="K584" i="21"/>
  <c r="E584" i="21"/>
  <c r="F584" i="21" s="1"/>
  <c r="D584" i="21"/>
  <c r="L583" i="21"/>
  <c r="M583" i="21" s="1"/>
  <c r="K583" i="21"/>
  <c r="E583" i="21"/>
  <c r="F583" i="21" s="1"/>
  <c r="D583" i="21"/>
  <c r="L582" i="21"/>
  <c r="M582" i="21" s="1"/>
  <c r="K582" i="21"/>
  <c r="E582" i="21"/>
  <c r="F582" i="21" s="1"/>
  <c r="D582" i="21"/>
  <c r="L581" i="21"/>
  <c r="M581" i="21" s="1"/>
  <c r="K581" i="21"/>
  <c r="E581" i="21"/>
  <c r="F581" i="21" s="1"/>
  <c r="D581" i="21"/>
  <c r="L580" i="21"/>
  <c r="M580" i="21" s="1"/>
  <c r="K580" i="21"/>
  <c r="E580" i="21"/>
  <c r="F580" i="21" s="1"/>
  <c r="D580" i="21"/>
  <c r="L579" i="21"/>
  <c r="M579" i="21" s="1"/>
  <c r="K579" i="21"/>
  <c r="E579" i="21"/>
  <c r="F579" i="21" s="1"/>
  <c r="D579" i="21"/>
  <c r="L578" i="21"/>
  <c r="M578" i="21" s="1"/>
  <c r="K578" i="21"/>
  <c r="E578" i="21"/>
  <c r="F578" i="21" s="1"/>
  <c r="D578" i="21"/>
  <c r="M576" i="21"/>
  <c r="L576" i="21"/>
  <c r="K576" i="21"/>
  <c r="J576" i="21"/>
  <c r="I576" i="21"/>
  <c r="L568" i="21"/>
  <c r="M568" i="21" s="1"/>
  <c r="K568" i="21"/>
  <c r="E568" i="21"/>
  <c r="F568" i="21" s="1"/>
  <c r="D568" i="21"/>
  <c r="L567" i="21"/>
  <c r="M567" i="21" s="1"/>
  <c r="K567" i="21"/>
  <c r="E567" i="21"/>
  <c r="F567" i="21" s="1"/>
  <c r="D567" i="21"/>
  <c r="L566" i="21"/>
  <c r="M566" i="21" s="1"/>
  <c r="K566" i="21"/>
  <c r="E566" i="21"/>
  <c r="F566" i="21" s="1"/>
  <c r="D566" i="21"/>
  <c r="L565" i="21"/>
  <c r="M565" i="21" s="1"/>
  <c r="K565" i="21"/>
  <c r="E565" i="21"/>
  <c r="F565" i="21" s="1"/>
  <c r="D565" i="21"/>
  <c r="L564" i="21"/>
  <c r="M564" i="21" s="1"/>
  <c r="K564" i="21"/>
  <c r="E564" i="21"/>
  <c r="F564" i="21" s="1"/>
  <c r="D564" i="21"/>
  <c r="L563" i="21"/>
  <c r="M563" i="21" s="1"/>
  <c r="K563" i="21"/>
  <c r="E563" i="21"/>
  <c r="F563" i="21" s="1"/>
  <c r="D563" i="21"/>
  <c r="L562" i="21"/>
  <c r="M562" i="21" s="1"/>
  <c r="K562" i="21"/>
  <c r="E562" i="21"/>
  <c r="F562" i="21" s="1"/>
  <c r="D562" i="21"/>
  <c r="L561" i="21"/>
  <c r="M561" i="21" s="1"/>
  <c r="K561" i="21"/>
  <c r="E561" i="21"/>
  <c r="F561" i="21" s="1"/>
  <c r="D561" i="21"/>
  <c r="L560" i="21"/>
  <c r="M560" i="21" s="1"/>
  <c r="K560" i="21"/>
  <c r="E560" i="21"/>
  <c r="F560" i="21" s="1"/>
  <c r="D560" i="21"/>
  <c r="L559" i="21"/>
  <c r="M559" i="21" s="1"/>
  <c r="K559" i="21"/>
  <c r="E559" i="21"/>
  <c r="F559" i="21" s="1"/>
  <c r="D559" i="21"/>
  <c r="L558" i="21"/>
  <c r="M558" i="21" s="1"/>
  <c r="K558" i="21"/>
  <c r="E558" i="21"/>
  <c r="F558" i="21" s="1"/>
  <c r="D558" i="21"/>
  <c r="L557" i="21"/>
  <c r="M557" i="21" s="1"/>
  <c r="K557" i="21"/>
  <c r="E557" i="21"/>
  <c r="F557" i="21" s="1"/>
  <c r="D557" i="21"/>
  <c r="L556" i="21"/>
  <c r="M556" i="21" s="1"/>
  <c r="K556" i="21"/>
  <c r="E556" i="21"/>
  <c r="F556" i="21" s="1"/>
  <c r="D556" i="21"/>
  <c r="L555" i="21"/>
  <c r="M555" i="21" s="1"/>
  <c r="K555" i="21"/>
  <c r="E555" i="21"/>
  <c r="F555" i="21" s="1"/>
  <c r="D555" i="21"/>
  <c r="M553" i="21"/>
  <c r="L553" i="21"/>
  <c r="K553" i="21"/>
  <c r="J553" i="21"/>
  <c r="I553" i="21"/>
  <c r="L545" i="21"/>
  <c r="M545" i="21" s="1"/>
  <c r="K545" i="21"/>
  <c r="E545" i="21"/>
  <c r="F545" i="21" s="1"/>
  <c r="D545" i="21"/>
  <c r="L544" i="21"/>
  <c r="M544" i="21" s="1"/>
  <c r="K544" i="21"/>
  <c r="E544" i="21"/>
  <c r="F544" i="21" s="1"/>
  <c r="D544" i="21"/>
  <c r="L543" i="21"/>
  <c r="M543" i="21" s="1"/>
  <c r="K543" i="21"/>
  <c r="E543" i="21"/>
  <c r="F543" i="21" s="1"/>
  <c r="D543" i="21"/>
  <c r="L542" i="21"/>
  <c r="M542" i="21" s="1"/>
  <c r="K542" i="21"/>
  <c r="E542" i="21"/>
  <c r="F542" i="21" s="1"/>
  <c r="D542" i="21"/>
  <c r="L541" i="21"/>
  <c r="M541" i="21" s="1"/>
  <c r="K541" i="21"/>
  <c r="E541" i="21"/>
  <c r="F541" i="21" s="1"/>
  <c r="D541" i="21"/>
  <c r="L540" i="21"/>
  <c r="M540" i="21" s="1"/>
  <c r="K540" i="21"/>
  <c r="E540" i="21"/>
  <c r="F540" i="21" s="1"/>
  <c r="D540" i="21"/>
  <c r="L539" i="21"/>
  <c r="M539" i="21" s="1"/>
  <c r="K539" i="21"/>
  <c r="F539" i="21"/>
  <c r="E539" i="21"/>
  <c r="D539" i="21"/>
  <c r="L538" i="21"/>
  <c r="M538" i="21" s="1"/>
  <c r="K538" i="21"/>
  <c r="E538" i="21"/>
  <c r="F538" i="21" s="1"/>
  <c r="D538" i="21"/>
  <c r="L537" i="21"/>
  <c r="M537" i="21" s="1"/>
  <c r="K537" i="21"/>
  <c r="E537" i="21"/>
  <c r="F537" i="21" s="1"/>
  <c r="D537" i="21"/>
  <c r="L536" i="21"/>
  <c r="M536" i="21" s="1"/>
  <c r="K536" i="21"/>
  <c r="E536" i="21"/>
  <c r="F536" i="21" s="1"/>
  <c r="D536" i="21"/>
  <c r="L535" i="21"/>
  <c r="M535" i="21" s="1"/>
  <c r="K535" i="21"/>
  <c r="E535" i="21"/>
  <c r="F535" i="21" s="1"/>
  <c r="D535" i="21"/>
  <c r="L534" i="21"/>
  <c r="M534" i="21" s="1"/>
  <c r="K534" i="21"/>
  <c r="E534" i="21"/>
  <c r="F534" i="21" s="1"/>
  <c r="D534" i="21"/>
  <c r="L533" i="21"/>
  <c r="M533" i="21" s="1"/>
  <c r="K533" i="21"/>
  <c r="E533" i="21"/>
  <c r="F533" i="21" s="1"/>
  <c r="D533" i="21"/>
  <c r="L532" i="21"/>
  <c r="M532" i="21" s="1"/>
  <c r="K532" i="21"/>
  <c r="E532" i="21"/>
  <c r="F532" i="21" s="1"/>
  <c r="D532" i="21"/>
  <c r="M530" i="21"/>
  <c r="L530" i="21"/>
  <c r="K530" i="21"/>
  <c r="J530" i="21"/>
  <c r="I530" i="21"/>
  <c r="L523" i="21"/>
  <c r="M523" i="21" s="1"/>
  <c r="K523" i="21"/>
  <c r="E523" i="21"/>
  <c r="F523" i="21" s="1"/>
  <c r="D523" i="21"/>
  <c r="L522" i="21"/>
  <c r="M522" i="21" s="1"/>
  <c r="K522" i="21"/>
  <c r="E522" i="21"/>
  <c r="F522" i="21" s="1"/>
  <c r="D522" i="21"/>
  <c r="L521" i="21"/>
  <c r="M521" i="21" s="1"/>
  <c r="K521" i="21"/>
  <c r="E521" i="21"/>
  <c r="F521" i="21" s="1"/>
  <c r="D521" i="21"/>
  <c r="L520" i="21"/>
  <c r="M520" i="21" s="1"/>
  <c r="K520" i="21"/>
  <c r="E520" i="21"/>
  <c r="F520" i="21" s="1"/>
  <c r="D520" i="21"/>
  <c r="L519" i="21"/>
  <c r="M519" i="21" s="1"/>
  <c r="K519" i="21"/>
  <c r="E519" i="21"/>
  <c r="F519" i="21" s="1"/>
  <c r="D519" i="21"/>
  <c r="L518" i="21"/>
  <c r="M518" i="21" s="1"/>
  <c r="K518" i="21"/>
  <c r="E518" i="21"/>
  <c r="F518" i="21" s="1"/>
  <c r="D518" i="21"/>
  <c r="L517" i="21"/>
  <c r="M517" i="21" s="1"/>
  <c r="K517" i="21"/>
  <c r="E517" i="21"/>
  <c r="F517" i="21" s="1"/>
  <c r="D517" i="21"/>
  <c r="L516" i="21"/>
  <c r="M516" i="21" s="1"/>
  <c r="K516" i="21"/>
  <c r="E516" i="21"/>
  <c r="F516" i="21" s="1"/>
  <c r="D516" i="21"/>
  <c r="L515" i="21"/>
  <c r="M515" i="21" s="1"/>
  <c r="K515" i="21"/>
  <c r="E515" i="21"/>
  <c r="F515" i="21" s="1"/>
  <c r="D515" i="21"/>
  <c r="L514" i="21"/>
  <c r="M514" i="21" s="1"/>
  <c r="K514" i="21"/>
  <c r="E514" i="21"/>
  <c r="F514" i="21" s="1"/>
  <c r="D514" i="21"/>
  <c r="L513" i="21"/>
  <c r="M513" i="21" s="1"/>
  <c r="K513" i="21"/>
  <c r="E513" i="21"/>
  <c r="F513" i="21" s="1"/>
  <c r="D513" i="21"/>
  <c r="L512" i="21"/>
  <c r="M512" i="21" s="1"/>
  <c r="K512" i="21"/>
  <c r="E512" i="21"/>
  <c r="F512" i="21" s="1"/>
  <c r="D512" i="21"/>
  <c r="L511" i="21"/>
  <c r="M511" i="21" s="1"/>
  <c r="K511" i="21"/>
  <c r="E511" i="21"/>
  <c r="F511" i="21" s="1"/>
  <c r="D511" i="21"/>
  <c r="L510" i="21"/>
  <c r="M510" i="21" s="1"/>
  <c r="K510" i="21"/>
  <c r="E510" i="21"/>
  <c r="F510" i="21" s="1"/>
  <c r="D510" i="21"/>
  <c r="M508" i="21"/>
  <c r="L508" i="21"/>
  <c r="K508" i="21"/>
  <c r="J508" i="21"/>
  <c r="I508" i="21"/>
  <c r="L500" i="21"/>
  <c r="M500" i="21" s="1"/>
  <c r="K500" i="21"/>
  <c r="F500" i="21"/>
  <c r="E500" i="21"/>
  <c r="D500" i="21"/>
  <c r="L499" i="21"/>
  <c r="M499" i="21" s="1"/>
  <c r="K499" i="21"/>
  <c r="E499" i="21"/>
  <c r="F499" i="21" s="1"/>
  <c r="D499" i="21"/>
  <c r="L498" i="21"/>
  <c r="M498" i="21" s="1"/>
  <c r="K498" i="21"/>
  <c r="E498" i="21"/>
  <c r="F498" i="21" s="1"/>
  <c r="D498" i="21"/>
  <c r="L497" i="21"/>
  <c r="M497" i="21" s="1"/>
  <c r="K497" i="21"/>
  <c r="E497" i="21"/>
  <c r="F497" i="21" s="1"/>
  <c r="D497" i="21"/>
  <c r="L496" i="21"/>
  <c r="M496" i="21" s="1"/>
  <c r="K496" i="21"/>
  <c r="E496" i="21"/>
  <c r="F496" i="21" s="1"/>
  <c r="D496" i="21"/>
  <c r="L495" i="21"/>
  <c r="M495" i="21" s="1"/>
  <c r="K495" i="21"/>
  <c r="E495" i="21"/>
  <c r="F495" i="21" s="1"/>
  <c r="D495" i="21"/>
  <c r="L494" i="21"/>
  <c r="M494" i="21" s="1"/>
  <c r="K494" i="21"/>
  <c r="E494" i="21"/>
  <c r="F494" i="21" s="1"/>
  <c r="D494" i="21"/>
  <c r="L493" i="21"/>
  <c r="M493" i="21" s="1"/>
  <c r="K493" i="21"/>
  <c r="E493" i="21"/>
  <c r="F493" i="21" s="1"/>
  <c r="D493" i="21"/>
  <c r="L492" i="21"/>
  <c r="M492" i="21" s="1"/>
  <c r="K492" i="21"/>
  <c r="E492" i="21"/>
  <c r="F492" i="21" s="1"/>
  <c r="D492" i="21"/>
  <c r="L491" i="21"/>
  <c r="M491" i="21" s="1"/>
  <c r="K491" i="21"/>
  <c r="E491" i="21"/>
  <c r="F491" i="21" s="1"/>
  <c r="D491" i="21"/>
  <c r="L490" i="21"/>
  <c r="M490" i="21" s="1"/>
  <c r="K490" i="21"/>
  <c r="E490" i="21"/>
  <c r="F490" i="21" s="1"/>
  <c r="D490" i="21"/>
  <c r="L489" i="21"/>
  <c r="M489" i="21" s="1"/>
  <c r="K489" i="21"/>
  <c r="E489" i="21"/>
  <c r="F489" i="21" s="1"/>
  <c r="D489" i="21"/>
  <c r="L488" i="21"/>
  <c r="M488" i="21" s="1"/>
  <c r="K488" i="21"/>
  <c r="E488" i="21"/>
  <c r="F488" i="21" s="1"/>
  <c r="D488" i="21"/>
  <c r="L487" i="21"/>
  <c r="M487" i="21" s="1"/>
  <c r="K487" i="21"/>
  <c r="E487" i="21"/>
  <c r="F487" i="21" s="1"/>
  <c r="D487" i="21"/>
  <c r="M485" i="21"/>
  <c r="L485" i="21"/>
  <c r="K485" i="21"/>
  <c r="J485" i="21"/>
  <c r="I485" i="21"/>
  <c r="L477" i="21"/>
  <c r="M477" i="21" s="1"/>
  <c r="K477" i="21"/>
  <c r="E477" i="21"/>
  <c r="F477" i="21" s="1"/>
  <c r="D477" i="21"/>
  <c r="L476" i="21"/>
  <c r="M476" i="21" s="1"/>
  <c r="K476" i="21"/>
  <c r="E476" i="21"/>
  <c r="F476" i="21" s="1"/>
  <c r="D476" i="21"/>
  <c r="L475" i="21"/>
  <c r="M475" i="21" s="1"/>
  <c r="K475" i="21"/>
  <c r="E475" i="21"/>
  <c r="F475" i="21" s="1"/>
  <c r="D475" i="21"/>
  <c r="L474" i="21"/>
  <c r="M474" i="21" s="1"/>
  <c r="K474" i="21"/>
  <c r="F474" i="21"/>
  <c r="E474" i="21"/>
  <c r="D474" i="21"/>
  <c r="L473" i="21"/>
  <c r="M473" i="21" s="1"/>
  <c r="K473" i="21"/>
  <c r="E473" i="21"/>
  <c r="F473" i="21" s="1"/>
  <c r="D473" i="21"/>
  <c r="L472" i="21"/>
  <c r="M472" i="21" s="1"/>
  <c r="K472" i="21"/>
  <c r="E472" i="21"/>
  <c r="F472" i="21" s="1"/>
  <c r="D472" i="21"/>
  <c r="L471" i="21"/>
  <c r="M471" i="21" s="1"/>
  <c r="K471" i="21"/>
  <c r="E471" i="21"/>
  <c r="F471" i="21" s="1"/>
  <c r="D471" i="21"/>
  <c r="L470" i="21"/>
  <c r="M470" i="21" s="1"/>
  <c r="K470" i="21"/>
  <c r="E470" i="21"/>
  <c r="F470" i="21" s="1"/>
  <c r="D470" i="21"/>
  <c r="L469" i="21"/>
  <c r="M469" i="21" s="1"/>
  <c r="K469" i="21"/>
  <c r="E469" i="21"/>
  <c r="F469" i="21" s="1"/>
  <c r="D469" i="21"/>
  <c r="L468" i="21"/>
  <c r="M468" i="21" s="1"/>
  <c r="K468" i="21"/>
  <c r="E468" i="21"/>
  <c r="F468" i="21" s="1"/>
  <c r="D468" i="21"/>
  <c r="L467" i="21"/>
  <c r="M467" i="21" s="1"/>
  <c r="K467" i="21"/>
  <c r="E467" i="21"/>
  <c r="F467" i="21" s="1"/>
  <c r="D467" i="21"/>
  <c r="L466" i="21"/>
  <c r="M466" i="21" s="1"/>
  <c r="K466" i="21"/>
  <c r="E466" i="21"/>
  <c r="F466" i="21" s="1"/>
  <c r="D466" i="21"/>
  <c r="L465" i="21"/>
  <c r="M465" i="21" s="1"/>
  <c r="K465" i="21"/>
  <c r="E465" i="21"/>
  <c r="F465" i="21" s="1"/>
  <c r="D465" i="21"/>
  <c r="L464" i="21"/>
  <c r="M464" i="21" s="1"/>
  <c r="K464" i="21"/>
  <c r="E464" i="21"/>
  <c r="F464" i="21" s="1"/>
  <c r="D464" i="21"/>
  <c r="M462" i="21"/>
  <c r="L462" i="21"/>
  <c r="K462" i="21"/>
  <c r="J462" i="21"/>
  <c r="I462" i="21"/>
  <c r="L454" i="21"/>
  <c r="M454" i="21" s="1"/>
  <c r="K454" i="21"/>
  <c r="E454" i="21"/>
  <c r="F454" i="21" s="1"/>
  <c r="D454" i="21"/>
  <c r="L453" i="21"/>
  <c r="M453" i="21" s="1"/>
  <c r="K453" i="21"/>
  <c r="E453" i="21"/>
  <c r="F453" i="21" s="1"/>
  <c r="D453" i="21"/>
  <c r="L452" i="21"/>
  <c r="M452" i="21" s="1"/>
  <c r="K452" i="21"/>
  <c r="E452" i="21"/>
  <c r="F452" i="21" s="1"/>
  <c r="D452" i="21"/>
  <c r="L451" i="21"/>
  <c r="M451" i="21" s="1"/>
  <c r="K451" i="21"/>
  <c r="E451" i="21"/>
  <c r="F451" i="21" s="1"/>
  <c r="D451" i="21"/>
  <c r="L450" i="21"/>
  <c r="M450" i="21" s="1"/>
  <c r="K450" i="21"/>
  <c r="E450" i="21"/>
  <c r="F450" i="21" s="1"/>
  <c r="D450" i="21"/>
  <c r="L449" i="21"/>
  <c r="M449" i="21" s="1"/>
  <c r="K449" i="21"/>
  <c r="E449" i="21"/>
  <c r="F449" i="21" s="1"/>
  <c r="D449" i="21"/>
  <c r="L448" i="21"/>
  <c r="M448" i="21" s="1"/>
  <c r="K448" i="21"/>
  <c r="E448" i="21"/>
  <c r="F448" i="21" s="1"/>
  <c r="D448" i="21"/>
  <c r="L447" i="21"/>
  <c r="M447" i="21" s="1"/>
  <c r="K447" i="21"/>
  <c r="E447" i="21"/>
  <c r="F447" i="21" s="1"/>
  <c r="D447" i="21"/>
  <c r="L446" i="21"/>
  <c r="M446" i="21" s="1"/>
  <c r="K446" i="21"/>
  <c r="E446" i="21"/>
  <c r="F446" i="21" s="1"/>
  <c r="D446" i="21"/>
  <c r="L445" i="21"/>
  <c r="M445" i="21" s="1"/>
  <c r="K445" i="21"/>
  <c r="E445" i="21"/>
  <c r="F445" i="21" s="1"/>
  <c r="D445" i="21"/>
  <c r="M444" i="21"/>
  <c r="L444" i="21"/>
  <c r="K444" i="21"/>
  <c r="E444" i="21"/>
  <c r="F444" i="21" s="1"/>
  <c r="D444" i="21"/>
  <c r="L443" i="21"/>
  <c r="M443" i="21" s="1"/>
  <c r="K443" i="21"/>
  <c r="E443" i="21"/>
  <c r="F443" i="21" s="1"/>
  <c r="D443" i="21"/>
  <c r="L442" i="21"/>
  <c r="M442" i="21" s="1"/>
  <c r="K442" i="21"/>
  <c r="E442" i="21"/>
  <c r="F442" i="21" s="1"/>
  <c r="D442" i="21"/>
  <c r="L441" i="21"/>
  <c r="M441" i="21" s="1"/>
  <c r="K441" i="21"/>
  <c r="E441" i="21"/>
  <c r="F441" i="21" s="1"/>
  <c r="D441" i="21"/>
  <c r="M439" i="21"/>
  <c r="L439" i="21"/>
  <c r="K439" i="21"/>
  <c r="J439" i="21"/>
  <c r="I439" i="21"/>
  <c r="L431" i="21"/>
  <c r="M431" i="21" s="1"/>
  <c r="K431" i="21"/>
  <c r="E431" i="21"/>
  <c r="F431" i="21" s="1"/>
  <c r="D431" i="21"/>
  <c r="L430" i="21"/>
  <c r="M430" i="21" s="1"/>
  <c r="K430" i="21"/>
  <c r="E430" i="21"/>
  <c r="F430" i="21" s="1"/>
  <c r="D430" i="21"/>
  <c r="L429" i="21"/>
  <c r="M429" i="21" s="1"/>
  <c r="K429" i="21"/>
  <c r="E429" i="21"/>
  <c r="F429" i="21" s="1"/>
  <c r="D429" i="21"/>
  <c r="L428" i="21"/>
  <c r="M428" i="21" s="1"/>
  <c r="K428" i="21"/>
  <c r="E428" i="21"/>
  <c r="F428" i="21" s="1"/>
  <c r="D428" i="21"/>
  <c r="L427" i="21"/>
  <c r="M427" i="21" s="1"/>
  <c r="K427" i="21"/>
  <c r="E427" i="21"/>
  <c r="F427" i="21" s="1"/>
  <c r="D427" i="21"/>
  <c r="L426" i="21"/>
  <c r="M426" i="21" s="1"/>
  <c r="K426" i="21"/>
  <c r="E426" i="21"/>
  <c r="F426" i="21" s="1"/>
  <c r="D426" i="21"/>
  <c r="L425" i="21"/>
  <c r="M425" i="21" s="1"/>
  <c r="K425" i="21"/>
  <c r="E425" i="21"/>
  <c r="F425" i="21" s="1"/>
  <c r="D425" i="21"/>
  <c r="L424" i="21"/>
  <c r="M424" i="21" s="1"/>
  <c r="K424" i="21"/>
  <c r="E424" i="21"/>
  <c r="F424" i="21" s="1"/>
  <c r="D424" i="21"/>
  <c r="L423" i="21"/>
  <c r="M423" i="21" s="1"/>
  <c r="K423" i="21"/>
  <c r="E423" i="21"/>
  <c r="F423" i="21" s="1"/>
  <c r="D423" i="21"/>
  <c r="L422" i="21"/>
  <c r="M422" i="21" s="1"/>
  <c r="K422" i="21"/>
  <c r="E422" i="21"/>
  <c r="F422" i="21" s="1"/>
  <c r="D422" i="21"/>
  <c r="L421" i="21"/>
  <c r="M421" i="21" s="1"/>
  <c r="K421" i="21"/>
  <c r="E421" i="21"/>
  <c r="F421" i="21" s="1"/>
  <c r="D421" i="21"/>
  <c r="L420" i="21"/>
  <c r="M420" i="21" s="1"/>
  <c r="K420" i="21"/>
  <c r="E420" i="21"/>
  <c r="F420" i="21" s="1"/>
  <c r="D420" i="21"/>
  <c r="L419" i="21"/>
  <c r="M419" i="21" s="1"/>
  <c r="K419" i="21"/>
  <c r="E419" i="21"/>
  <c r="F419" i="21" s="1"/>
  <c r="D419" i="21"/>
  <c r="L418" i="21"/>
  <c r="M418" i="21" s="1"/>
  <c r="K418" i="21"/>
  <c r="E418" i="21"/>
  <c r="F418" i="21" s="1"/>
  <c r="D418" i="21"/>
  <c r="M416" i="21"/>
  <c r="L416" i="21"/>
  <c r="K416" i="21"/>
  <c r="J416" i="21"/>
  <c r="I416" i="21"/>
  <c r="L408" i="21"/>
  <c r="M408" i="21" s="1"/>
  <c r="K408" i="21"/>
  <c r="E408" i="21"/>
  <c r="F408" i="21" s="1"/>
  <c r="D408" i="21"/>
  <c r="L407" i="21"/>
  <c r="M407" i="21" s="1"/>
  <c r="K407" i="21"/>
  <c r="E407" i="21"/>
  <c r="F407" i="21" s="1"/>
  <c r="D407" i="21"/>
  <c r="L406" i="21"/>
  <c r="M406" i="21" s="1"/>
  <c r="K406" i="21"/>
  <c r="E406" i="21"/>
  <c r="F406" i="21" s="1"/>
  <c r="D406" i="21"/>
  <c r="L405" i="21"/>
  <c r="M405" i="21" s="1"/>
  <c r="K405" i="21"/>
  <c r="E405" i="21"/>
  <c r="F405" i="21" s="1"/>
  <c r="D405" i="21"/>
  <c r="L404" i="21"/>
  <c r="M404" i="21" s="1"/>
  <c r="K404" i="21"/>
  <c r="E404" i="21"/>
  <c r="F404" i="21" s="1"/>
  <c r="D404" i="21"/>
  <c r="L403" i="21"/>
  <c r="M403" i="21" s="1"/>
  <c r="K403" i="21"/>
  <c r="E403" i="21"/>
  <c r="F403" i="21" s="1"/>
  <c r="D403" i="21"/>
  <c r="L402" i="21"/>
  <c r="M402" i="21" s="1"/>
  <c r="K402" i="21"/>
  <c r="E402" i="21"/>
  <c r="F402" i="21" s="1"/>
  <c r="D402" i="21"/>
  <c r="L401" i="21"/>
  <c r="M401" i="21" s="1"/>
  <c r="K401" i="21"/>
  <c r="E401" i="21"/>
  <c r="F401" i="21" s="1"/>
  <c r="D401" i="21"/>
  <c r="L400" i="21"/>
  <c r="M400" i="21" s="1"/>
  <c r="K400" i="21"/>
  <c r="E400" i="21"/>
  <c r="F400" i="21" s="1"/>
  <c r="D400" i="21"/>
  <c r="L399" i="21"/>
  <c r="M399" i="21" s="1"/>
  <c r="K399" i="21"/>
  <c r="E399" i="21"/>
  <c r="F399" i="21" s="1"/>
  <c r="D399" i="21"/>
  <c r="L398" i="21"/>
  <c r="M398" i="21" s="1"/>
  <c r="K398" i="21"/>
  <c r="E398" i="21"/>
  <c r="F398" i="21" s="1"/>
  <c r="D398" i="21"/>
  <c r="L397" i="21"/>
  <c r="M397" i="21" s="1"/>
  <c r="K397" i="21"/>
  <c r="E397" i="21"/>
  <c r="F397" i="21" s="1"/>
  <c r="D397" i="21"/>
  <c r="L396" i="21"/>
  <c r="M396" i="21" s="1"/>
  <c r="K396" i="21"/>
  <c r="E396" i="21"/>
  <c r="F396" i="21" s="1"/>
  <c r="D396" i="21"/>
  <c r="L395" i="21"/>
  <c r="M395" i="21" s="1"/>
  <c r="K395" i="21"/>
  <c r="E395" i="21"/>
  <c r="F395" i="21" s="1"/>
  <c r="D395" i="21"/>
  <c r="M393" i="21"/>
  <c r="L393" i="21"/>
  <c r="K393" i="21"/>
  <c r="J393" i="21"/>
  <c r="I393" i="21"/>
  <c r="L385" i="21"/>
  <c r="M385" i="21" s="1"/>
  <c r="K385" i="21"/>
  <c r="E385" i="21"/>
  <c r="F385" i="21" s="1"/>
  <c r="D385" i="21"/>
  <c r="L384" i="21"/>
  <c r="M384" i="21" s="1"/>
  <c r="K384" i="21"/>
  <c r="E384" i="21"/>
  <c r="F384" i="21" s="1"/>
  <c r="D384" i="21"/>
  <c r="L383" i="21"/>
  <c r="M383" i="21" s="1"/>
  <c r="K383" i="21"/>
  <c r="E383" i="21"/>
  <c r="F383" i="21" s="1"/>
  <c r="D383" i="21"/>
  <c r="L382" i="21"/>
  <c r="M382" i="21" s="1"/>
  <c r="K382" i="21"/>
  <c r="E382" i="21"/>
  <c r="F382" i="21" s="1"/>
  <c r="D382" i="21"/>
  <c r="L381" i="21"/>
  <c r="M381" i="21" s="1"/>
  <c r="K381" i="21"/>
  <c r="E381" i="21"/>
  <c r="F381" i="21" s="1"/>
  <c r="D381" i="21"/>
  <c r="L380" i="21"/>
  <c r="M380" i="21" s="1"/>
  <c r="K380" i="21"/>
  <c r="E380" i="21"/>
  <c r="F380" i="21" s="1"/>
  <c r="D380" i="21"/>
  <c r="L379" i="21"/>
  <c r="M379" i="21" s="1"/>
  <c r="K379" i="21"/>
  <c r="E379" i="21"/>
  <c r="F379" i="21" s="1"/>
  <c r="D379" i="21"/>
  <c r="L378" i="21"/>
  <c r="M378" i="21" s="1"/>
  <c r="K378" i="21"/>
  <c r="E378" i="21"/>
  <c r="F378" i="21" s="1"/>
  <c r="D378" i="21"/>
  <c r="L377" i="21"/>
  <c r="M377" i="21" s="1"/>
  <c r="K377" i="21"/>
  <c r="E377" i="21"/>
  <c r="F377" i="21" s="1"/>
  <c r="D377" i="21"/>
  <c r="L376" i="21"/>
  <c r="M376" i="21" s="1"/>
  <c r="K376" i="21"/>
  <c r="E376" i="21"/>
  <c r="F376" i="21" s="1"/>
  <c r="D376" i="21"/>
  <c r="L375" i="21"/>
  <c r="M375" i="21" s="1"/>
  <c r="K375" i="21"/>
  <c r="E375" i="21"/>
  <c r="F375" i="21" s="1"/>
  <c r="D375" i="21"/>
  <c r="L374" i="21"/>
  <c r="M374" i="21" s="1"/>
  <c r="K374" i="21"/>
  <c r="E374" i="21"/>
  <c r="F374" i="21" s="1"/>
  <c r="D374" i="21"/>
  <c r="L373" i="21"/>
  <c r="M373" i="21" s="1"/>
  <c r="K373" i="21"/>
  <c r="E373" i="21"/>
  <c r="F373" i="21" s="1"/>
  <c r="D373" i="21"/>
  <c r="L372" i="21"/>
  <c r="M372" i="21" s="1"/>
  <c r="K372" i="21"/>
  <c r="E372" i="21"/>
  <c r="F372" i="21" s="1"/>
  <c r="D372" i="21"/>
  <c r="M370" i="21"/>
  <c r="L370" i="21"/>
  <c r="K370" i="21"/>
  <c r="J370" i="21"/>
  <c r="I370" i="21"/>
  <c r="L362" i="21"/>
  <c r="M362" i="21" s="1"/>
  <c r="K362" i="21"/>
  <c r="E362" i="21"/>
  <c r="F362" i="21" s="1"/>
  <c r="D362" i="21"/>
  <c r="L361" i="21"/>
  <c r="M361" i="21" s="1"/>
  <c r="K361" i="21"/>
  <c r="E361" i="21"/>
  <c r="F361" i="21" s="1"/>
  <c r="D361" i="21"/>
  <c r="L360" i="21"/>
  <c r="M360" i="21" s="1"/>
  <c r="K360" i="21"/>
  <c r="E360" i="21"/>
  <c r="F360" i="21" s="1"/>
  <c r="D360" i="21"/>
  <c r="L359" i="21"/>
  <c r="M359" i="21" s="1"/>
  <c r="K359" i="21"/>
  <c r="E359" i="21"/>
  <c r="F359" i="21" s="1"/>
  <c r="D359" i="21"/>
  <c r="L358" i="21"/>
  <c r="M358" i="21" s="1"/>
  <c r="K358" i="21"/>
  <c r="E358" i="21"/>
  <c r="F358" i="21" s="1"/>
  <c r="D358" i="21"/>
  <c r="L357" i="21"/>
  <c r="M357" i="21" s="1"/>
  <c r="K357" i="21"/>
  <c r="E357" i="21"/>
  <c r="F357" i="21" s="1"/>
  <c r="D357" i="21"/>
  <c r="L356" i="21"/>
  <c r="M356" i="21" s="1"/>
  <c r="K356" i="21"/>
  <c r="E356" i="21"/>
  <c r="F356" i="21" s="1"/>
  <c r="D356" i="21"/>
  <c r="L355" i="21"/>
  <c r="M355" i="21" s="1"/>
  <c r="K355" i="21"/>
  <c r="E355" i="21"/>
  <c r="F355" i="21" s="1"/>
  <c r="D355" i="21"/>
  <c r="L354" i="21"/>
  <c r="M354" i="21" s="1"/>
  <c r="K354" i="21"/>
  <c r="E354" i="21"/>
  <c r="F354" i="21" s="1"/>
  <c r="D354" i="21"/>
  <c r="L353" i="21"/>
  <c r="M353" i="21" s="1"/>
  <c r="K353" i="21"/>
  <c r="E353" i="21"/>
  <c r="F353" i="21" s="1"/>
  <c r="D353" i="21"/>
  <c r="L352" i="21"/>
  <c r="M352" i="21" s="1"/>
  <c r="K352" i="21"/>
  <c r="E352" i="21"/>
  <c r="F352" i="21" s="1"/>
  <c r="D352" i="21"/>
  <c r="L351" i="21"/>
  <c r="M351" i="21" s="1"/>
  <c r="K351" i="21"/>
  <c r="E351" i="21"/>
  <c r="F351" i="21" s="1"/>
  <c r="D351" i="21"/>
  <c r="L350" i="21"/>
  <c r="M350" i="21" s="1"/>
  <c r="K350" i="21"/>
  <c r="E350" i="21"/>
  <c r="F350" i="21" s="1"/>
  <c r="D350" i="21"/>
  <c r="L349" i="21"/>
  <c r="M349" i="21" s="1"/>
  <c r="K349" i="21"/>
  <c r="E349" i="21"/>
  <c r="F349" i="21" s="1"/>
  <c r="D349" i="21"/>
  <c r="M347" i="21"/>
  <c r="L347" i="21"/>
  <c r="K347" i="21"/>
  <c r="J347" i="21"/>
  <c r="I347" i="21"/>
  <c r="L339" i="21"/>
  <c r="M339" i="21" s="1"/>
  <c r="K339" i="21"/>
  <c r="E339" i="21"/>
  <c r="F339" i="21" s="1"/>
  <c r="D339" i="21"/>
  <c r="L338" i="21"/>
  <c r="M338" i="21" s="1"/>
  <c r="K338" i="21"/>
  <c r="F338" i="21"/>
  <c r="E338" i="21"/>
  <c r="D338" i="21"/>
  <c r="L337" i="21"/>
  <c r="M337" i="21" s="1"/>
  <c r="K337" i="21"/>
  <c r="E337" i="21"/>
  <c r="F337" i="21" s="1"/>
  <c r="D337" i="21"/>
  <c r="L336" i="21"/>
  <c r="M336" i="21" s="1"/>
  <c r="K336" i="21"/>
  <c r="E336" i="21"/>
  <c r="F336" i="21" s="1"/>
  <c r="D336" i="21"/>
  <c r="L335" i="21"/>
  <c r="M335" i="21" s="1"/>
  <c r="K335" i="21"/>
  <c r="E335" i="21"/>
  <c r="F335" i="21" s="1"/>
  <c r="D335" i="21"/>
  <c r="L334" i="21"/>
  <c r="M334" i="21" s="1"/>
  <c r="K334" i="21"/>
  <c r="E334" i="21"/>
  <c r="F334" i="21" s="1"/>
  <c r="D334" i="21"/>
  <c r="L333" i="21"/>
  <c r="M333" i="21" s="1"/>
  <c r="K333" i="21"/>
  <c r="E333" i="21"/>
  <c r="F333" i="21" s="1"/>
  <c r="D333" i="21"/>
  <c r="L332" i="21"/>
  <c r="M332" i="21" s="1"/>
  <c r="K332" i="21"/>
  <c r="E332" i="21"/>
  <c r="F332" i="21" s="1"/>
  <c r="D332" i="21"/>
  <c r="L331" i="21"/>
  <c r="M331" i="21" s="1"/>
  <c r="K331" i="21"/>
  <c r="E331" i="21"/>
  <c r="F331" i="21" s="1"/>
  <c r="D331" i="21"/>
  <c r="L330" i="21"/>
  <c r="M330" i="21" s="1"/>
  <c r="K330" i="21"/>
  <c r="E330" i="21"/>
  <c r="F330" i="21" s="1"/>
  <c r="D330" i="21"/>
  <c r="L329" i="21"/>
  <c r="M329" i="21" s="1"/>
  <c r="K329" i="21"/>
  <c r="E329" i="21"/>
  <c r="F329" i="21" s="1"/>
  <c r="D329" i="21"/>
  <c r="L328" i="21"/>
  <c r="M328" i="21" s="1"/>
  <c r="K328" i="21"/>
  <c r="E328" i="21"/>
  <c r="F328" i="21" s="1"/>
  <c r="D328" i="21"/>
  <c r="L327" i="21"/>
  <c r="M327" i="21" s="1"/>
  <c r="K327" i="21"/>
  <c r="E327" i="21"/>
  <c r="F327" i="21" s="1"/>
  <c r="D327" i="21"/>
  <c r="L326" i="21"/>
  <c r="M326" i="21" s="1"/>
  <c r="K326" i="21"/>
  <c r="E326" i="21"/>
  <c r="F326" i="21" s="1"/>
  <c r="D326" i="21"/>
  <c r="M324" i="21"/>
  <c r="L324" i="21"/>
  <c r="K324" i="21"/>
  <c r="J324" i="21"/>
  <c r="I324" i="21"/>
  <c r="L316" i="21"/>
  <c r="M316" i="21" s="1"/>
  <c r="K316" i="21"/>
  <c r="E316" i="21"/>
  <c r="F316" i="21" s="1"/>
  <c r="D316" i="21"/>
  <c r="L315" i="21"/>
  <c r="M315" i="21" s="1"/>
  <c r="K315" i="21"/>
  <c r="E315" i="21"/>
  <c r="F315" i="21" s="1"/>
  <c r="D315" i="21"/>
  <c r="L314" i="21"/>
  <c r="M314" i="21" s="1"/>
  <c r="K314" i="21"/>
  <c r="E314" i="21"/>
  <c r="F314" i="21" s="1"/>
  <c r="D314" i="21"/>
  <c r="L313" i="21"/>
  <c r="M313" i="21" s="1"/>
  <c r="K313" i="21"/>
  <c r="E313" i="21"/>
  <c r="F313" i="21" s="1"/>
  <c r="D313" i="21"/>
  <c r="L312" i="21"/>
  <c r="M312" i="21" s="1"/>
  <c r="K312" i="21"/>
  <c r="E312" i="21"/>
  <c r="F312" i="21" s="1"/>
  <c r="D312" i="21"/>
  <c r="L311" i="21"/>
  <c r="M311" i="21" s="1"/>
  <c r="K311" i="21"/>
  <c r="E311" i="21"/>
  <c r="F311" i="21" s="1"/>
  <c r="D311" i="21"/>
  <c r="L310" i="21"/>
  <c r="M310" i="21" s="1"/>
  <c r="K310" i="21"/>
  <c r="E310" i="21"/>
  <c r="F310" i="21" s="1"/>
  <c r="D310" i="21"/>
  <c r="L309" i="21"/>
  <c r="M309" i="21" s="1"/>
  <c r="K309" i="21"/>
  <c r="E309" i="21"/>
  <c r="F309" i="21" s="1"/>
  <c r="D309" i="21"/>
  <c r="L308" i="21"/>
  <c r="M308" i="21" s="1"/>
  <c r="K308" i="21"/>
  <c r="E308" i="21"/>
  <c r="F308" i="21" s="1"/>
  <c r="D308" i="21"/>
  <c r="L307" i="21"/>
  <c r="M307" i="21" s="1"/>
  <c r="K307" i="21"/>
  <c r="E307" i="21"/>
  <c r="F307" i="21" s="1"/>
  <c r="D307" i="21"/>
  <c r="L306" i="21"/>
  <c r="M306" i="21" s="1"/>
  <c r="K306" i="21"/>
  <c r="E306" i="21"/>
  <c r="F306" i="21" s="1"/>
  <c r="D306" i="21"/>
  <c r="L305" i="21"/>
  <c r="M305" i="21" s="1"/>
  <c r="K305" i="21"/>
  <c r="E305" i="21"/>
  <c r="F305" i="21" s="1"/>
  <c r="D305" i="21"/>
  <c r="L304" i="21"/>
  <c r="M304" i="21" s="1"/>
  <c r="K304" i="21"/>
  <c r="E304" i="21"/>
  <c r="F304" i="21" s="1"/>
  <c r="D304" i="21"/>
  <c r="L303" i="21"/>
  <c r="M303" i="21" s="1"/>
  <c r="K303" i="21"/>
  <c r="E303" i="21"/>
  <c r="F303" i="21" s="1"/>
  <c r="D303" i="21"/>
  <c r="M301" i="21"/>
  <c r="L301" i="21"/>
  <c r="K301" i="21"/>
  <c r="J301" i="21"/>
  <c r="I301" i="21"/>
  <c r="L293" i="21"/>
  <c r="M293" i="21" s="1"/>
  <c r="K293" i="21"/>
  <c r="E293" i="21"/>
  <c r="F293" i="21" s="1"/>
  <c r="D293" i="21"/>
  <c r="L292" i="21"/>
  <c r="M292" i="21" s="1"/>
  <c r="K292" i="21"/>
  <c r="E292" i="21"/>
  <c r="F292" i="21" s="1"/>
  <c r="D292" i="21"/>
  <c r="L291" i="21"/>
  <c r="M291" i="21" s="1"/>
  <c r="K291" i="21"/>
  <c r="E291" i="21"/>
  <c r="F291" i="21" s="1"/>
  <c r="D291" i="21"/>
  <c r="L290" i="21"/>
  <c r="M290" i="21" s="1"/>
  <c r="K290" i="21"/>
  <c r="E290" i="21"/>
  <c r="F290" i="21" s="1"/>
  <c r="D290" i="21"/>
  <c r="L289" i="21"/>
  <c r="M289" i="21" s="1"/>
  <c r="K289" i="21"/>
  <c r="E289" i="21"/>
  <c r="F289" i="21" s="1"/>
  <c r="D289" i="21"/>
  <c r="L288" i="21"/>
  <c r="M288" i="21" s="1"/>
  <c r="K288" i="21"/>
  <c r="E288" i="21"/>
  <c r="F288" i="21" s="1"/>
  <c r="D288" i="21"/>
  <c r="L287" i="21"/>
  <c r="M287" i="21" s="1"/>
  <c r="K287" i="21"/>
  <c r="E287" i="21"/>
  <c r="F287" i="21" s="1"/>
  <c r="D287" i="21"/>
  <c r="L286" i="21"/>
  <c r="M286" i="21" s="1"/>
  <c r="K286" i="21"/>
  <c r="E286" i="21"/>
  <c r="F286" i="21" s="1"/>
  <c r="D286" i="21"/>
  <c r="L285" i="21"/>
  <c r="M285" i="21" s="1"/>
  <c r="K285" i="21"/>
  <c r="E285" i="21"/>
  <c r="F285" i="21" s="1"/>
  <c r="D285" i="21"/>
  <c r="L284" i="21"/>
  <c r="M284" i="21" s="1"/>
  <c r="K284" i="21"/>
  <c r="E284" i="21"/>
  <c r="F284" i="21" s="1"/>
  <c r="D284" i="21"/>
  <c r="L283" i="21"/>
  <c r="M283" i="21" s="1"/>
  <c r="K283" i="21"/>
  <c r="E283" i="21"/>
  <c r="F283" i="21" s="1"/>
  <c r="D283" i="21"/>
  <c r="L282" i="21"/>
  <c r="M282" i="21" s="1"/>
  <c r="K282" i="21"/>
  <c r="E282" i="21"/>
  <c r="F282" i="21" s="1"/>
  <c r="D282" i="21"/>
  <c r="L281" i="21"/>
  <c r="M281" i="21" s="1"/>
  <c r="K281" i="21"/>
  <c r="E281" i="21"/>
  <c r="F281" i="21" s="1"/>
  <c r="D281" i="21"/>
  <c r="L280" i="21"/>
  <c r="M280" i="21" s="1"/>
  <c r="K280" i="21"/>
  <c r="E280" i="21"/>
  <c r="F280" i="21" s="1"/>
  <c r="D280" i="21"/>
  <c r="M278" i="21"/>
  <c r="L278" i="21"/>
  <c r="K278" i="21"/>
  <c r="J278" i="21"/>
  <c r="I278" i="21"/>
  <c r="L270" i="21"/>
  <c r="M270" i="21" s="1"/>
  <c r="K270" i="21"/>
  <c r="E270" i="21"/>
  <c r="F270" i="21" s="1"/>
  <c r="D270" i="21"/>
  <c r="L269" i="21"/>
  <c r="M269" i="21" s="1"/>
  <c r="K269" i="21"/>
  <c r="E269" i="21"/>
  <c r="F269" i="21" s="1"/>
  <c r="D269" i="21"/>
  <c r="L268" i="21"/>
  <c r="M268" i="21" s="1"/>
  <c r="K268" i="21"/>
  <c r="E268" i="21"/>
  <c r="F268" i="21" s="1"/>
  <c r="D268" i="21"/>
  <c r="L267" i="21"/>
  <c r="M267" i="21" s="1"/>
  <c r="K267" i="21"/>
  <c r="E267" i="21"/>
  <c r="F267" i="21" s="1"/>
  <c r="D267" i="21"/>
  <c r="L266" i="21"/>
  <c r="M266" i="21" s="1"/>
  <c r="K266" i="21"/>
  <c r="E266" i="21"/>
  <c r="F266" i="21" s="1"/>
  <c r="D266" i="21"/>
  <c r="L265" i="21"/>
  <c r="M265" i="21" s="1"/>
  <c r="K265" i="21"/>
  <c r="E265" i="21"/>
  <c r="F265" i="21" s="1"/>
  <c r="D265" i="21"/>
  <c r="L264" i="21"/>
  <c r="M264" i="21" s="1"/>
  <c r="K264" i="21"/>
  <c r="E264" i="21"/>
  <c r="F264" i="21" s="1"/>
  <c r="D264" i="21"/>
  <c r="L263" i="21"/>
  <c r="M263" i="21" s="1"/>
  <c r="K263" i="21"/>
  <c r="E263" i="21"/>
  <c r="F263" i="21" s="1"/>
  <c r="D263" i="21"/>
  <c r="L262" i="21"/>
  <c r="M262" i="21" s="1"/>
  <c r="K262" i="21"/>
  <c r="E262" i="21"/>
  <c r="F262" i="21" s="1"/>
  <c r="D262" i="21"/>
  <c r="L261" i="21"/>
  <c r="M261" i="21" s="1"/>
  <c r="K261" i="21"/>
  <c r="E261" i="21"/>
  <c r="F261" i="21" s="1"/>
  <c r="D261" i="21"/>
  <c r="L260" i="21"/>
  <c r="M260" i="21" s="1"/>
  <c r="K260" i="21"/>
  <c r="E260" i="21"/>
  <c r="F260" i="21" s="1"/>
  <c r="D260" i="21"/>
  <c r="L259" i="21"/>
  <c r="M259" i="21" s="1"/>
  <c r="K259" i="21"/>
  <c r="E259" i="21"/>
  <c r="F259" i="21" s="1"/>
  <c r="D259" i="21"/>
  <c r="L258" i="21"/>
  <c r="M258" i="21" s="1"/>
  <c r="K258" i="21"/>
  <c r="E258" i="21"/>
  <c r="F258" i="21" s="1"/>
  <c r="D258" i="21"/>
  <c r="L257" i="21"/>
  <c r="M257" i="21" s="1"/>
  <c r="K257" i="21"/>
  <c r="E257" i="21"/>
  <c r="F257" i="21" s="1"/>
  <c r="D257" i="21"/>
  <c r="M255" i="21"/>
  <c r="L255" i="21"/>
  <c r="K255" i="21"/>
  <c r="J255" i="21"/>
  <c r="I255" i="21"/>
  <c r="L247" i="21"/>
  <c r="M247" i="21" s="1"/>
  <c r="K247" i="21"/>
  <c r="E247" i="21"/>
  <c r="F247" i="21" s="1"/>
  <c r="D247" i="21"/>
  <c r="L246" i="21"/>
  <c r="M246" i="21" s="1"/>
  <c r="K246" i="21"/>
  <c r="E246" i="21"/>
  <c r="F246" i="21" s="1"/>
  <c r="D246" i="21"/>
  <c r="L245" i="21"/>
  <c r="M245" i="21" s="1"/>
  <c r="K245" i="21"/>
  <c r="E245" i="21"/>
  <c r="F245" i="21" s="1"/>
  <c r="D245" i="21"/>
  <c r="L244" i="21"/>
  <c r="M244" i="21" s="1"/>
  <c r="K244" i="21"/>
  <c r="E244" i="21"/>
  <c r="F244" i="21" s="1"/>
  <c r="D244" i="21"/>
  <c r="L243" i="21"/>
  <c r="M243" i="21" s="1"/>
  <c r="K243" i="21"/>
  <c r="E243" i="21"/>
  <c r="F243" i="21" s="1"/>
  <c r="D243" i="21"/>
  <c r="L242" i="21"/>
  <c r="M242" i="21" s="1"/>
  <c r="K242" i="21"/>
  <c r="E242" i="21"/>
  <c r="F242" i="21" s="1"/>
  <c r="D242" i="21"/>
  <c r="L241" i="21"/>
  <c r="M241" i="21" s="1"/>
  <c r="K241" i="21"/>
  <c r="F241" i="21"/>
  <c r="E241" i="21"/>
  <c r="D241" i="21"/>
  <c r="L240" i="21"/>
  <c r="M240" i="21" s="1"/>
  <c r="K240" i="21"/>
  <c r="E240" i="21"/>
  <c r="F240" i="21" s="1"/>
  <c r="D240" i="21"/>
  <c r="L239" i="21"/>
  <c r="M239" i="21" s="1"/>
  <c r="K239" i="21"/>
  <c r="E239" i="21"/>
  <c r="F239" i="21" s="1"/>
  <c r="D239" i="21"/>
  <c r="L238" i="21"/>
  <c r="M238" i="21" s="1"/>
  <c r="K238" i="21"/>
  <c r="E238" i="21"/>
  <c r="F238" i="21" s="1"/>
  <c r="D238" i="21"/>
  <c r="L237" i="21"/>
  <c r="M237" i="21" s="1"/>
  <c r="K237" i="21"/>
  <c r="E237" i="21"/>
  <c r="F237" i="21" s="1"/>
  <c r="D237" i="21"/>
  <c r="L236" i="21"/>
  <c r="M236" i="21" s="1"/>
  <c r="K236" i="21"/>
  <c r="E236" i="21"/>
  <c r="F236" i="21" s="1"/>
  <c r="D236" i="21"/>
  <c r="L235" i="21"/>
  <c r="M235" i="21" s="1"/>
  <c r="K235" i="21"/>
  <c r="E235" i="21"/>
  <c r="F235" i="21" s="1"/>
  <c r="D235" i="21"/>
  <c r="L234" i="21"/>
  <c r="M234" i="21" s="1"/>
  <c r="K234" i="21"/>
  <c r="E234" i="21"/>
  <c r="F234" i="21" s="1"/>
  <c r="D234" i="21"/>
  <c r="M232" i="21"/>
  <c r="L232" i="21"/>
  <c r="K232" i="21"/>
  <c r="J232" i="21"/>
  <c r="I232" i="21"/>
  <c r="L223" i="21"/>
  <c r="M223" i="21" s="1"/>
  <c r="K223" i="21"/>
  <c r="F223" i="21"/>
  <c r="E223" i="21"/>
  <c r="D223" i="21"/>
  <c r="L222" i="21"/>
  <c r="M222" i="21" s="1"/>
  <c r="K222" i="21"/>
  <c r="E222" i="21"/>
  <c r="F222" i="21" s="1"/>
  <c r="D222" i="21"/>
  <c r="L221" i="21"/>
  <c r="M221" i="21" s="1"/>
  <c r="K221" i="21"/>
  <c r="E221" i="21"/>
  <c r="F221" i="21" s="1"/>
  <c r="D221" i="21"/>
  <c r="L220" i="21"/>
  <c r="M220" i="21" s="1"/>
  <c r="K220" i="21"/>
  <c r="E220" i="21"/>
  <c r="F220" i="21" s="1"/>
  <c r="D220" i="21"/>
  <c r="L219" i="21"/>
  <c r="M219" i="21" s="1"/>
  <c r="K219" i="21"/>
  <c r="E219" i="21"/>
  <c r="F219" i="21" s="1"/>
  <c r="D219" i="21"/>
  <c r="L218" i="21"/>
  <c r="M218" i="21" s="1"/>
  <c r="K218" i="21"/>
  <c r="E218" i="21"/>
  <c r="F218" i="21" s="1"/>
  <c r="D218" i="21"/>
  <c r="L217" i="21"/>
  <c r="M217" i="21" s="1"/>
  <c r="K217" i="21"/>
  <c r="E217" i="21"/>
  <c r="F217" i="21" s="1"/>
  <c r="D217" i="21"/>
  <c r="L216" i="21"/>
  <c r="M216" i="21" s="1"/>
  <c r="K216" i="21"/>
  <c r="E216" i="21"/>
  <c r="F216" i="21" s="1"/>
  <c r="D216" i="21"/>
  <c r="L215" i="21"/>
  <c r="M215" i="21" s="1"/>
  <c r="K215" i="21"/>
  <c r="E215" i="21"/>
  <c r="F215" i="21" s="1"/>
  <c r="D215" i="21"/>
  <c r="L214" i="21"/>
  <c r="M214" i="21" s="1"/>
  <c r="K214" i="21"/>
  <c r="E214" i="21"/>
  <c r="F214" i="21" s="1"/>
  <c r="D214" i="21"/>
  <c r="L213" i="21"/>
  <c r="M213" i="21" s="1"/>
  <c r="K213" i="21"/>
  <c r="E213" i="21"/>
  <c r="F213" i="21" s="1"/>
  <c r="D213" i="21"/>
  <c r="L212" i="21"/>
  <c r="M212" i="21" s="1"/>
  <c r="K212" i="21"/>
  <c r="E212" i="21"/>
  <c r="F212" i="21" s="1"/>
  <c r="D212" i="21"/>
  <c r="L211" i="21"/>
  <c r="M211" i="21" s="1"/>
  <c r="K211" i="21"/>
  <c r="E211" i="21"/>
  <c r="F211" i="21" s="1"/>
  <c r="D211" i="21"/>
  <c r="L210" i="21"/>
  <c r="M210" i="21" s="1"/>
  <c r="K210" i="21"/>
  <c r="E210" i="21"/>
  <c r="F210" i="21" s="1"/>
  <c r="D210" i="21"/>
  <c r="M208" i="21"/>
  <c r="L208" i="21"/>
  <c r="K208" i="21"/>
  <c r="J208" i="21"/>
  <c r="I208" i="21"/>
  <c r="L200" i="21"/>
  <c r="M200" i="21" s="1"/>
  <c r="K200" i="21"/>
  <c r="E200" i="21"/>
  <c r="F200" i="21" s="1"/>
  <c r="D200" i="21"/>
  <c r="L199" i="21"/>
  <c r="M199" i="21" s="1"/>
  <c r="K199" i="21"/>
  <c r="E199" i="21"/>
  <c r="F199" i="21" s="1"/>
  <c r="D199" i="21"/>
  <c r="L198" i="21"/>
  <c r="M198" i="21" s="1"/>
  <c r="K198" i="21"/>
  <c r="E198" i="21"/>
  <c r="F198" i="21" s="1"/>
  <c r="D198" i="21"/>
  <c r="L197" i="21"/>
  <c r="M197" i="21" s="1"/>
  <c r="K197" i="21"/>
  <c r="E197" i="21"/>
  <c r="F197" i="21" s="1"/>
  <c r="D197" i="21"/>
  <c r="L196" i="21"/>
  <c r="M196" i="21" s="1"/>
  <c r="K196" i="21"/>
  <c r="E196" i="21"/>
  <c r="F196" i="21" s="1"/>
  <c r="D196" i="21"/>
  <c r="L195" i="21"/>
  <c r="M195" i="21" s="1"/>
  <c r="K195" i="21"/>
  <c r="E195" i="21"/>
  <c r="F195" i="21" s="1"/>
  <c r="D195" i="21"/>
  <c r="L194" i="21"/>
  <c r="M194" i="21" s="1"/>
  <c r="K194" i="21"/>
  <c r="E194" i="21"/>
  <c r="F194" i="21" s="1"/>
  <c r="D194" i="21"/>
  <c r="L193" i="21"/>
  <c r="M193" i="21" s="1"/>
  <c r="K193" i="21"/>
  <c r="E193" i="21"/>
  <c r="F193" i="21" s="1"/>
  <c r="D193" i="21"/>
  <c r="L192" i="21"/>
  <c r="M192" i="21" s="1"/>
  <c r="K192" i="21"/>
  <c r="E192" i="21"/>
  <c r="F192" i="21" s="1"/>
  <c r="D192" i="21"/>
  <c r="L191" i="21"/>
  <c r="M191" i="21" s="1"/>
  <c r="K191" i="21"/>
  <c r="E191" i="21"/>
  <c r="F191" i="21" s="1"/>
  <c r="D191" i="21"/>
  <c r="L190" i="21"/>
  <c r="M190" i="21" s="1"/>
  <c r="K190" i="21"/>
  <c r="E190" i="21"/>
  <c r="F190" i="21" s="1"/>
  <c r="D190" i="21"/>
  <c r="L189" i="21"/>
  <c r="M189" i="21" s="1"/>
  <c r="K189" i="21"/>
  <c r="E189" i="21"/>
  <c r="F189" i="21" s="1"/>
  <c r="D189" i="21"/>
  <c r="L188" i="21"/>
  <c r="M188" i="21" s="1"/>
  <c r="K188" i="21"/>
  <c r="E188" i="21"/>
  <c r="F188" i="21" s="1"/>
  <c r="D188" i="21"/>
  <c r="L187" i="21"/>
  <c r="M187" i="21" s="1"/>
  <c r="K187" i="21"/>
  <c r="E187" i="21"/>
  <c r="F187" i="21" s="1"/>
  <c r="D187" i="21"/>
  <c r="M185" i="21"/>
  <c r="L185" i="21"/>
  <c r="K185" i="21"/>
  <c r="J185" i="21"/>
  <c r="I185" i="21"/>
  <c r="L177" i="21"/>
  <c r="M177" i="21" s="1"/>
  <c r="K177" i="21"/>
  <c r="E177" i="21"/>
  <c r="F177" i="21" s="1"/>
  <c r="D177" i="21"/>
  <c r="L176" i="21"/>
  <c r="M176" i="21" s="1"/>
  <c r="K176" i="21"/>
  <c r="E176" i="21"/>
  <c r="F176" i="21" s="1"/>
  <c r="D176" i="21"/>
  <c r="L175" i="21"/>
  <c r="M175" i="21" s="1"/>
  <c r="K175" i="21"/>
  <c r="E175" i="21"/>
  <c r="F175" i="21" s="1"/>
  <c r="D175" i="21"/>
  <c r="L174" i="21"/>
  <c r="M174" i="21" s="1"/>
  <c r="K174" i="21"/>
  <c r="E174" i="21"/>
  <c r="F174" i="21" s="1"/>
  <c r="D174" i="21"/>
  <c r="L173" i="21"/>
  <c r="M173" i="21" s="1"/>
  <c r="K173" i="21"/>
  <c r="E173" i="21"/>
  <c r="F173" i="21" s="1"/>
  <c r="D173" i="21"/>
  <c r="L172" i="21"/>
  <c r="M172" i="21" s="1"/>
  <c r="K172" i="21"/>
  <c r="E172" i="21"/>
  <c r="F172" i="21" s="1"/>
  <c r="D172" i="21"/>
  <c r="L171" i="21"/>
  <c r="M171" i="21" s="1"/>
  <c r="K171" i="21"/>
  <c r="E171" i="21"/>
  <c r="F171" i="21" s="1"/>
  <c r="D171" i="21"/>
  <c r="L170" i="21"/>
  <c r="M170" i="21" s="1"/>
  <c r="K170" i="21"/>
  <c r="E170" i="21"/>
  <c r="F170" i="21" s="1"/>
  <c r="D170" i="21"/>
  <c r="L169" i="21"/>
  <c r="M169" i="21" s="1"/>
  <c r="K169" i="21"/>
  <c r="E169" i="21"/>
  <c r="F169" i="21" s="1"/>
  <c r="D169" i="21"/>
  <c r="L168" i="21"/>
  <c r="M168" i="21" s="1"/>
  <c r="K168" i="21"/>
  <c r="E168" i="21"/>
  <c r="F168" i="21" s="1"/>
  <c r="D168" i="21"/>
  <c r="L167" i="21"/>
  <c r="M167" i="21" s="1"/>
  <c r="K167" i="21"/>
  <c r="F167" i="21"/>
  <c r="E167" i="21"/>
  <c r="D167" i="21"/>
  <c r="L166" i="21"/>
  <c r="M166" i="21" s="1"/>
  <c r="K166" i="21"/>
  <c r="E166" i="21"/>
  <c r="F166" i="21" s="1"/>
  <c r="D166" i="21"/>
  <c r="L165" i="21"/>
  <c r="M165" i="21" s="1"/>
  <c r="K165" i="21"/>
  <c r="E165" i="21"/>
  <c r="F165" i="21" s="1"/>
  <c r="D165" i="21"/>
  <c r="L164" i="21"/>
  <c r="M164" i="21" s="1"/>
  <c r="K164" i="21"/>
  <c r="E164" i="21"/>
  <c r="F164" i="21" s="1"/>
  <c r="D164" i="21"/>
  <c r="M162" i="21"/>
  <c r="L162" i="21"/>
  <c r="K162" i="21"/>
  <c r="J162" i="21"/>
  <c r="I162" i="21"/>
  <c r="L154" i="21"/>
  <c r="M154" i="21" s="1"/>
  <c r="K154" i="21"/>
  <c r="E154" i="21"/>
  <c r="F154" i="21" s="1"/>
  <c r="D154" i="21"/>
  <c r="L153" i="21"/>
  <c r="M153" i="21" s="1"/>
  <c r="K153" i="21"/>
  <c r="E153" i="21"/>
  <c r="F153" i="21" s="1"/>
  <c r="D153" i="21"/>
  <c r="L152" i="21"/>
  <c r="M152" i="21" s="1"/>
  <c r="K152" i="21"/>
  <c r="E152" i="21"/>
  <c r="F152" i="21" s="1"/>
  <c r="D152" i="21"/>
  <c r="L151" i="21"/>
  <c r="M151" i="21" s="1"/>
  <c r="K151" i="21"/>
  <c r="E151" i="21"/>
  <c r="F151" i="21" s="1"/>
  <c r="D151" i="21"/>
  <c r="L150" i="21"/>
  <c r="M150" i="21" s="1"/>
  <c r="K150" i="21"/>
  <c r="E150" i="21"/>
  <c r="F150" i="21" s="1"/>
  <c r="D150" i="21"/>
  <c r="L149" i="21"/>
  <c r="M149" i="21" s="1"/>
  <c r="K149" i="21"/>
  <c r="E149" i="21"/>
  <c r="F149" i="21" s="1"/>
  <c r="D149" i="21"/>
  <c r="L148" i="21"/>
  <c r="M148" i="21" s="1"/>
  <c r="K148" i="21"/>
  <c r="E148" i="21"/>
  <c r="F148" i="21" s="1"/>
  <c r="D148" i="21"/>
  <c r="L147" i="21"/>
  <c r="M147" i="21" s="1"/>
  <c r="K147" i="21"/>
  <c r="E147" i="21"/>
  <c r="F147" i="21" s="1"/>
  <c r="D147" i="21"/>
  <c r="L146" i="21"/>
  <c r="M146" i="21" s="1"/>
  <c r="K146" i="21"/>
  <c r="E146" i="21"/>
  <c r="F146" i="21" s="1"/>
  <c r="D146" i="21"/>
  <c r="L145" i="21"/>
  <c r="M145" i="21" s="1"/>
  <c r="K145" i="21"/>
  <c r="E145" i="21"/>
  <c r="F145" i="21" s="1"/>
  <c r="D145" i="21"/>
  <c r="L144" i="21"/>
  <c r="M144" i="21" s="1"/>
  <c r="K144" i="21"/>
  <c r="E144" i="21"/>
  <c r="F144" i="21" s="1"/>
  <c r="D144" i="21"/>
  <c r="L143" i="21"/>
  <c r="M143" i="21" s="1"/>
  <c r="K143" i="21"/>
  <c r="E143" i="21"/>
  <c r="F143" i="21" s="1"/>
  <c r="D143" i="21"/>
  <c r="L142" i="21"/>
  <c r="M142" i="21" s="1"/>
  <c r="K142" i="21"/>
  <c r="E142" i="21"/>
  <c r="F142" i="21" s="1"/>
  <c r="D142" i="21"/>
  <c r="L141" i="21"/>
  <c r="M141" i="21" s="1"/>
  <c r="K141" i="21"/>
  <c r="E141" i="21"/>
  <c r="F141" i="21" s="1"/>
  <c r="D141" i="21"/>
  <c r="M139" i="21"/>
  <c r="L139" i="21"/>
  <c r="K139" i="21"/>
  <c r="J139" i="21"/>
  <c r="I139" i="21"/>
  <c r="L131" i="21"/>
  <c r="M131" i="21" s="1"/>
  <c r="K131" i="21"/>
  <c r="E131" i="21"/>
  <c r="F131" i="21" s="1"/>
  <c r="D131" i="21"/>
  <c r="L130" i="21"/>
  <c r="M130" i="21" s="1"/>
  <c r="K130" i="21"/>
  <c r="E130" i="21"/>
  <c r="F130" i="21" s="1"/>
  <c r="D130" i="21"/>
  <c r="L129" i="21"/>
  <c r="M129" i="21" s="1"/>
  <c r="K129" i="21"/>
  <c r="E129" i="21"/>
  <c r="F129" i="21" s="1"/>
  <c r="D129" i="21"/>
  <c r="L128" i="21"/>
  <c r="M128" i="21" s="1"/>
  <c r="K128" i="21"/>
  <c r="E128" i="21"/>
  <c r="F128" i="21" s="1"/>
  <c r="D128" i="21"/>
  <c r="L127" i="21"/>
  <c r="M127" i="21" s="1"/>
  <c r="K127" i="21"/>
  <c r="E127" i="21"/>
  <c r="F127" i="21" s="1"/>
  <c r="D127" i="21"/>
  <c r="L126" i="21"/>
  <c r="M126" i="21" s="1"/>
  <c r="K126" i="21"/>
  <c r="E126" i="21"/>
  <c r="F126" i="21" s="1"/>
  <c r="D126" i="21"/>
  <c r="L125" i="21"/>
  <c r="M125" i="21" s="1"/>
  <c r="K125" i="21"/>
  <c r="F125" i="21"/>
  <c r="E125" i="21"/>
  <c r="D125" i="21"/>
  <c r="L124" i="21"/>
  <c r="M124" i="21" s="1"/>
  <c r="K124" i="21"/>
  <c r="E124" i="21"/>
  <c r="F124" i="21" s="1"/>
  <c r="D124" i="21"/>
  <c r="L123" i="21"/>
  <c r="M123" i="21" s="1"/>
  <c r="K123" i="21"/>
  <c r="E123" i="21"/>
  <c r="F123" i="21" s="1"/>
  <c r="D123" i="21"/>
  <c r="L122" i="21"/>
  <c r="M122" i="21" s="1"/>
  <c r="K122" i="21"/>
  <c r="E122" i="21"/>
  <c r="F122" i="21" s="1"/>
  <c r="D122" i="21"/>
  <c r="L121" i="21"/>
  <c r="M121" i="21" s="1"/>
  <c r="K121" i="21"/>
  <c r="E121" i="21"/>
  <c r="F121" i="21" s="1"/>
  <c r="D121" i="21"/>
  <c r="L120" i="21"/>
  <c r="M120" i="21" s="1"/>
  <c r="K120" i="21"/>
  <c r="E120" i="21"/>
  <c r="F120" i="21" s="1"/>
  <c r="D120" i="21"/>
  <c r="L119" i="21"/>
  <c r="M119" i="21" s="1"/>
  <c r="K119" i="21"/>
  <c r="E119" i="21"/>
  <c r="F119" i="21" s="1"/>
  <c r="D119" i="21"/>
  <c r="L118" i="21"/>
  <c r="M118" i="21" s="1"/>
  <c r="K118" i="21"/>
  <c r="E118" i="21"/>
  <c r="F118" i="21" s="1"/>
  <c r="D118" i="21"/>
  <c r="M116" i="21"/>
  <c r="L116" i="21"/>
  <c r="K116" i="21"/>
  <c r="J116" i="21"/>
  <c r="I116" i="21"/>
  <c r="L109" i="21"/>
  <c r="M109" i="21" s="1"/>
  <c r="K109" i="21"/>
  <c r="E109" i="21"/>
  <c r="F109" i="21" s="1"/>
  <c r="D109" i="21"/>
  <c r="L108" i="21"/>
  <c r="M108" i="21" s="1"/>
  <c r="K108" i="21"/>
  <c r="E108" i="21"/>
  <c r="F108" i="21" s="1"/>
  <c r="D108" i="21"/>
  <c r="L107" i="21"/>
  <c r="M107" i="21" s="1"/>
  <c r="K107" i="21"/>
  <c r="E107" i="21"/>
  <c r="F107" i="21" s="1"/>
  <c r="D107" i="21"/>
  <c r="L106" i="21"/>
  <c r="M106" i="21" s="1"/>
  <c r="K106" i="21"/>
  <c r="E106" i="21"/>
  <c r="F106" i="21" s="1"/>
  <c r="D106" i="21"/>
  <c r="L105" i="21"/>
  <c r="M105" i="21" s="1"/>
  <c r="K105" i="21"/>
  <c r="E105" i="21"/>
  <c r="F105" i="21" s="1"/>
  <c r="D105" i="21"/>
  <c r="L104" i="21"/>
  <c r="M104" i="21" s="1"/>
  <c r="K104" i="21"/>
  <c r="F104" i="21"/>
  <c r="E104" i="21"/>
  <c r="D104" i="21"/>
  <c r="L103" i="21"/>
  <c r="M103" i="21" s="1"/>
  <c r="K103" i="21"/>
  <c r="E103" i="21"/>
  <c r="F103" i="21" s="1"/>
  <c r="D103" i="21"/>
  <c r="L102" i="21"/>
  <c r="M102" i="21" s="1"/>
  <c r="K102" i="21"/>
  <c r="E102" i="21"/>
  <c r="F102" i="21" s="1"/>
  <c r="D102" i="21"/>
  <c r="L101" i="21"/>
  <c r="M101" i="21" s="1"/>
  <c r="K101" i="21"/>
  <c r="E101" i="21"/>
  <c r="F101" i="21" s="1"/>
  <c r="D101" i="21"/>
  <c r="L100" i="21"/>
  <c r="M100" i="21" s="1"/>
  <c r="K100" i="21"/>
  <c r="E100" i="21"/>
  <c r="F100" i="21" s="1"/>
  <c r="D100" i="21"/>
  <c r="L99" i="21"/>
  <c r="M99" i="21" s="1"/>
  <c r="K99" i="21"/>
  <c r="E99" i="21"/>
  <c r="F99" i="21" s="1"/>
  <c r="D99" i="21"/>
  <c r="L98" i="21"/>
  <c r="M98" i="21" s="1"/>
  <c r="K98" i="21"/>
  <c r="E98" i="21"/>
  <c r="F98" i="21" s="1"/>
  <c r="D98" i="21"/>
  <c r="L97" i="21"/>
  <c r="M97" i="21" s="1"/>
  <c r="K97" i="21"/>
  <c r="E97" i="21"/>
  <c r="F97" i="21" s="1"/>
  <c r="D97" i="21"/>
  <c r="L96" i="21"/>
  <c r="M96" i="21" s="1"/>
  <c r="K96" i="21"/>
  <c r="E96" i="21"/>
  <c r="F96" i="21" s="1"/>
  <c r="D96" i="21"/>
  <c r="M94" i="21"/>
  <c r="L94" i="21"/>
  <c r="K94" i="21"/>
  <c r="J94" i="21"/>
  <c r="I94" i="21"/>
  <c r="L86" i="21"/>
  <c r="M86" i="21" s="1"/>
  <c r="K86" i="21"/>
  <c r="E86" i="21"/>
  <c r="F86" i="21" s="1"/>
  <c r="D86" i="21"/>
  <c r="L85" i="21"/>
  <c r="M85" i="21" s="1"/>
  <c r="K85" i="21"/>
  <c r="E85" i="21"/>
  <c r="F85" i="21" s="1"/>
  <c r="D85" i="21"/>
  <c r="L84" i="21"/>
  <c r="M84" i="21" s="1"/>
  <c r="K84" i="21"/>
  <c r="E84" i="21"/>
  <c r="F84" i="21" s="1"/>
  <c r="D84" i="21"/>
  <c r="L83" i="21"/>
  <c r="M83" i="21" s="1"/>
  <c r="K83" i="21"/>
  <c r="E83" i="21"/>
  <c r="F83" i="21" s="1"/>
  <c r="D83" i="21"/>
  <c r="L82" i="21"/>
  <c r="M82" i="21" s="1"/>
  <c r="K82" i="21"/>
  <c r="E82" i="21"/>
  <c r="F82" i="21" s="1"/>
  <c r="D82" i="21"/>
  <c r="L81" i="21"/>
  <c r="M81" i="21" s="1"/>
  <c r="K81" i="21"/>
  <c r="E81" i="21"/>
  <c r="F81" i="21" s="1"/>
  <c r="D81" i="21"/>
  <c r="L80" i="21"/>
  <c r="M80" i="21" s="1"/>
  <c r="K80" i="21"/>
  <c r="E80" i="21"/>
  <c r="F80" i="21" s="1"/>
  <c r="D80" i="21"/>
  <c r="L79" i="21"/>
  <c r="M79" i="21" s="1"/>
  <c r="K79" i="21"/>
  <c r="E79" i="21"/>
  <c r="F79" i="21" s="1"/>
  <c r="D79" i="21"/>
  <c r="L78" i="21"/>
  <c r="M78" i="21" s="1"/>
  <c r="K78" i="21"/>
  <c r="E78" i="21"/>
  <c r="F78" i="21" s="1"/>
  <c r="D78" i="21"/>
  <c r="L77" i="21"/>
  <c r="M77" i="21" s="1"/>
  <c r="K77" i="21"/>
  <c r="E77" i="21"/>
  <c r="F77" i="21" s="1"/>
  <c r="D77" i="21"/>
  <c r="L76" i="21"/>
  <c r="M76" i="21" s="1"/>
  <c r="K76" i="21"/>
  <c r="E76" i="21"/>
  <c r="F76" i="21" s="1"/>
  <c r="D76" i="21"/>
  <c r="L75" i="21"/>
  <c r="M75" i="21" s="1"/>
  <c r="K75" i="21"/>
  <c r="E75" i="21"/>
  <c r="F75" i="21" s="1"/>
  <c r="D75" i="21"/>
  <c r="L74" i="21"/>
  <c r="M74" i="21" s="1"/>
  <c r="K74" i="21"/>
  <c r="E74" i="21"/>
  <c r="F74" i="21" s="1"/>
  <c r="D74" i="21"/>
  <c r="L73" i="21"/>
  <c r="M73" i="21" s="1"/>
  <c r="K73" i="21"/>
  <c r="E73" i="21"/>
  <c r="F73" i="21" s="1"/>
  <c r="D73" i="21"/>
  <c r="M71" i="21"/>
  <c r="L71" i="21"/>
  <c r="K71" i="21"/>
  <c r="J71" i="21"/>
  <c r="I71" i="21"/>
  <c r="L64" i="21"/>
  <c r="M64" i="21" s="1"/>
  <c r="K64" i="21"/>
  <c r="E64" i="21"/>
  <c r="F64" i="21" s="1"/>
  <c r="D64" i="21"/>
  <c r="L63" i="21"/>
  <c r="M63" i="21" s="1"/>
  <c r="K63" i="21"/>
  <c r="E63" i="21"/>
  <c r="F63" i="21" s="1"/>
  <c r="D63" i="21"/>
  <c r="L62" i="21"/>
  <c r="M62" i="21" s="1"/>
  <c r="K62" i="21"/>
  <c r="E62" i="21"/>
  <c r="F62" i="21" s="1"/>
  <c r="D62" i="21"/>
  <c r="L61" i="21"/>
  <c r="M61" i="21" s="1"/>
  <c r="K61" i="21"/>
  <c r="E61" i="21"/>
  <c r="F61" i="21" s="1"/>
  <c r="D61" i="21"/>
  <c r="L60" i="21"/>
  <c r="M60" i="21" s="1"/>
  <c r="K60" i="21"/>
  <c r="E60" i="21"/>
  <c r="F60" i="21" s="1"/>
  <c r="D60" i="21"/>
  <c r="L59" i="21"/>
  <c r="M59" i="21" s="1"/>
  <c r="K59" i="21"/>
  <c r="E59" i="21"/>
  <c r="F59" i="21" s="1"/>
  <c r="D59" i="21"/>
  <c r="L58" i="21"/>
  <c r="M58" i="21" s="1"/>
  <c r="K58" i="21"/>
  <c r="E58" i="21"/>
  <c r="F58" i="21" s="1"/>
  <c r="D58" i="21"/>
  <c r="L57" i="21"/>
  <c r="M57" i="21" s="1"/>
  <c r="K57" i="21"/>
  <c r="E57" i="21"/>
  <c r="F57" i="21" s="1"/>
  <c r="D57" i="21"/>
  <c r="L56" i="21"/>
  <c r="M56" i="21" s="1"/>
  <c r="K56" i="21"/>
  <c r="E56" i="21"/>
  <c r="F56" i="21" s="1"/>
  <c r="D56" i="21"/>
  <c r="L55" i="21"/>
  <c r="M55" i="21" s="1"/>
  <c r="K55" i="21"/>
  <c r="E55" i="21"/>
  <c r="F55" i="21" s="1"/>
  <c r="D55" i="21"/>
  <c r="L54" i="21"/>
  <c r="M54" i="21" s="1"/>
  <c r="K54" i="21"/>
  <c r="E54" i="21"/>
  <c r="F54" i="21" s="1"/>
  <c r="D54" i="21"/>
  <c r="L53" i="21"/>
  <c r="M53" i="21" s="1"/>
  <c r="K53" i="21"/>
  <c r="E53" i="21"/>
  <c r="F53" i="21" s="1"/>
  <c r="D53" i="21"/>
  <c r="L52" i="21"/>
  <c r="M52" i="21" s="1"/>
  <c r="K52" i="21"/>
  <c r="E52" i="21"/>
  <c r="F52" i="21" s="1"/>
  <c r="D52" i="21"/>
  <c r="L51" i="21"/>
  <c r="M51" i="21" s="1"/>
  <c r="K51" i="21"/>
  <c r="E51" i="21"/>
  <c r="F51" i="21" s="1"/>
  <c r="D51" i="21"/>
  <c r="M49" i="21"/>
  <c r="L49" i="21"/>
  <c r="K49" i="21"/>
  <c r="J49" i="21"/>
  <c r="I49" i="21"/>
  <c r="L42" i="21"/>
  <c r="M42" i="21" s="1"/>
  <c r="K42" i="21"/>
  <c r="E42" i="21"/>
  <c r="F42" i="21" s="1"/>
  <c r="D42" i="21"/>
  <c r="L41" i="21"/>
  <c r="M41" i="21" s="1"/>
  <c r="K41" i="21"/>
  <c r="E41" i="21"/>
  <c r="F41" i="21" s="1"/>
  <c r="D41" i="21"/>
  <c r="L40" i="21"/>
  <c r="M40" i="21" s="1"/>
  <c r="K40" i="21"/>
  <c r="E40" i="21"/>
  <c r="F40" i="21" s="1"/>
  <c r="D40" i="21"/>
  <c r="L39" i="21"/>
  <c r="M39" i="21" s="1"/>
  <c r="K39" i="21"/>
  <c r="E39" i="21"/>
  <c r="F39" i="21" s="1"/>
  <c r="D39" i="21"/>
  <c r="L38" i="21"/>
  <c r="M38" i="21" s="1"/>
  <c r="K38" i="21"/>
  <c r="E38" i="21"/>
  <c r="F38" i="21" s="1"/>
  <c r="D38" i="21"/>
  <c r="L37" i="21"/>
  <c r="M37" i="21" s="1"/>
  <c r="K37" i="21"/>
  <c r="E37" i="21"/>
  <c r="F37" i="21" s="1"/>
  <c r="D37" i="21"/>
  <c r="L36" i="21"/>
  <c r="M36" i="21" s="1"/>
  <c r="K36" i="21"/>
  <c r="E36" i="21"/>
  <c r="F36" i="21" s="1"/>
  <c r="D36" i="21"/>
  <c r="L35" i="21"/>
  <c r="M35" i="21" s="1"/>
  <c r="K35" i="21"/>
  <c r="E35" i="21"/>
  <c r="F35" i="21" s="1"/>
  <c r="D35" i="21"/>
  <c r="L34" i="21"/>
  <c r="M34" i="21" s="1"/>
  <c r="K34" i="21"/>
  <c r="E34" i="21"/>
  <c r="F34" i="21" s="1"/>
  <c r="D34" i="21"/>
  <c r="L33" i="21"/>
  <c r="M33" i="21" s="1"/>
  <c r="K33" i="21"/>
  <c r="E33" i="21"/>
  <c r="F33" i="21" s="1"/>
  <c r="D33" i="21"/>
  <c r="L32" i="21"/>
  <c r="M32" i="21" s="1"/>
  <c r="K32" i="21"/>
  <c r="E32" i="21"/>
  <c r="F32" i="21" s="1"/>
  <c r="D32" i="21"/>
  <c r="L31" i="21"/>
  <c r="M31" i="21" s="1"/>
  <c r="K31" i="21"/>
  <c r="E31" i="21"/>
  <c r="F31" i="21" s="1"/>
  <c r="D31" i="21"/>
  <c r="L30" i="21"/>
  <c r="M30" i="21" s="1"/>
  <c r="K30" i="21"/>
  <c r="E30" i="21"/>
  <c r="F30" i="21" s="1"/>
  <c r="D30" i="21"/>
  <c r="L29" i="21"/>
  <c r="M29" i="21" s="1"/>
  <c r="K29" i="21"/>
  <c r="E29" i="21"/>
  <c r="F29" i="21" s="1"/>
  <c r="D29" i="21"/>
  <c r="M27" i="21"/>
  <c r="L27" i="21"/>
  <c r="K27" i="21"/>
  <c r="J27" i="21"/>
  <c r="I27" i="21"/>
  <c r="L20" i="21"/>
  <c r="M20" i="21" s="1"/>
  <c r="K20" i="21"/>
  <c r="E20" i="21"/>
  <c r="F20" i="21" s="1"/>
  <c r="D20" i="21"/>
  <c r="L19" i="21"/>
  <c r="M19" i="21" s="1"/>
  <c r="K19" i="21"/>
  <c r="E19" i="21"/>
  <c r="F19" i="21" s="1"/>
  <c r="D19" i="21"/>
  <c r="L18" i="21"/>
  <c r="M18" i="21" s="1"/>
  <c r="K18" i="21"/>
  <c r="E18" i="21"/>
  <c r="F18" i="21" s="1"/>
  <c r="D18" i="21"/>
  <c r="L17" i="21"/>
  <c r="M17" i="21" s="1"/>
  <c r="K17" i="21"/>
  <c r="E17" i="21"/>
  <c r="F17" i="21" s="1"/>
  <c r="D17" i="21"/>
  <c r="L16" i="21"/>
  <c r="M16" i="21" s="1"/>
  <c r="K16" i="21"/>
  <c r="E16" i="21"/>
  <c r="F16" i="21" s="1"/>
  <c r="D16" i="21"/>
  <c r="L15" i="21"/>
  <c r="M15" i="21" s="1"/>
  <c r="K15" i="21"/>
  <c r="E15" i="21"/>
  <c r="F15" i="21" s="1"/>
  <c r="D15" i="21"/>
  <c r="L14" i="21"/>
  <c r="M14" i="21" s="1"/>
  <c r="K14" i="21"/>
  <c r="E14" i="21"/>
  <c r="F14" i="21" s="1"/>
  <c r="D14" i="21"/>
  <c r="L13" i="21"/>
  <c r="M13" i="21" s="1"/>
  <c r="K13" i="21"/>
  <c r="E13" i="21"/>
  <c r="D13" i="21"/>
  <c r="L12" i="21"/>
  <c r="K12" i="21"/>
  <c r="E12" i="21"/>
  <c r="D12" i="21"/>
  <c r="L11" i="21"/>
  <c r="K11" i="21"/>
  <c r="E11" i="21"/>
  <c r="D11" i="21"/>
  <c r="L10" i="21"/>
  <c r="K10" i="21"/>
  <c r="E10" i="21"/>
  <c r="D10" i="21"/>
  <c r="L9" i="21"/>
  <c r="K9" i="21"/>
  <c r="E9" i="21"/>
  <c r="D9" i="21"/>
  <c r="L8" i="21"/>
  <c r="K8" i="21"/>
  <c r="E8" i="21"/>
  <c r="F8" i="21" s="1"/>
  <c r="D8" i="21"/>
  <c r="L7" i="21"/>
  <c r="K7" i="21"/>
  <c r="E7" i="21"/>
  <c r="D7" i="21"/>
  <c r="M5" i="21"/>
  <c r="L5" i="21"/>
  <c r="K5" i="21"/>
  <c r="J5" i="21"/>
  <c r="I5" i="21"/>
  <c r="F12" i="21" l="1"/>
  <c r="M9" i="21"/>
  <c r="F10" i="21"/>
  <c r="F11" i="21"/>
  <c r="L155" i="21"/>
  <c r="L178" i="21"/>
  <c r="E110" i="21"/>
  <c r="E224" i="21"/>
  <c r="E248" i="21"/>
  <c r="E409" i="21"/>
  <c r="L730" i="21"/>
  <c r="E776" i="21"/>
  <c r="F9" i="21"/>
  <c r="E294" i="21"/>
  <c r="L340" i="21"/>
  <c r="L271" i="21"/>
  <c r="F7" i="21"/>
  <c r="A841" i="21"/>
  <c r="E87" i="21"/>
  <c r="E201" i="21"/>
  <c r="E155" i="21"/>
  <c r="E178" i="21"/>
  <c r="M10" i="21"/>
  <c r="L110" i="21"/>
  <c r="E501" i="21"/>
  <c r="E730" i="21"/>
  <c r="H731" i="21" s="1"/>
  <c r="F837" i="21" s="1"/>
  <c r="E43" i="21"/>
  <c r="L132" i="21"/>
  <c r="E340" i="21"/>
  <c r="E65" i="21"/>
  <c r="M8" i="21"/>
  <c r="M12" i="21"/>
  <c r="L43" i="21"/>
  <c r="E363" i="21"/>
  <c r="M7" i="21"/>
  <c r="M11" i="21"/>
  <c r="F13" i="21"/>
  <c r="L65" i="21"/>
  <c r="E317" i="21"/>
  <c r="E592" i="21"/>
  <c r="L776" i="21"/>
  <c r="L87" i="21"/>
  <c r="E132" i="21"/>
  <c r="L248" i="21"/>
  <c r="H249" i="21" s="1"/>
  <c r="F816" i="21" s="1"/>
  <c r="E271" i="21"/>
  <c r="E546" i="21"/>
  <c r="E386" i="21"/>
  <c r="E432" i="21"/>
  <c r="E478" i="21"/>
  <c r="E569" i="21"/>
  <c r="E615" i="21"/>
  <c r="L684" i="21"/>
  <c r="L432" i="21"/>
  <c r="L524" i="21"/>
  <c r="L615" i="21"/>
  <c r="H616" i="21" s="1"/>
  <c r="F832" i="21" s="1"/>
  <c r="E707" i="21"/>
  <c r="E753" i="21"/>
  <c r="E799" i="21"/>
  <c r="L799" i="21"/>
  <c r="L317" i="21"/>
  <c r="H318" i="21" s="1"/>
  <c r="F819" i="21" s="1"/>
  <c r="L363" i="21"/>
  <c r="E661" i="21"/>
  <c r="E684" i="21"/>
  <c r="H685" i="21" s="1"/>
  <c r="F835" i="21" s="1"/>
  <c r="L455" i="21"/>
  <c r="H179" i="21"/>
  <c r="F813" i="21" s="1"/>
  <c r="L224" i="21"/>
  <c r="L409" i="21"/>
  <c r="H410" i="21" s="1"/>
  <c r="F823" i="21" s="1"/>
  <c r="E455" i="21"/>
  <c r="H156" i="21"/>
  <c r="F812" i="21" s="1"/>
  <c r="L201" i="21"/>
  <c r="H202" i="21" s="1"/>
  <c r="F814" i="21" s="1"/>
  <c r="H814" i="21" s="1"/>
  <c r="L814" i="21" s="1"/>
  <c r="L294" i="21"/>
  <c r="H295" i="21" s="1"/>
  <c r="F818" i="21" s="1"/>
  <c r="L386" i="21"/>
  <c r="L501" i="21"/>
  <c r="H502" i="21" s="1"/>
  <c r="F827" i="21" s="1"/>
  <c r="L546" i="21"/>
  <c r="H547" i="21" s="1"/>
  <c r="F829" i="21" s="1"/>
  <c r="L638" i="21"/>
  <c r="L592" i="21"/>
  <c r="E638" i="21"/>
  <c r="L661" i="21"/>
  <c r="L478" i="21"/>
  <c r="H479" i="21" s="1"/>
  <c r="F826" i="21" s="1"/>
  <c r="E524" i="21"/>
  <c r="L569" i="21"/>
  <c r="L707" i="21"/>
  <c r="L753" i="21"/>
  <c r="H754" i="21" s="1"/>
  <c r="F838" i="21" s="1"/>
  <c r="H341" i="21" l="1"/>
  <c r="F820" i="21" s="1"/>
  <c r="H820" i="21" s="1"/>
  <c r="L820" i="21" s="1"/>
  <c r="H433" i="21"/>
  <c r="F824" i="21" s="1"/>
  <c r="H44" i="21"/>
  <c r="F807" i="21" s="1"/>
  <c r="H66" i="21"/>
  <c r="F808" i="21" s="1"/>
  <c r="H570" i="21"/>
  <c r="F830" i="21" s="1"/>
  <c r="H272" i="21"/>
  <c r="F817" i="21" s="1"/>
  <c r="H818" i="21" s="1"/>
  <c r="L818" i="21" s="1"/>
  <c r="H456" i="21"/>
  <c r="F825" i="21" s="1"/>
  <c r="H111" i="21"/>
  <c r="F810" i="21" s="1"/>
  <c r="L21" i="21"/>
  <c r="H777" i="21"/>
  <c r="F839" i="21" s="1"/>
  <c r="H839" i="21" s="1"/>
  <c r="L839" i="21" s="1"/>
  <c r="H593" i="21"/>
  <c r="F831" i="21" s="1"/>
  <c r="H832" i="21" s="1"/>
  <c r="L832" i="21" s="1"/>
  <c r="H364" i="21"/>
  <c r="F821" i="21" s="1"/>
  <c r="H821" i="21" s="1"/>
  <c r="L821" i="21" s="1"/>
  <c r="H525" i="21"/>
  <c r="F828" i="21" s="1"/>
  <c r="H828" i="21" s="1"/>
  <c r="L828" i="21" s="1"/>
  <c r="H225" i="21"/>
  <c r="F815" i="21" s="1"/>
  <c r="H815" i="21" s="1"/>
  <c r="L815" i="21" s="1"/>
  <c r="H88" i="21"/>
  <c r="F809" i="21" s="1"/>
  <c r="H800" i="21"/>
  <c r="F840" i="21" s="1"/>
  <c r="H387" i="21"/>
  <c r="F822" i="21" s="1"/>
  <c r="H708" i="21"/>
  <c r="F836" i="21" s="1"/>
  <c r="H836" i="21" s="1"/>
  <c r="L836" i="21" s="1"/>
  <c r="H662" i="21"/>
  <c r="F834" i="21" s="1"/>
  <c r="H133" i="21"/>
  <c r="F811" i="21" s="1"/>
  <c r="H812" i="21" s="1"/>
  <c r="L812" i="21" s="1"/>
  <c r="E21" i="21"/>
  <c r="H22" i="21" s="1"/>
  <c r="F806" i="21" s="1"/>
  <c r="H807" i="21" s="1"/>
  <c r="L807" i="21" s="1"/>
  <c r="H831" i="21"/>
  <c r="L831" i="21" s="1"/>
  <c r="H838" i="21"/>
  <c r="L838" i="21" s="1"/>
  <c r="H825" i="21"/>
  <c r="L825" i="21" s="1"/>
  <c r="H639" i="21"/>
  <c r="F833" i="21" s="1"/>
  <c r="H833" i="21" s="1"/>
  <c r="L833" i="21" s="1"/>
  <c r="H830" i="21"/>
  <c r="L830" i="21" s="1"/>
  <c r="H808" i="21"/>
  <c r="L808" i="21" s="1"/>
  <c r="H835" i="21"/>
  <c r="L835" i="21" s="1"/>
  <c r="H826" i="21"/>
  <c r="L826" i="21" s="1"/>
  <c r="H827" i="21"/>
  <c r="L827" i="21" s="1"/>
  <c r="H824" i="21"/>
  <c r="L824" i="21" s="1"/>
  <c r="H813" i="21"/>
  <c r="L813" i="21" s="1"/>
  <c r="H819" i="21"/>
  <c r="L819" i="21" s="1"/>
  <c r="H817" i="21" l="1"/>
  <c r="L817" i="21" s="1"/>
  <c r="H816" i="21"/>
  <c r="L816" i="21" s="1"/>
  <c r="H822" i="21"/>
  <c r="L822" i="21" s="1"/>
  <c r="H829" i="21"/>
  <c r="L829" i="21" s="1"/>
  <c r="H840" i="21"/>
  <c r="L840" i="21" s="1"/>
  <c r="H811" i="21"/>
  <c r="L811" i="21" s="1"/>
  <c r="H809" i="21"/>
  <c r="L809" i="21" s="1"/>
  <c r="H810" i="21"/>
  <c r="L810" i="21" s="1"/>
  <c r="H823" i="21"/>
  <c r="L823" i="21" s="1"/>
  <c r="H837" i="21"/>
  <c r="L837" i="21" s="1"/>
  <c r="H834" i="21"/>
  <c r="L834" i="21" s="1"/>
  <c r="L841" i="21" l="1"/>
  <c r="L842" i="21" s="1"/>
</calcChain>
</file>

<file path=xl/sharedStrings.xml><?xml version="1.0" encoding="utf-8"?>
<sst xmlns="http://schemas.openxmlformats.org/spreadsheetml/2006/main" count="1209" uniqueCount="189">
  <si>
    <t>Distance</t>
  </si>
  <si>
    <t>Prework</t>
  </si>
  <si>
    <t>Post Work</t>
  </si>
  <si>
    <t>S.L</t>
  </si>
  <si>
    <t>Dist</t>
  </si>
  <si>
    <t>R.L</t>
  </si>
  <si>
    <t>Av.RL</t>
  </si>
  <si>
    <t>Area</t>
  </si>
  <si>
    <t>-</t>
  </si>
  <si>
    <t xml:space="preserve"> Area =</t>
  </si>
  <si>
    <t>Net Area</t>
  </si>
  <si>
    <t>=</t>
  </si>
  <si>
    <t xml:space="preserve"> Abstract Volume of Earth Work</t>
  </si>
  <si>
    <t>C/S No.</t>
  </si>
  <si>
    <t>K.m</t>
  </si>
  <si>
    <t xml:space="preserve">Net Area </t>
  </si>
  <si>
    <t>Mean Area</t>
  </si>
  <si>
    <t xml:space="preserve">Volume </t>
  </si>
  <si>
    <t>C/S  No. :  01 at km. 0.000</t>
  </si>
  <si>
    <t>.</t>
  </si>
  <si>
    <t>C/S  No. : 02 at km. 1.000</t>
  </si>
  <si>
    <t>C/S  No. : 03 at km. 2.000</t>
  </si>
  <si>
    <t>C/S  No. : 04 at km. 3.000</t>
  </si>
  <si>
    <t>C/S  No. :05 at km. 4.000</t>
  </si>
  <si>
    <t>C/S  No. : 06 at km. 5.000</t>
  </si>
  <si>
    <t>C/S  No. : 07 at km. 6.000</t>
  </si>
  <si>
    <t>C/S  No. : 08 at km. 7.000</t>
  </si>
  <si>
    <t>C/S  No. : 09 at km. 8.000</t>
  </si>
  <si>
    <t>C/S  No. : 10 at km. 9.000</t>
  </si>
  <si>
    <t>C/S  No. : 11 at km. 10.000</t>
  </si>
  <si>
    <t>C/S  No. : 12 at km. 11.000</t>
  </si>
  <si>
    <t>C/S  No. : 13 at km. 12.000</t>
  </si>
  <si>
    <t>C/S  No. : 14 at km. 13.000</t>
  </si>
  <si>
    <t>C/S  No. : 15 at km. 14.000</t>
  </si>
  <si>
    <t>C/S  No. : 16 at km. 15.000</t>
  </si>
  <si>
    <t>C/S  No. : 17 at km. 16.000</t>
  </si>
  <si>
    <t>C/S  No. : 18 at km. 17.000</t>
  </si>
  <si>
    <t>C/S  No. : 19 at km. 18.000</t>
  </si>
  <si>
    <t>C/S  No. : 20 at km. 29.000</t>
  </si>
  <si>
    <t>C/S  No. : 21 at km. 20.000</t>
  </si>
  <si>
    <t>C/S  No. : 22 at km. 21.000</t>
  </si>
  <si>
    <t>C/S  No. : 23 at km. 22.000</t>
  </si>
  <si>
    <t>C/S  No. : 24 at km. 23.000</t>
  </si>
  <si>
    <t>C/S  No. : 25 at km. 24.000</t>
  </si>
  <si>
    <t>C/S  No. : 26 at km. 25.000</t>
  </si>
  <si>
    <t>C/S  No. : 27 at km. 26.000</t>
  </si>
  <si>
    <t>C/S  No. : 28 at km. 27.000</t>
  </si>
  <si>
    <t>C/S  No. : 29 at km. 28.000</t>
  </si>
  <si>
    <t>C/S  No. : 30 at km. 29.000</t>
  </si>
  <si>
    <t>C/S  No. : 31 at km. 30.000</t>
  </si>
  <si>
    <t>C/S  No. : 32 at km. 31.000</t>
  </si>
  <si>
    <t>C/S  No. : 33 at km. 32.000</t>
  </si>
  <si>
    <t>C/S  No. : 34 at km. 33.000</t>
  </si>
  <si>
    <t>C/S  No. : 35 at km. 34.000</t>
  </si>
  <si>
    <t/>
  </si>
  <si>
    <t>Repair and Temporary Slope Protective Work of Embankment From Km. 5.700 to Km. 6.300 equal 600m at Mederchar in Polder No. 14/1 in Upazila- Koyra District- Khulna Under NDR Budget during the year 2019-20.</t>
  </si>
  <si>
    <t>XsectionNo</t>
  </si>
  <si>
    <t>chainage</t>
  </si>
  <si>
    <t>r1</t>
  </si>
  <si>
    <t>r2</t>
  </si>
  <si>
    <t>c1</t>
  </si>
  <si>
    <t>c2</t>
  </si>
  <si>
    <t>B</t>
  </si>
  <si>
    <t>KhalName</t>
  </si>
  <si>
    <t>GL</t>
  </si>
  <si>
    <t>Ivert Level</t>
  </si>
  <si>
    <t>Retention</t>
  </si>
  <si>
    <t>Requied_Area</t>
  </si>
  <si>
    <t>Direction</t>
  </si>
  <si>
    <t>Ouftfall</t>
  </si>
  <si>
    <t>n</t>
  </si>
  <si>
    <t>long_slope</t>
  </si>
  <si>
    <t>Khal_Code_Name</t>
  </si>
  <si>
    <t>DrawingNo</t>
  </si>
  <si>
    <t>Date</t>
  </si>
  <si>
    <t xml:space="preserve"> Boro Jaynagar Khal From km.0.000 to km. 4.477 = 4.477 Km</t>
  </si>
  <si>
    <t>C/S No. 01  at   Km. 0.000</t>
  </si>
  <si>
    <t>Distance (Meter)</t>
  </si>
  <si>
    <t>Existing Bed Level</t>
  </si>
  <si>
    <t>C/S No. 02  at   Km. 0.080</t>
  </si>
  <si>
    <t>C/S No. 03  at   Km. 0.480</t>
  </si>
  <si>
    <t>C/S No. 04  at   Km. 0.880</t>
  </si>
  <si>
    <t>C/S No. 05  at   Km. 1.280</t>
  </si>
  <si>
    <t>C/S No. 06  at   Km. 1.680</t>
  </si>
  <si>
    <t>C/S No. 07  at   Km. 2.080</t>
  </si>
  <si>
    <t>C/S No. 08  at   Km. 2.480</t>
  </si>
  <si>
    <t>C/S No. 09 at   Km. 2.880</t>
  </si>
  <si>
    <t>C/S No. 10  at   Km. 3.280</t>
  </si>
  <si>
    <t>C/S No. 11  at   Km. 3.680</t>
  </si>
  <si>
    <t>C/S No. 12  at   Km. 4.080</t>
  </si>
  <si>
    <t>C/S No. 13  at   Km. 4.477</t>
  </si>
  <si>
    <t>Re-excavation of Begun Dara khal From km.0.000 to Km. 8.000 = 8.000 Km , Boarsing Khal From Km.0.000 to km. 3.400 = 3.400 Km, Boro Jaynagar Khal From km.0.000 to km.4.477 = 4.477 Km, Total = 15.877 Km. in Polder No. 6-8, In Tala, Assasuni &amp; Kolaroa Upazila, in c/w “ Drainage Improvement of Polder No. 1, 2, 6-8 &amp; 6-8 (Ext) in Satkhira District, Under Satkhira O&amp;M Division-2, BWDB, Satkhira.</t>
  </si>
  <si>
    <t xml:space="preserve"> Begun Dara Khal From km.0.000 to km. 8.000 = 8.000 Km</t>
  </si>
  <si>
    <t>C/S No. 02  at   Km. 0.400</t>
  </si>
  <si>
    <t>C/S No. 03  at   Km. 0.800</t>
  </si>
  <si>
    <t>C/S No. 04  at   Km. 1.200</t>
  </si>
  <si>
    <t>C/S No. 05  at   Km. 1.600</t>
  </si>
  <si>
    <t>C/S No. 06  at   Km. 2.000</t>
  </si>
  <si>
    <t>C/S No. 07  at   Km. 2.400</t>
  </si>
  <si>
    <t>C/S No. 08  at   Km. 2.800</t>
  </si>
  <si>
    <t>C/S No. 09 at   Km. 3.200</t>
  </si>
  <si>
    <t>C/S No. 10  at   Km. 3.600</t>
  </si>
  <si>
    <t>C/S No. 11  at   Km. 4.000</t>
  </si>
  <si>
    <t>C/S No. 12  at   Km. 4.400</t>
  </si>
  <si>
    <t>C/S No. 13  at   Km. 4.800</t>
  </si>
  <si>
    <t>C/S No. 14  at   Km. 5.200</t>
  </si>
  <si>
    <t>C/S No. 15  at   Km. 5.600</t>
  </si>
  <si>
    <t>C/S No. 16  at   Km. 6.000</t>
  </si>
  <si>
    <t>C/S No. 17  at   Km. 6.400</t>
  </si>
  <si>
    <t>C/S No. 18 at   Km. 6.800</t>
  </si>
  <si>
    <t>C/S No. 19  at   Km. 7.200</t>
  </si>
  <si>
    <t>C/S No. 20  at   Km. 7.600</t>
  </si>
  <si>
    <t>C/S No. 21 at   Km. 8.000</t>
  </si>
  <si>
    <t xml:space="preserve"> Boarsing Khal From km.0.000 to km. 3.400 = 3.400 Km</t>
  </si>
  <si>
    <t>C/S No. 03  at   Km. 0.700</t>
  </si>
  <si>
    <t>C/S No. 04  at   Km. 1.000</t>
  </si>
  <si>
    <t>C/S No. 05  at   Km. 1.300</t>
  </si>
  <si>
    <t>C/S No. 06  at   Km. 1.600</t>
  </si>
  <si>
    <t>C/S No. 07  at   Km. 1.900</t>
  </si>
  <si>
    <t>C/S No. 08  at   Km. 2.200</t>
  </si>
  <si>
    <t>C/S No. 09 at   Km. 2.500</t>
  </si>
  <si>
    <t>C/S No. 10  at   Km. 2.800</t>
  </si>
  <si>
    <t>C/S No. 11  at   Km. 3.100</t>
  </si>
  <si>
    <t>C/S No. 12  at   Km. 3.400</t>
  </si>
  <si>
    <t>LB</t>
  </si>
  <si>
    <t>RB</t>
  </si>
  <si>
    <t>CL</t>
  </si>
  <si>
    <t>BJK1</t>
  </si>
  <si>
    <t>BJK2</t>
  </si>
  <si>
    <t>BJK3</t>
  </si>
  <si>
    <t>BJK4</t>
  </si>
  <si>
    <t>BJK5</t>
  </si>
  <si>
    <t>BJK6</t>
  </si>
  <si>
    <t>BJK7</t>
  </si>
  <si>
    <t>BJK8</t>
  </si>
  <si>
    <t>BJK9</t>
  </si>
  <si>
    <t>BJK10</t>
  </si>
  <si>
    <t>BJK11</t>
  </si>
  <si>
    <t>BJK12</t>
  </si>
  <si>
    <t>BJK13</t>
  </si>
  <si>
    <t>BDK1</t>
  </si>
  <si>
    <t>BDK2</t>
  </si>
  <si>
    <t>BDK3</t>
  </si>
  <si>
    <t>BDK4</t>
  </si>
  <si>
    <t>BDK5</t>
  </si>
  <si>
    <t>BDK6</t>
  </si>
  <si>
    <t>BDK7</t>
  </si>
  <si>
    <t>BDK8</t>
  </si>
  <si>
    <t>BDK9</t>
  </si>
  <si>
    <t>BDK10</t>
  </si>
  <si>
    <t>BDK11</t>
  </si>
  <si>
    <t>BDK12</t>
  </si>
  <si>
    <t>BDK13</t>
  </si>
  <si>
    <t>BDK14</t>
  </si>
  <si>
    <t>BDK15</t>
  </si>
  <si>
    <t>BDK16</t>
  </si>
  <si>
    <t>BDK17</t>
  </si>
  <si>
    <t>BDK18</t>
  </si>
  <si>
    <t>BDK19</t>
  </si>
  <si>
    <t>BDK20</t>
  </si>
  <si>
    <t>BDK21</t>
  </si>
  <si>
    <t>BSK1</t>
  </si>
  <si>
    <t>BSK2</t>
  </si>
  <si>
    <t>BSK3</t>
  </si>
  <si>
    <t>BSK4</t>
  </si>
  <si>
    <t>BSK5</t>
  </si>
  <si>
    <t>BSK6</t>
  </si>
  <si>
    <t>BSK7</t>
  </si>
  <si>
    <t>BSK8</t>
  </si>
  <si>
    <t>BSK9</t>
  </si>
  <si>
    <t>BSK10</t>
  </si>
  <si>
    <t>BSK11</t>
  </si>
  <si>
    <t>BSK12</t>
  </si>
  <si>
    <t>U</t>
  </si>
  <si>
    <t>R</t>
  </si>
  <si>
    <t>T</t>
  </si>
  <si>
    <t>Boro Jaynagar Khal</t>
  </si>
  <si>
    <t>Begun Dara Khal</t>
  </si>
  <si>
    <t>Boarsing Khal</t>
  </si>
  <si>
    <t>BJK</t>
  </si>
  <si>
    <t>BDK</t>
  </si>
  <si>
    <t>BSK</t>
  </si>
  <si>
    <t>DC8-0000</t>
  </si>
  <si>
    <t>DC8-0001</t>
  </si>
  <si>
    <t>DC8-0002</t>
  </si>
  <si>
    <t>Data Name</t>
  </si>
  <si>
    <t>Value</t>
  </si>
  <si>
    <t>Package Name</t>
  </si>
  <si>
    <t>W_2_7_29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</si>
</sst>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_-* #,##0.00_-;\-* #,##0.00_-;_-* &quot;-&quot;??_-;_-@_-"/>
    <numFmt numFmtId="165" formatCode="0.000"/>
    <numFmt numFmtId="166" formatCode="\ 0.000\ &quot;Sqm&quot;"/>
    <numFmt numFmtId="167" formatCode="0.000\ &quot;Sqm&quot;"/>
    <numFmt numFmtId="168" formatCode="\=\ 0.00\ &quot;m&quot;"/>
    <numFmt numFmtId="169" formatCode="\=\ 0.00\ &quot;cum&quot;"/>
    <numFmt numFmtId="170" formatCode="0.00\ &quot;m&quot;"/>
    <numFmt numFmtId="171" formatCode="\=\ 0.000\ &quot;cum&quot;"/>
    <numFmt numFmtId="172" formatCode="0.000\ &quot;Meter&quot;"/>
    <numFmt numFmtId="173" formatCode="&quot;From km. &quot;\ 0.000"/>
    <numFmt numFmtId="174" formatCode="&quot;to  km. &quot;\ 0.000"/>
  </numFmts>
  <fonts count="27" x14ac:knownFonts="1">
    <font>
      <sz val="10"/>
      <color rgb="FF000000"/>
      <name val="Helv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Helv"/>
    </font>
    <font>
      <sz val="10"/>
      <color rgb="FF000000"/>
      <name val="Arial"/>
      <family val="2"/>
    </font>
    <font>
      <sz val="10"/>
      <name val="Helv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000000"/>
      <name val="Calibri"/>
      <family val="2"/>
    </font>
    <font>
      <b/>
      <sz val="24"/>
      <color rgb="FF000000"/>
      <name val="Times New Roman"/>
      <family val="1"/>
    </font>
    <font>
      <b/>
      <sz val="2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1">
    <xf numFmtId="0" fontId="0" fillId="0" borderId="0"/>
    <xf numFmtId="0" fontId="7" fillId="0" borderId="0"/>
    <xf numFmtId="0" fontId="6" fillId="0" borderId="0"/>
    <xf numFmtId="0" fontId="8" fillId="0" borderId="0"/>
    <xf numFmtId="43" fontId="8" fillId="0" borderId="0" applyFont="0" applyFill="0" applyBorder="0" applyAlignment="0" applyProtection="0"/>
    <xf numFmtId="0" fontId="5" fillId="0" borderId="0"/>
    <xf numFmtId="0" fontId="4" fillId="0" borderId="0"/>
    <xf numFmtId="0" fontId="9" fillId="0" borderId="0"/>
    <xf numFmtId="164" fontId="9" fillId="0" borderId="0" applyFont="0" applyFill="0" applyBorder="0" applyAlignment="0" applyProtection="0"/>
    <xf numFmtId="0" fontId="3" fillId="0" borderId="0"/>
    <xf numFmtId="0" fontId="2" fillId="0" borderId="0"/>
  </cellStyleXfs>
  <cellXfs count="153">
    <xf numFmtId="0" fontId="0" fillId="0" borderId="0" xfId="0"/>
    <xf numFmtId="0" fontId="10" fillId="0" borderId="0" xfId="7" applyFont="1" applyBorder="1" applyAlignment="1">
      <alignment horizontal="left" wrapText="1"/>
    </xf>
    <xf numFmtId="0" fontId="12" fillId="0" borderId="4" xfId="7" applyFont="1" applyBorder="1" applyAlignment="1">
      <alignment horizontal="center" vertical="center"/>
    </xf>
    <xf numFmtId="0" fontId="13" fillId="0" borderId="4" xfId="7" applyFont="1" applyBorder="1" applyAlignment="1">
      <alignment horizontal="center" vertical="center"/>
    </xf>
    <xf numFmtId="0" fontId="13" fillId="0" borderId="5" xfId="7" applyFont="1" applyBorder="1" applyAlignment="1">
      <alignment horizontal="center" vertical="center"/>
    </xf>
    <xf numFmtId="0" fontId="13" fillId="0" borderId="7" xfId="7" applyFont="1" applyBorder="1" applyAlignment="1">
      <alignment horizontal="center" vertical="center"/>
    </xf>
    <xf numFmtId="0" fontId="10" fillId="0" borderId="8" xfId="7" applyFont="1" applyBorder="1" applyAlignment="1">
      <alignment horizontal="center" vertical="center"/>
    </xf>
    <xf numFmtId="165" fontId="14" fillId="0" borderId="8" xfId="7" applyNumberFormat="1" applyFont="1" applyBorder="1" applyAlignment="1" applyProtection="1">
      <alignment horizontal="center" vertical="center"/>
      <protection locked="0"/>
    </xf>
    <xf numFmtId="165" fontId="14" fillId="0" borderId="9" xfId="7" applyNumberFormat="1" applyFont="1" applyBorder="1" applyAlignment="1">
      <alignment horizontal="center" vertical="center"/>
    </xf>
    <xf numFmtId="165" fontId="14" fillId="0" borderId="8" xfId="7" applyNumberFormat="1" applyFont="1" applyBorder="1" applyAlignment="1">
      <alignment horizontal="center" vertical="center"/>
    </xf>
    <xf numFmtId="165" fontId="14" fillId="0" borderId="10" xfId="7" applyNumberFormat="1" applyFont="1" applyBorder="1" applyAlignment="1">
      <alignment horizontal="center" vertical="center"/>
    </xf>
    <xf numFmtId="0" fontId="14" fillId="0" borderId="11" xfId="7" applyFont="1" applyBorder="1" applyAlignment="1">
      <alignment horizontal="center" vertical="center"/>
    </xf>
    <xf numFmtId="0" fontId="11" fillId="0" borderId="12" xfId="7" applyFont="1" applyBorder="1" applyAlignment="1">
      <alignment horizontal="center" vertical="center"/>
    </xf>
    <xf numFmtId="0" fontId="11" fillId="0" borderId="0" xfId="7" applyFont="1" applyBorder="1" applyAlignment="1">
      <alignment horizontal="center" vertical="center"/>
    </xf>
    <xf numFmtId="165" fontId="15" fillId="0" borderId="15" xfId="7" applyNumberFormat="1" applyFont="1" applyBorder="1" applyAlignment="1">
      <alignment vertical="center"/>
    </xf>
    <xf numFmtId="165" fontId="15" fillId="0" borderId="16" xfId="7" applyNumberFormat="1" applyFont="1" applyBorder="1" applyAlignment="1">
      <alignment vertical="center"/>
    </xf>
    <xf numFmtId="165" fontId="15" fillId="0" borderId="17" xfId="7" applyNumberFormat="1" applyFont="1" applyBorder="1" applyAlignment="1">
      <alignment vertical="center"/>
    </xf>
    <xf numFmtId="0" fontId="13" fillId="0" borderId="14" xfId="7" applyFont="1" applyBorder="1" applyAlignment="1">
      <alignment horizontal="center" vertical="center"/>
    </xf>
    <xf numFmtId="0" fontId="13" fillId="0" borderId="48" xfId="7" applyFont="1" applyBorder="1" applyAlignment="1">
      <alignment horizontal="center" vertical="center"/>
    </xf>
    <xf numFmtId="0" fontId="13" fillId="0" borderId="49" xfId="7" applyFont="1" applyBorder="1" applyAlignment="1">
      <alignment horizontal="center" vertical="center"/>
    </xf>
    <xf numFmtId="0" fontId="14" fillId="0" borderId="34" xfId="7" applyFont="1" applyBorder="1" applyAlignment="1">
      <alignment horizontal="center" vertical="center"/>
    </xf>
    <xf numFmtId="0" fontId="14" fillId="0" borderId="29" xfId="7" applyFont="1" applyBorder="1" applyAlignment="1">
      <alignment horizontal="center" vertical="center"/>
    </xf>
    <xf numFmtId="165" fontId="14" fillId="0" borderId="24" xfId="7" applyNumberFormat="1" applyFont="1" applyBorder="1" applyAlignment="1" applyProtection="1">
      <alignment horizontal="center" vertical="center"/>
      <protection locked="0"/>
    </xf>
    <xf numFmtId="165" fontId="14" fillId="0" borderId="50" xfId="7" applyNumberFormat="1" applyFont="1" applyBorder="1" applyAlignment="1">
      <alignment horizontal="center" vertical="center"/>
    </xf>
    <xf numFmtId="165" fontId="14" fillId="0" borderId="24" xfId="7" applyNumberFormat="1" applyFont="1" applyBorder="1" applyAlignment="1">
      <alignment horizontal="center" vertical="center"/>
    </xf>
    <xf numFmtId="0" fontId="13" fillId="0" borderId="0" xfId="7" applyFont="1" applyBorder="1" applyAlignment="1">
      <alignment horizontal="center" vertical="center"/>
    </xf>
    <xf numFmtId="165" fontId="14" fillId="0" borderId="22" xfId="7" applyNumberFormat="1" applyFont="1" applyBorder="1" applyAlignment="1" applyProtection="1">
      <alignment horizontal="center" vertical="center"/>
      <protection locked="0"/>
    </xf>
    <xf numFmtId="165" fontId="14" fillId="0" borderId="23" xfId="7" applyNumberFormat="1" applyFont="1" applyBorder="1" applyAlignment="1" applyProtection="1">
      <alignment horizontal="center" vertical="center"/>
      <protection locked="0"/>
    </xf>
    <xf numFmtId="0" fontId="14" fillId="0" borderId="51" xfId="7" applyFont="1" applyBorder="1" applyAlignment="1">
      <alignment horizontal="center" vertical="center"/>
    </xf>
    <xf numFmtId="165" fontId="14" fillId="0" borderId="21" xfId="7" applyNumberFormat="1" applyFont="1" applyBorder="1" applyAlignment="1" applyProtection="1">
      <alignment horizontal="center" vertical="center"/>
      <protection locked="0"/>
    </xf>
    <xf numFmtId="165" fontId="14" fillId="0" borderId="52" xfId="7" applyNumberFormat="1" applyFont="1" applyBorder="1" applyAlignment="1">
      <alignment horizontal="center" vertical="center"/>
    </xf>
    <xf numFmtId="165" fontId="14" fillId="0" borderId="21" xfId="7" applyNumberFormat="1" applyFont="1" applyBorder="1" applyAlignment="1">
      <alignment horizontal="center" vertical="center"/>
    </xf>
    <xf numFmtId="0" fontId="11" fillId="0" borderId="44" xfId="7" applyFont="1" applyBorder="1" applyAlignment="1">
      <alignment horizontal="center" vertical="center"/>
    </xf>
    <xf numFmtId="0" fontId="11" fillId="0" borderId="45" xfId="7" applyFont="1" applyBorder="1" applyAlignment="1">
      <alignment horizontal="center" vertical="center"/>
    </xf>
    <xf numFmtId="0" fontId="11" fillId="0" borderId="46" xfId="7" applyFont="1" applyBorder="1" applyAlignment="1">
      <alignment horizontal="center" vertical="center"/>
    </xf>
    <xf numFmtId="0" fontId="16" fillId="0" borderId="0" xfId="7" applyFont="1" applyBorder="1" applyAlignment="1">
      <alignment horizontal="justify" vertical="top" wrapText="1"/>
    </xf>
    <xf numFmtId="0" fontId="17" fillId="0" borderId="13" xfId="7" applyFont="1" applyBorder="1" applyAlignment="1">
      <alignment horizontal="right" vertical="center"/>
    </xf>
    <xf numFmtId="171" fontId="18" fillId="0" borderId="13" xfId="7" applyNumberFormat="1" applyFont="1" applyBorder="1" applyAlignment="1">
      <alignment horizontal="right" vertical="center"/>
    </xf>
    <xf numFmtId="0" fontId="10" fillId="0" borderId="29" xfId="7" applyFont="1" applyBorder="1" applyAlignment="1">
      <alignment horizontal="left" vertical="center" wrapText="1" readingOrder="1"/>
    </xf>
    <xf numFmtId="0" fontId="10" fillId="0" borderId="30" xfId="7" applyFont="1" applyBorder="1" applyAlignment="1">
      <alignment horizontal="left" vertical="center" wrapText="1" readingOrder="1"/>
    </xf>
    <xf numFmtId="0" fontId="10" fillId="0" borderId="28" xfId="7" applyFont="1" applyBorder="1" applyAlignment="1">
      <alignment horizontal="left" vertical="center" wrapText="1" readingOrder="1"/>
    </xf>
    <xf numFmtId="167" fontId="10" fillId="0" borderId="26" xfId="7" applyNumberFormat="1" applyFont="1" applyBorder="1" applyAlignment="1">
      <alignment horizontal="right" vertical="center"/>
    </xf>
    <xf numFmtId="167" fontId="10" fillId="0" borderId="28" xfId="7" applyNumberFormat="1" applyFont="1" applyBorder="1" applyAlignment="1">
      <alignment horizontal="right" vertical="center"/>
    </xf>
    <xf numFmtId="170" fontId="10" fillId="0" borderId="26" xfId="7" applyNumberFormat="1" applyFont="1" applyBorder="1" applyAlignment="1">
      <alignment horizontal="right" vertical="center"/>
    </xf>
    <xf numFmtId="170" fontId="10" fillId="0" borderId="28" xfId="7" applyNumberFormat="1" applyFont="1" applyBorder="1" applyAlignment="1">
      <alignment horizontal="right" vertical="center"/>
    </xf>
    <xf numFmtId="171" fontId="10" fillId="0" borderId="26" xfId="7" applyNumberFormat="1" applyFont="1" applyBorder="1" applyAlignment="1">
      <alignment horizontal="right" vertical="center"/>
    </xf>
    <xf numFmtId="171" fontId="10" fillId="0" borderId="27" xfId="7" applyNumberFormat="1" applyFont="1" applyBorder="1" applyAlignment="1">
      <alignment horizontal="right" vertical="center"/>
    </xf>
    <xf numFmtId="172" fontId="17" fillId="0" borderId="25" xfId="7" applyNumberFormat="1" applyFont="1" applyBorder="1" applyAlignment="1">
      <alignment horizontal="right" vertical="center"/>
    </xf>
    <xf numFmtId="171" fontId="18" fillId="0" borderId="25" xfId="7" applyNumberFormat="1" applyFont="1" applyBorder="1" applyAlignment="1">
      <alignment horizontal="right" vertical="center"/>
    </xf>
    <xf numFmtId="0" fontId="10" fillId="0" borderId="34" xfId="7" applyFont="1" applyBorder="1" applyAlignment="1">
      <alignment horizontal="left" vertical="center" wrapText="1" readingOrder="1"/>
    </xf>
    <xf numFmtId="0" fontId="10" fillId="0" borderId="11" xfId="7" applyFont="1" applyBorder="1" applyAlignment="1">
      <alignment horizontal="left" vertical="center" wrapText="1" readingOrder="1"/>
    </xf>
    <xf numFmtId="0" fontId="10" fillId="0" borderId="33" xfId="7" applyFont="1" applyBorder="1" applyAlignment="1">
      <alignment horizontal="left" vertical="center" wrapText="1" readingOrder="1"/>
    </xf>
    <xf numFmtId="167" fontId="10" fillId="0" borderId="31" xfId="7" applyNumberFormat="1" applyFont="1" applyBorder="1" applyAlignment="1">
      <alignment horizontal="right" vertical="center"/>
    </xf>
    <xf numFmtId="167" fontId="10" fillId="0" borderId="33" xfId="7" applyNumberFormat="1" applyFont="1" applyBorder="1" applyAlignment="1">
      <alignment horizontal="right" vertical="center"/>
    </xf>
    <xf numFmtId="170" fontId="10" fillId="0" borderId="31" xfId="7" applyNumberFormat="1" applyFont="1" applyBorder="1" applyAlignment="1">
      <alignment horizontal="right" vertical="center"/>
    </xf>
    <xf numFmtId="170" fontId="10" fillId="0" borderId="33" xfId="7" applyNumberFormat="1" applyFont="1" applyBorder="1" applyAlignment="1">
      <alignment horizontal="right" vertical="center"/>
    </xf>
    <xf numFmtId="171" fontId="10" fillId="0" borderId="31" xfId="7" applyNumberFormat="1" applyFont="1" applyBorder="1" applyAlignment="1">
      <alignment horizontal="right" vertical="center"/>
    </xf>
    <xf numFmtId="171" fontId="10" fillId="0" borderId="32" xfId="7" applyNumberFormat="1" applyFont="1" applyBorder="1" applyAlignment="1">
      <alignment horizontal="right" vertical="center"/>
    </xf>
    <xf numFmtId="0" fontId="10" fillId="0" borderId="38" xfId="7" applyFont="1" applyBorder="1" applyAlignment="1">
      <alignment horizontal="left" vertical="center" wrapText="1" readingOrder="1"/>
    </xf>
    <xf numFmtId="0" fontId="10" fillId="0" borderId="39" xfId="7" applyFont="1" applyBorder="1" applyAlignment="1">
      <alignment horizontal="left" vertical="center" wrapText="1" readingOrder="1"/>
    </xf>
    <xf numFmtId="0" fontId="10" fillId="0" borderId="37" xfId="7" applyFont="1" applyBorder="1" applyAlignment="1">
      <alignment horizontal="left" vertical="center" wrapText="1" readingOrder="1"/>
    </xf>
    <xf numFmtId="167" fontId="10" fillId="0" borderId="35" xfId="7" applyNumberFormat="1" applyFont="1" applyBorder="1" applyAlignment="1">
      <alignment horizontal="right" vertical="center"/>
    </xf>
    <xf numFmtId="167" fontId="10" fillId="0" borderId="37" xfId="7" applyNumberFormat="1" applyFont="1" applyBorder="1" applyAlignment="1">
      <alignment horizontal="right" vertical="center"/>
    </xf>
    <xf numFmtId="0" fontId="10" fillId="0" borderId="35" xfId="7" applyFont="1" applyBorder="1" applyAlignment="1">
      <alignment horizontal="right" vertical="center"/>
    </xf>
    <xf numFmtId="0" fontId="10" fillId="0" borderId="37" xfId="7" applyFont="1" applyBorder="1" applyAlignment="1">
      <alignment horizontal="right" vertical="center"/>
    </xf>
    <xf numFmtId="168" fontId="10" fillId="0" borderId="35" xfId="7" applyNumberFormat="1" applyFont="1" applyBorder="1" applyAlignment="1">
      <alignment horizontal="right" vertical="center"/>
    </xf>
    <xf numFmtId="168" fontId="10" fillId="0" borderId="37" xfId="7" applyNumberFormat="1" applyFont="1" applyBorder="1" applyAlignment="1">
      <alignment horizontal="right" vertical="center"/>
    </xf>
    <xf numFmtId="169" fontId="10" fillId="0" borderId="35" xfId="7" applyNumberFormat="1" applyFont="1" applyBorder="1" applyAlignment="1">
      <alignment horizontal="right" vertical="center"/>
    </xf>
    <xf numFmtId="169" fontId="10" fillId="0" borderId="36" xfId="7" applyNumberFormat="1" applyFont="1" applyBorder="1" applyAlignment="1">
      <alignment horizontal="right" vertical="center"/>
    </xf>
    <xf numFmtId="0" fontId="11" fillId="0" borderId="44" xfId="7" applyFont="1" applyBorder="1" applyAlignment="1">
      <alignment horizontal="right" vertical="center"/>
    </xf>
    <xf numFmtId="0" fontId="11" fillId="0" borderId="45" xfId="7" applyFont="1" applyBorder="1" applyAlignment="1">
      <alignment horizontal="right" vertical="center"/>
    </xf>
    <xf numFmtId="0" fontId="11" fillId="0" borderId="46" xfId="7" applyFont="1" applyBorder="1" applyAlignment="1">
      <alignment horizontal="right" vertical="center"/>
    </xf>
    <xf numFmtId="167" fontId="11" fillId="0" borderId="44" xfId="7" applyNumberFormat="1" applyFont="1" applyBorder="1" applyAlignment="1">
      <alignment horizontal="left" vertical="center"/>
    </xf>
    <xf numFmtId="167" fontId="11" fillId="0" borderId="45" xfId="7" applyNumberFormat="1" applyFont="1" applyBorder="1" applyAlignment="1">
      <alignment horizontal="left" vertical="center"/>
    </xf>
    <xf numFmtId="167" fontId="11" fillId="0" borderId="46" xfId="7" applyNumberFormat="1" applyFont="1" applyBorder="1" applyAlignment="1">
      <alignment horizontal="left" vertical="center"/>
    </xf>
    <xf numFmtId="0" fontId="11" fillId="0" borderId="18" xfId="7" applyFont="1" applyBorder="1" applyAlignment="1">
      <alignment horizontal="center" vertical="center" wrapText="1"/>
    </xf>
    <xf numFmtId="0" fontId="11" fillId="0" borderId="19" xfId="7" applyFont="1" applyBorder="1" applyAlignment="1">
      <alignment horizontal="center" vertical="center" wrapText="1"/>
    </xf>
    <xf numFmtId="0" fontId="11" fillId="0" borderId="20" xfId="7" applyFont="1" applyBorder="1" applyAlignment="1">
      <alignment horizontal="center" vertical="center" wrapText="1"/>
    </xf>
    <xf numFmtId="0" fontId="13" fillId="0" borderId="43" xfId="7" applyFont="1" applyBorder="1" applyAlignment="1">
      <alignment horizontal="center" vertical="center"/>
    </xf>
    <xf numFmtId="0" fontId="13" fillId="0" borderId="25" xfId="7" applyFont="1" applyBorder="1" applyAlignment="1">
      <alignment horizontal="center" vertical="center"/>
    </xf>
    <xf numFmtId="0" fontId="13" fillId="0" borderId="42" xfId="7" applyFont="1" applyBorder="1" applyAlignment="1">
      <alignment horizontal="center" vertical="center"/>
    </xf>
    <xf numFmtId="0" fontId="13" fillId="0" borderId="40" xfId="7" applyFont="1" applyBorder="1" applyAlignment="1">
      <alignment horizontal="center" vertical="center"/>
    </xf>
    <xf numFmtId="0" fontId="13" fillId="0" borderId="41" xfId="7" applyFont="1" applyBorder="1" applyAlignment="1">
      <alignment horizontal="center" vertical="center"/>
    </xf>
    <xf numFmtId="0" fontId="11" fillId="0" borderId="2" xfId="7" applyFont="1" applyBorder="1" applyAlignment="1">
      <alignment horizontal="center" vertical="center"/>
    </xf>
    <xf numFmtId="0" fontId="11" fillId="0" borderId="6" xfId="7" applyFont="1" applyBorder="1" applyAlignment="1">
      <alignment horizontal="center" vertical="center"/>
    </xf>
    <xf numFmtId="0" fontId="11" fillId="0" borderId="47" xfId="7" applyFont="1" applyBorder="1" applyAlignment="1">
      <alignment horizontal="center" vertical="center"/>
    </xf>
    <xf numFmtId="0" fontId="12" fillId="0" borderId="44" xfId="7" applyFont="1" applyBorder="1" applyAlignment="1">
      <alignment horizontal="right"/>
    </xf>
    <xf numFmtId="0" fontId="12" fillId="0" borderId="45" xfId="7" applyFont="1" applyBorder="1" applyAlignment="1">
      <alignment horizontal="right"/>
    </xf>
    <xf numFmtId="0" fontId="12" fillId="0" borderId="3" xfId="7" applyFont="1" applyBorder="1" applyAlignment="1">
      <alignment horizontal="right"/>
    </xf>
    <xf numFmtId="166" fontId="13" fillId="0" borderId="1" xfId="7" applyNumberFormat="1" applyFont="1" applyBorder="1" applyAlignment="1">
      <alignment horizontal="center"/>
    </xf>
    <xf numFmtId="166" fontId="13" fillId="0" borderId="46" xfId="7" applyNumberFormat="1" applyFont="1" applyBorder="1" applyAlignment="1">
      <alignment horizontal="center"/>
    </xf>
    <xf numFmtId="0" fontId="19" fillId="0" borderId="0" xfId="0" applyFont="1"/>
    <xf numFmtId="0" fontId="3" fillId="0" borderId="0" xfId="9"/>
    <xf numFmtId="0" fontId="3" fillId="0" borderId="53" xfId="9" applyBorder="1" applyAlignment="1">
      <alignment horizontal="center"/>
    </xf>
    <xf numFmtId="0" fontId="2" fillId="0" borderId="53" xfId="9" applyFont="1" applyBorder="1" applyAlignment="1">
      <alignment horizontal="center"/>
    </xf>
    <xf numFmtId="0" fontId="2" fillId="0" borderId="53" xfId="10" applyBorder="1" applyAlignment="1">
      <alignment horizontal="center" vertical="center"/>
    </xf>
    <xf numFmtId="0" fontId="21" fillId="0" borderId="0" xfId="0" applyFont="1"/>
    <xf numFmtId="0" fontId="22" fillId="0" borderId="13" xfId="7" applyFont="1" applyBorder="1" applyAlignment="1">
      <alignment vertical="center"/>
    </xf>
    <xf numFmtId="0" fontId="22" fillId="0" borderId="13" xfId="7" applyFont="1" applyFill="1" applyBorder="1" applyAlignment="1">
      <alignment vertical="center"/>
    </xf>
    <xf numFmtId="0" fontId="22" fillId="0" borderId="13" xfId="7" applyNumberFormat="1" applyFont="1" applyFill="1" applyBorder="1" applyAlignment="1" applyProtection="1">
      <alignment vertical="center"/>
      <protection locked="0"/>
    </xf>
    <xf numFmtId="173" fontId="22" fillId="0" borderId="13" xfId="7" applyNumberFormat="1" applyFont="1" applyFill="1" applyBorder="1" applyAlignment="1" applyProtection="1">
      <alignment vertical="center"/>
      <protection locked="0"/>
    </xf>
    <xf numFmtId="174" fontId="22" fillId="0" borderId="13" xfId="7" applyNumberFormat="1" applyFont="1" applyFill="1" applyBorder="1" applyAlignment="1" applyProtection="1">
      <alignment vertical="center"/>
      <protection locked="0"/>
    </xf>
    <xf numFmtId="0" fontId="22" fillId="0" borderId="55" xfId="7" applyFont="1" applyBorder="1" applyAlignment="1">
      <alignment vertical="center"/>
    </xf>
    <xf numFmtId="0" fontId="23" fillId="0" borderId="0" xfId="7" applyFont="1" applyBorder="1"/>
    <xf numFmtId="0" fontId="22" fillId="0" borderId="0" xfId="7" applyFont="1" applyBorder="1" applyAlignment="1">
      <alignment vertical="top"/>
    </xf>
    <xf numFmtId="0" fontId="23" fillId="0" borderId="56" xfId="7" applyFont="1" applyBorder="1"/>
    <xf numFmtId="165" fontId="24" fillId="0" borderId="53" xfId="0" applyNumberFormat="1" applyFont="1" applyFill="1" applyBorder="1" applyAlignment="1" applyProtection="1">
      <alignment horizontal="center" vertical="center"/>
    </xf>
    <xf numFmtId="0" fontId="21" fillId="0" borderId="0" xfId="0" applyFont="1" applyAlignment="1">
      <alignment horizontal="center" vertical="center"/>
    </xf>
    <xf numFmtId="165" fontId="24" fillId="0" borderId="57" xfId="0" applyNumberFormat="1" applyFont="1" applyFill="1" applyBorder="1" applyAlignment="1" applyProtection="1">
      <alignment horizontal="center" vertical="center"/>
    </xf>
    <xf numFmtId="0" fontId="21" fillId="0" borderId="58" xfId="0" applyFont="1" applyBorder="1" applyAlignment="1">
      <alignment horizontal="center" vertical="center"/>
    </xf>
    <xf numFmtId="0" fontId="21" fillId="0" borderId="58" xfId="0" applyFont="1" applyBorder="1"/>
    <xf numFmtId="0" fontId="21" fillId="0" borderId="0" xfId="0" applyFont="1" applyBorder="1" applyAlignment="1">
      <alignment horizontal="center" vertical="center"/>
    </xf>
    <xf numFmtId="165" fontId="24" fillId="0" borderId="58" xfId="0" applyNumberFormat="1" applyFont="1" applyFill="1" applyBorder="1" applyAlignment="1" applyProtection="1">
      <alignment horizontal="center" vertical="center"/>
    </xf>
    <xf numFmtId="0" fontId="21" fillId="0" borderId="0" xfId="0" applyFont="1" applyBorder="1"/>
    <xf numFmtId="0" fontId="22" fillId="0" borderId="59" xfId="7" applyFont="1" applyBorder="1" applyAlignment="1">
      <alignment vertical="center"/>
    </xf>
    <xf numFmtId="0" fontId="23" fillId="0" borderId="60" xfId="7" applyFont="1" applyBorder="1"/>
    <xf numFmtId="0" fontId="22" fillId="2" borderId="61" xfId="7" applyFont="1" applyFill="1" applyBorder="1" applyAlignment="1" applyProtection="1">
      <alignment horizontal="left" vertical="center" wrapText="1"/>
      <protection locked="0"/>
    </xf>
    <xf numFmtId="165" fontId="21" fillId="0" borderId="0" xfId="0" applyNumberFormat="1" applyFont="1" applyFill="1" applyBorder="1" applyAlignment="1" applyProtection="1">
      <alignment horizontal="center" vertical="center"/>
      <protection locked="0"/>
    </xf>
    <xf numFmtId="0" fontId="22" fillId="2" borderId="62" xfId="7" applyFont="1" applyFill="1" applyBorder="1" applyAlignment="1" applyProtection="1">
      <alignment horizontal="center" vertical="center" wrapText="1"/>
      <protection locked="0"/>
    </xf>
    <xf numFmtId="0" fontId="21" fillId="0" borderId="53" xfId="0" applyFont="1" applyBorder="1"/>
    <xf numFmtId="0" fontId="22" fillId="2" borderId="59" xfId="7" applyFont="1" applyFill="1" applyBorder="1" applyAlignment="1" applyProtection="1">
      <alignment horizontal="left" vertical="center" wrapText="1"/>
      <protection locked="0"/>
    </xf>
    <xf numFmtId="165" fontId="24" fillId="0" borderId="54" xfId="0" applyNumberFormat="1" applyFont="1" applyFill="1" applyBorder="1" applyAlignment="1" applyProtection="1">
      <alignment horizontal="center" vertical="center"/>
    </xf>
    <xf numFmtId="0" fontId="22" fillId="2" borderId="57" xfId="7" applyFont="1" applyFill="1" applyBorder="1" applyAlignment="1" applyProtection="1">
      <alignment horizontal="center" vertical="center" wrapText="1"/>
      <protection locked="0"/>
    </xf>
    <xf numFmtId="165" fontId="24" fillId="0" borderId="0" xfId="0" applyNumberFormat="1" applyFont="1" applyFill="1" applyBorder="1" applyAlignment="1" applyProtection="1">
      <alignment horizontal="center" vertical="center"/>
    </xf>
    <xf numFmtId="0" fontId="21" fillId="0" borderId="63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2" fillId="2" borderId="62" xfId="7" applyFont="1" applyFill="1" applyBorder="1" applyAlignment="1" applyProtection="1">
      <alignment horizontal="left" vertical="center" wrapText="1"/>
      <protection locked="0"/>
    </xf>
    <xf numFmtId="0" fontId="22" fillId="2" borderId="57" xfId="7" applyFont="1" applyFill="1" applyBorder="1" applyAlignment="1" applyProtection="1">
      <alignment horizontal="left" vertical="center" wrapText="1"/>
      <protection locked="0"/>
    </xf>
    <xf numFmtId="0" fontId="21" fillId="0" borderId="63" xfId="0" applyFont="1" applyBorder="1"/>
    <xf numFmtId="2" fontId="21" fillId="0" borderId="0" xfId="0" applyNumberFormat="1" applyFont="1" applyBorder="1" applyAlignment="1">
      <alignment horizontal="center" vertical="center"/>
    </xf>
    <xf numFmtId="0" fontId="21" fillId="0" borderId="64" xfId="0" applyFont="1" applyBorder="1"/>
    <xf numFmtId="165" fontId="24" fillId="0" borderId="63" xfId="0" applyNumberFormat="1" applyFont="1" applyFill="1" applyBorder="1" applyAlignment="1" applyProtection="1">
      <alignment horizontal="center" vertical="center"/>
    </xf>
    <xf numFmtId="0" fontId="21" fillId="3" borderId="0" xfId="0" applyFont="1" applyFill="1"/>
    <xf numFmtId="0" fontId="21" fillId="3" borderId="0" xfId="0" applyFont="1" applyFill="1" applyBorder="1"/>
    <xf numFmtId="165" fontId="21" fillId="0" borderId="0" xfId="0" applyNumberFormat="1" applyFont="1" applyFill="1" applyBorder="1" applyAlignment="1" applyProtection="1">
      <alignment horizontal="center" vertical="center"/>
    </xf>
    <xf numFmtId="165" fontId="24" fillId="0" borderId="53" xfId="0" applyNumberFormat="1" applyFont="1" applyFill="1" applyBorder="1" applyAlignment="1" applyProtection="1">
      <alignment horizontal="center" vertical="center"/>
      <protection locked="0"/>
    </xf>
    <xf numFmtId="165" fontId="24" fillId="0" borderId="57" xfId="0" applyNumberFormat="1" applyFont="1" applyFill="1" applyBorder="1" applyAlignment="1" applyProtection="1">
      <alignment horizontal="center" vertical="center"/>
      <protection locked="0"/>
    </xf>
    <xf numFmtId="165" fontId="24" fillId="0" borderId="58" xfId="0" applyNumberFormat="1" applyFont="1" applyFill="1" applyBorder="1" applyAlignment="1" applyProtection="1">
      <alignment horizontal="center" vertical="center"/>
      <protection locked="0"/>
    </xf>
    <xf numFmtId="0" fontId="21" fillId="3" borderId="0" xfId="0" applyFont="1" applyFill="1" applyBorder="1" applyAlignment="1">
      <alignment horizontal="center" vertical="center"/>
    </xf>
    <xf numFmtId="165" fontId="24" fillId="0" borderId="0" xfId="0" applyNumberFormat="1" applyFont="1" applyFill="1" applyBorder="1" applyAlignment="1" applyProtection="1">
      <alignment horizontal="center" vertical="center"/>
      <protection locked="0"/>
    </xf>
    <xf numFmtId="0" fontId="22" fillId="2" borderId="0" xfId="7" applyFont="1" applyFill="1" applyBorder="1" applyAlignment="1" applyProtection="1">
      <alignment horizontal="center" vertical="center" wrapText="1"/>
      <protection locked="0"/>
    </xf>
    <xf numFmtId="0" fontId="21" fillId="3" borderId="65" xfId="0" applyFont="1" applyFill="1" applyBorder="1" applyAlignment="1"/>
    <xf numFmtId="0" fontId="1" fillId="0" borderId="53" xfId="9" applyFont="1" applyBorder="1" applyAlignment="1">
      <alignment horizontal="center"/>
    </xf>
    <xf numFmtId="0" fontId="1" fillId="0" borderId="53" xfId="9" applyFont="1" applyBorder="1" applyAlignment="1">
      <alignment horizontal="center" vertical="center"/>
    </xf>
    <xf numFmtId="0" fontId="1" fillId="0" borderId="53" xfId="10" applyFont="1" applyBorder="1" applyAlignment="1">
      <alignment horizontal="center" vertical="center"/>
    </xf>
    <xf numFmtId="14" fontId="1" fillId="0" borderId="53" xfId="10" applyNumberFormat="1" applyFont="1" applyBorder="1" applyAlignment="1">
      <alignment horizontal="center" vertical="center"/>
    </xf>
    <xf numFmtId="0" fontId="20" fillId="0" borderId="53" xfId="0" applyFont="1" applyBorder="1" applyAlignment="1">
      <alignment horizontal="center"/>
    </xf>
    <xf numFmtId="0" fontId="0" fillId="0" borderId="0" xfId="0" applyAlignment="1">
      <alignment horizontal="center"/>
    </xf>
    <xf numFmtId="0" fontId="21" fillId="0" borderId="0" xfId="0" applyFont="1" applyAlignment="1">
      <alignment horizontal="center"/>
    </xf>
    <xf numFmtId="0" fontId="26" fillId="0" borderId="0" xfId="7" applyFont="1" applyAlignment="1">
      <alignment horizontal="center" vertical="center"/>
    </xf>
    <xf numFmtId="0" fontId="25" fillId="0" borderId="0" xfId="0" applyFont="1" applyAlignment="1">
      <alignment horizontal="center" vertical="top" wrapText="1"/>
    </xf>
    <xf numFmtId="0" fontId="25" fillId="0" borderId="0" xfId="0" applyFont="1" applyAlignment="1">
      <alignment horizontal="justify" vertical="top" wrapText="1"/>
    </xf>
    <xf numFmtId="0" fontId="3" fillId="0" borderId="0" xfId="9" applyAlignment="1">
      <alignment horizontal="center"/>
    </xf>
  </cellXfs>
  <cellStyles count="11">
    <cellStyle name="Comma 2" xfId="4"/>
    <cellStyle name="Comma 3" xfId="8"/>
    <cellStyle name="Normal" xfId="0" builtinId="0"/>
    <cellStyle name="Normal 2" xfId="1"/>
    <cellStyle name="Normal 3" xfId="2"/>
    <cellStyle name="Normal 4" xfId="3"/>
    <cellStyle name="Normal 5" xfId="5"/>
    <cellStyle name="Normal 5 2" xfId="6"/>
    <cellStyle name="Normal 6" xfId="7"/>
    <cellStyle name="Normal 7" xfId="9"/>
    <cellStyle name="Normal 7 2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6"/>
              <c:pt idx="0">
                <c:v>0</c:v>
              </c:pt>
              <c:pt idx="1">
                <c:v>10</c:v>
              </c:pt>
              <c:pt idx="2">
                <c:v>15</c:v>
              </c:pt>
              <c:pt idx="3">
                <c:v>17.5</c:v>
              </c:pt>
              <c:pt idx="4">
                <c:v>19</c:v>
              </c:pt>
              <c:pt idx="5">
                <c:v>22</c:v>
              </c:pt>
              <c:pt idx="6">
                <c:v>25</c:v>
              </c:pt>
              <c:pt idx="7">
                <c:v>27</c:v>
              </c:pt>
              <c:pt idx="8">
                <c:v>29</c:v>
              </c:pt>
              <c:pt idx="9">
                <c:v>31</c:v>
              </c:pt>
              <c:pt idx="10">
                <c:v>33</c:v>
              </c:pt>
              <c:pt idx="11">
                <c:v>35</c:v>
              </c:pt>
              <c:pt idx="12">
                <c:v>37</c:v>
              </c:pt>
              <c:pt idx="13">
                <c:v>39</c:v>
              </c:pt>
              <c:pt idx="14">
                <c:v>39.5</c:v>
              </c:pt>
              <c:pt idx="15">
                <c:v>40</c:v>
              </c:pt>
              <c:pt idx="16">
                <c:v>41</c:v>
              </c:pt>
              <c:pt idx="17">
                <c:v>43</c:v>
              </c:pt>
              <c:pt idx="18">
                <c:v>47</c:v>
              </c:pt>
              <c:pt idx="19">
                <c:v>60</c:v>
              </c:pt>
            </c:numLit>
          </c:xVal>
          <c:yVal>
            <c:numLit>
              <c:formatCode>General</c:formatCode>
              <c:ptCount val="26"/>
              <c:pt idx="0">
                <c:v>3.776000000000002</c:v>
              </c:pt>
              <c:pt idx="1">
                <c:v>3.8660000000000019</c:v>
              </c:pt>
              <c:pt idx="2">
                <c:v>3.9060000000000019</c:v>
              </c:pt>
              <c:pt idx="3">
                <c:v>5.2260000000000018</c:v>
              </c:pt>
              <c:pt idx="4">
                <c:v>5.2660000000000018</c:v>
              </c:pt>
              <c:pt idx="5">
                <c:v>4.1460000000000026</c:v>
              </c:pt>
              <c:pt idx="6">
                <c:v>4.0560000000000018</c:v>
              </c:pt>
              <c:pt idx="7">
                <c:v>3.3260000000000018</c:v>
              </c:pt>
              <c:pt idx="8">
                <c:v>2.9960000000000018</c:v>
              </c:pt>
              <c:pt idx="9">
                <c:v>2.8960000000000021</c:v>
              </c:pt>
              <c:pt idx="10">
                <c:v>2.9360000000000017</c:v>
              </c:pt>
              <c:pt idx="11">
                <c:v>3.1360000000000019</c:v>
              </c:pt>
              <c:pt idx="12">
                <c:v>3.7060000000000017</c:v>
              </c:pt>
              <c:pt idx="13">
                <c:v>4.9560000000000022</c:v>
              </c:pt>
              <c:pt idx="14">
                <c:v>4.8960000000000017</c:v>
              </c:pt>
              <c:pt idx="15">
                <c:v>4.0760000000000023</c:v>
              </c:pt>
              <c:pt idx="16">
                <c:v>3.6660000000000021</c:v>
              </c:pt>
              <c:pt idx="17">
                <c:v>3.446000000000002</c:v>
              </c:pt>
              <c:pt idx="18">
                <c:v>3.2260000000000018</c:v>
              </c:pt>
              <c:pt idx="19">
                <c:v>3.1560000000000019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723-4F2B-A147-CF0A95E38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42304"/>
        <c:axId val="108644608"/>
      </c:scatterChart>
      <c:valAx>
        <c:axId val="10864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4608"/>
        <c:crosses val="autoZero"/>
        <c:crossBetween val="midCat"/>
        <c:majorUnit val="5"/>
        <c:minorUnit val="1"/>
      </c:valAx>
      <c:valAx>
        <c:axId val="1086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3</c:v>
              </c:pt>
              <c:pt idx="2">
                <c:v>4</c:v>
              </c:pt>
              <c:pt idx="3">
                <c:v>7</c:v>
              </c:pt>
              <c:pt idx="4">
                <c:v>11</c:v>
              </c:pt>
              <c:pt idx="5">
                <c:v>14</c:v>
              </c:pt>
              <c:pt idx="6">
                <c:v>16</c:v>
              </c:pt>
              <c:pt idx="7">
                <c:v>18</c:v>
              </c:pt>
              <c:pt idx="8">
                <c:v>21</c:v>
              </c:pt>
              <c:pt idx="9">
                <c:v>23</c:v>
              </c:pt>
              <c:pt idx="10">
                <c:v>24.5</c:v>
              </c:pt>
              <c:pt idx="11">
                <c:v>27</c:v>
              </c:pt>
              <c:pt idx="12">
                <c:v>28.5</c:v>
              </c:pt>
              <c:pt idx="13">
                <c:v>30.5</c:v>
              </c:pt>
              <c:pt idx="14">
                <c:v>33</c:v>
              </c:pt>
              <c:pt idx="15">
                <c:v>34</c:v>
              </c:pt>
              <c:pt idx="16">
                <c:v>36</c:v>
              </c:pt>
              <c:pt idx="17">
                <c:v>40</c:v>
              </c:pt>
              <c:pt idx="18">
                <c:v>45</c:v>
              </c:pt>
              <c:pt idx="19">
                <c:v>55</c:v>
              </c:pt>
            </c:numLit>
          </c:xVal>
          <c:yVal>
            <c:numLit>
              <c:formatCode>General</c:formatCode>
              <c:ptCount val="20"/>
              <c:pt idx="0">
                <c:v>2.7679999999999976</c:v>
              </c:pt>
              <c:pt idx="1">
                <c:v>3.3479999999999972</c:v>
              </c:pt>
              <c:pt idx="2">
                <c:v>4.3279999999999976</c:v>
              </c:pt>
              <c:pt idx="3">
                <c:v>4.2179999999999973</c:v>
              </c:pt>
              <c:pt idx="4">
                <c:v>3.5879999999999974</c:v>
              </c:pt>
              <c:pt idx="5">
                <c:v>3.4479999999999977</c:v>
              </c:pt>
              <c:pt idx="6">
                <c:v>2.8279999999999976</c:v>
              </c:pt>
              <c:pt idx="7">
                <c:v>2.2879999999999976</c:v>
              </c:pt>
              <c:pt idx="8">
                <c:v>1.9679999999999973</c:v>
              </c:pt>
              <c:pt idx="9">
                <c:v>1.1979999999999973</c:v>
              </c:pt>
              <c:pt idx="10">
                <c:v>1.5479999999999974</c:v>
              </c:pt>
              <c:pt idx="11">
                <c:v>2.8179999999999974</c:v>
              </c:pt>
              <c:pt idx="12">
                <c:v>3.4379999999999975</c:v>
              </c:pt>
              <c:pt idx="13">
                <c:v>3.7179999999999973</c:v>
              </c:pt>
              <c:pt idx="14">
                <c:v>3.5979999999999972</c:v>
              </c:pt>
              <c:pt idx="15">
                <c:v>3.4079999999999977</c:v>
              </c:pt>
              <c:pt idx="16">
                <c:v>3.3879999999999972</c:v>
              </c:pt>
              <c:pt idx="17">
                <c:v>3.3579999999999974</c:v>
              </c:pt>
              <c:pt idx="18">
                <c:v>3.3079999999999972</c:v>
              </c:pt>
              <c:pt idx="19">
                <c:v>3.3279999999999976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96B-45D6-A6FF-AF5279BFD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89696"/>
        <c:axId val="109412736"/>
      </c:scatterChart>
      <c:valAx>
        <c:axId val="10938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12736"/>
        <c:crosses val="autoZero"/>
        <c:crossBetween val="midCat"/>
        <c:majorUnit val="5"/>
      </c:valAx>
      <c:valAx>
        <c:axId val="1094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8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0"/>
              <c:pt idx="0">
                <c:v>0</c:v>
              </c:pt>
              <c:pt idx="1">
                <c:v>10</c:v>
              </c:pt>
              <c:pt idx="2">
                <c:v>14</c:v>
              </c:pt>
              <c:pt idx="3">
                <c:v>16</c:v>
              </c:pt>
              <c:pt idx="4">
                <c:v>17</c:v>
              </c:pt>
              <c:pt idx="5">
                <c:v>19.5</c:v>
              </c:pt>
              <c:pt idx="6">
                <c:v>20</c:v>
              </c:pt>
              <c:pt idx="7">
                <c:v>22</c:v>
              </c:pt>
              <c:pt idx="8">
                <c:v>24</c:v>
              </c:pt>
              <c:pt idx="9">
                <c:v>25</c:v>
              </c:pt>
              <c:pt idx="10">
                <c:v>27</c:v>
              </c:pt>
              <c:pt idx="11">
                <c:v>29</c:v>
              </c:pt>
              <c:pt idx="12">
                <c:v>31</c:v>
              </c:pt>
              <c:pt idx="13">
                <c:v>33.5</c:v>
              </c:pt>
              <c:pt idx="14">
                <c:v>35.5</c:v>
              </c:pt>
              <c:pt idx="15">
                <c:v>38</c:v>
              </c:pt>
              <c:pt idx="16">
                <c:v>41</c:v>
              </c:pt>
              <c:pt idx="17">
                <c:v>44</c:v>
              </c:pt>
              <c:pt idx="18">
                <c:v>45</c:v>
              </c:pt>
              <c:pt idx="19">
                <c:v>55</c:v>
              </c:pt>
            </c:numLit>
          </c:xVal>
          <c:yVal>
            <c:numLit>
              <c:formatCode>General</c:formatCode>
              <c:ptCount val="30"/>
              <c:pt idx="0">
                <c:v>4.8419999999999987</c:v>
              </c:pt>
              <c:pt idx="1">
                <c:v>4.7919999999999989</c:v>
              </c:pt>
              <c:pt idx="2">
                <c:v>4.7719999999999994</c:v>
              </c:pt>
              <c:pt idx="3">
                <c:v>4.411999999999999</c:v>
              </c:pt>
              <c:pt idx="4">
                <c:v>4.0019999999999989</c:v>
              </c:pt>
              <c:pt idx="5">
                <c:v>3.3419999999999992</c:v>
              </c:pt>
              <c:pt idx="6">
                <c:v>2.6569999999999991</c:v>
              </c:pt>
              <c:pt idx="7">
                <c:v>1.9269999999999992</c:v>
              </c:pt>
              <c:pt idx="8">
                <c:v>1.4969999999999992</c:v>
              </c:pt>
              <c:pt idx="9">
                <c:v>1.2069999999999992</c:v>
              </c:pt>
              <c:pt idx="10">
                <c:v>1.2769999999999992</c:v>
              </c:pt>
              <c:pt idx="11">
                <c:v>1.536999999999999</c:v>
              </c:pt>
              <c:pt idx="12">
                <c:v>1.9569999999999992</c:v>
              </c:pt>
              <c:pt idx="13">
                <c:v>2.6319999999999992</c:v>
              </c:pt>
              <c:pt idx="14">
                <c:v>3.7019999999999991</c:v>
              </c:pt>
              <c:pt idx="15">
                <c:v>5.1419999999999995</c:v>
              </c:pt>
              <c:pt idx="16">
                <c:v>5.2719999999999994</c:v>
              </c:pt>
              <c:pt idx="17">
                <c:v>5.0919999999999987</c:v>
              </c:pt>
              <c:pt idx="18">
                <c:v>4.2019999999999991</c:v>
              </c:pt>
              <c:pt idx="19">
                <c:v>4.1419999999999995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305-42AD-9200-385E14455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45504"/>
        <c:axId val="109447808"/>
      </c:scatterChart>
      <c:valAx>
        <c:axId val="10944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47808"/>
        <c:crosses val="autoZero"/>
        <c:crossBetween val="midCat"/>
        <c:majorUnit val="5"/>
      </c:valAx>
      <c:valAx>
        <c:axId val="10944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4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10</c:v>
              </c:pt>
              <c:pt idx="2">
                <c:v>11</c:v>
              </c:pt>
              <c:pt idx="3">
                <c:v>15</c:v>
              </c:pt>
              <c:pt idx="4">
                <c:v>17</c:v>
              </c:pt>
              <c:pt idx="5">
                <c:v>19</c:v>
              </c:pt>
              <c:pt idx="6">
                <c:v>20</c:v>
              </c:pt>
              <c:pt idx="7">
                <c:v>22</c:v>
              </c:pt>
              <c:pt idx="8">
                <c:v>23.5</c:v>
              </c:pt>
              <c:pt idx="9">
                <c:v>25</c:v>
              </c:pt>
              <c:pt idx="10">
                <c:v>26.5</c:v>
              </c:pt>
              <c:pt idx="11">
                <c:v>27.5</c:v>
              </c:pt>
              <c:pt idx="12">
                <c:v>30</c:v>
              </c:pt>
              <c:pt idx="13">
                <c:v>32</c:v>
              </c:pt>
              <c:pt idx="14">
                <c:v>35</c:v>
              </c:pt>
              <c:pt idx="15">
                <c:v>36</c:v>
              </c:pt>
              <c:pt idx="16">
                <c:v>40</c:v>
              </c:pt>
              <c:pt idx="17">
                <c:v>45</c:v>
              </c:pt>
              <c:pt idx="18">
                <c:v>50</c:v>
              </c:pt>
              <c:pt idx="19">
                <c:v>55</c:v>
              </c:pt>
            </c:numLit>
          </c:xVal>
          <c:yVal>
            <c:numLit>
              <c:formatCode>General</c:formatCode>
              <c:ptCount val="20"/>
              <c:pt idx="0">
                <c:v>4.6280000000000001</c:v>
              </c:pt>
              <c:pt idx="1">
                <c:v>4.7180000000000009</c:v>
              </c:pt>
              <c:pt idx="2">
                <c:v>4.7580000000000009</c:v>
              </c:pt>
              <c:pt idx="3">
                <c:v>3.8680000000000003</c:v>
              </c:pt>
              <c:pt idx="4">
                <c:v>3.1180000000000008</c:v>
              </c:pt>
              <c:pt idx="5">
                <c:v>2.6480000000000006</c:v>
              </c:pt>
              <c:pt idx="6">
                <c:v>1.9380000000000006</c:v>
              </c:pt>
              <c:pt idx="7">
                <c:v>1.2580000000000009</c:v>
              </c:pt>
              <c:pt idx="8">
                <c:v>0.8180000000000005</c:v>
              </c:pt>
              <c:pt idx="9">
                <c:v>1.0980000000000008</c:v>
              </c:pt>
              <c:pt idx="10">
                <c:v>1.4380000000000006</c:v>
              </c:pt>
              <c:pt idx="11">
                <c:v>1.9580000000000006</c:v>
              </c:pt>
              <c:pt idx="12">
                <c:v>3.1080000000000005</c:v>
              </c:pt>
              <c:pt idx="13">
                <c:v>4.3080000000000007</c:v>
              </c:pt>
              <c:pt idx="14">
                <c:v>4.2980000000000009</c:v>
              </c:pt>
              <c:pt idx="15">
                <c:v>3.6480000000000006</c:v>
              </c:pt>
              <c:pt idx="16">
                <c:v>3.6780000000000008</c:v>
              </c:pt>
              <c:pt idx="17">
                <c:v>3.6480000000000006</c:v>
              </c:pt>
              <c:pt idx="18">
                <c:v>3.5980000000000008</c:v>
              </c:pt>
              <c:pt idx="19">
                <c:v>3.4280000000000008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FC6-439F-A67B-06AFA82F4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80576"/>
        <c:axId val="109499520"/>
      </c:scatterChart>
      <c:valAx>
        <c:axId val="10948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99520"/>
        <c:crosses val="autoZero"/>
        <c:crossBetween val="midCat"/>
        <c:majorUnit val="5"/>
        <c:minorUnit val="1"/>
      </c:valAx>
      <c:valAx>
        <c:axId val="10949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8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12</c:v>
              </c:pt>
              <c:pt idx="2">
                <c:v>13.5</c:v>
              </c:pt>
              <c:pt idx="3">
                <c:v>14.5</c:v>
              </c:pt>
              <c:pt idx="4">
                <c:v>15.5</c:v>
              </c:pt>
              <c:pt idx="5">
                <c:v>16.5</c:v>
              </c:pt>
              <c:pt idx="6">
                <c:v>19</c:v>
              </c:pt>
              <c:pt idx="7">
                <c:v>23</c:v>
              </c:pt>
              <c:pt idx="8">
                <c:v>25</c:v>
              </c:pt>
              <c:pt idx="9">
                <c:v>26</c:v>
              </c:pt>
              <c:pt idx="10">
                <c:v>29</c:v>
              </c:pt>
              <c:pt idx="11">
                <c:v>31</c:v>
              </c:pt>
              <c:pt idx="12">
                <c:v>33.5</c:v>
              </c:pt>
              <c:pt idx="13">
                <c:v>34.5</c:v>
              </c:pt>
              <c:pt idx="14">
                <c:v>37.5</c:v>
              </c:pt>
              <c:pt idx="15">
                <c:v>38.5</c:v>
              </c:pt>
              <c:pt idx="16">
                <c:v>40</c:v>
              </c:pt>
              <c:pt idx="17">
                <c:v>45</c:v>
              </c:pt>
              <c:pt idx="18">
                <c:v>50</c:v>
              </c:pt>
              <c:pt idx="19">
                <c:v>60</c:v>
              </c:pt>
            </c:numLit>
          </c:xVal>
          <c:yVal>
            <c:numLit>
              <c:formatCode>General</c:formatCode>
              <c:ptCount val="20"/>
              <c:pt idx="0">
                <c:v>4.2689999999999992</c:v>
              </c:pt>
              <c:pt idx="1">
                <c:v>4.1389999999999993</c:v>
              </c:pt>
              <c:pt idx="2">
                <c:v>4.109</c:v>
              </c:pt>
              <c:pt idx="3">
                <c:v>4.3389999999999995</c:v>
              </c:pt>
              <c:pt idx="4">
                <c:v>2.2289999999999996</c:v>
              </c:pt>
              <c:pt idx="5">
                <c:v>3.0989999999999993</c:v>
              </c:pt>
              <c:pt idx="6">
                <c:v>2.3989999999999996</c:v>
              </c:pt>
              <c:pt idx="7">
                <c:v>1.2689999999999992</c:v>
              </c:pt>
              <c:pt idx="8">
                <c:v>0.87899999999999956</c:v>
              </c:pt>
              <c:pt idx="9">
                <c:v>1.1389999999999993</c:v>
              </c:pt>
              <c:pt idx="10">
                <c:v>1.9389999999999996</c:v>
              </c:pt>
              <c:pt idx="11">
                <c:v>2.1489999999999996</c:v>
              </c:pt>
              <c:pt idx="12">
                <c:v>2.6989999999999994</c:v>
              </c:pt>
              <c:pt idx="13">
                <c:v>2.9189999999999996</c:v>
              </c:pt>
              <c:pt idx="14">
                <c:v>4.7889999999999997</c:v>
              </c:pt>
              <c:pt idx="15">
                <c:v>5.1989999999999998</c:v>
              </c:pt>
              <c:pt idx="16">
                <c:v>5.4089999999999998</c:v>
              </c:pt>
              <c:pt idx="17">
                <c:v>5.4589999999999996</c:v>
              </c:pt>
              <c:pt idx="18">
                <c:v>5.4889999999999999</c:v>
              </c:pt>
              <c:pt idx="19">
                <c:v>5.4489999999999998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17B-465A-A3ED-4EFF1A72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28192"/>
        <c:axId val="109530496"/>
      </c:scatterChart>
      <c:valAx>
        <c:axId val="10952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30496"/>
        <c:crosses val="autoZero"/>
        <c:crossBetween val="midCat"/>
        <c:majorUnit val="5"/>
        <c:minorUnit val="1"/>
      </c:valAx>
      <c:valAx>
        <c:axId val="1095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2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16</c:v>
              </c:pt>
              <c:pt idx="2">
                <c:v>19</c:v>
              </c:pt>
              <c:pt idx="3">
                <c:v>21</c:v>
              </c:pt>
              <c:pt idx="4">
                <c:v>23</c:v>
              </c:pt>
              <c:pt idx="5">
                <c:v>25</c:v>
              </c:pt>
              <c:pt idx="6">
                <c:v>27</c:v>
              </c:pt>
              <c:pt idx="7">
                <c:v>29</c:v>
              </c:pt>
              <c:pt idx="8">
                <c:v>33</c:v>
              </c:pt>
              <c:pt idx="9">
                <c:v>35</c:v>
              </c:pt>
              <c:pt idx="10">
                <c:v>37</c:v>
              </c:pt>
              <c:pt idx="11">
                <c:v>39</c:v>
              </c:pt>
              <c:pt idx="12">
                <c:v>41</c:v>
              </c:pt>
              <c:pt idx="13">
                <c:v>45</c:v>
              </c:pt>
              <c:pt idx="14">
                <c:v>50.5</c:v>
              </c:pt>
              <c:pt idx="15">
                <c:v>52</c:v>
              </c:pt>
              <c:pt idx="16">
                <c:v>53</c:v>
              </c:pt>
              <c:pt idx="17">
                <c:v>56</c:v>
              </c:pt>
              <c:pt idx="18">
                <c:v>60</c:v>
              </c:pt>
              <c:pt idx="19">
                <c:v>70</c:v>
              </c:pt>
            </c:numLit>
          </c:xVal>
          <c:yVal>
            <c:numLit>
              <c:formatCode>General</c:formatCode>
              <c:ptCount val="20"/>
              <c:pt idx="0">
                <c:v>0.47100000000000053</c:v>
              </c:pt>
              <c:pt idx="1">
                <c:v>0.49100000000000055</c:v>
              </c:pt>
              <c:pt idx="2">
                <c:v>1.2510000000000003</c:v>
              </c:pt>
              <c:pt idx="3">
                <c:v>1.5810000000000004</c:v>
              </c:pt>
              <c:pt idx="4">
                <c:v>2.7710000000000004</c:v>
              </c:pt>
              <c:pt idx="5">
                <c:v>2.7110000000000003</c:v>
              </c:pt>
              <c:pt idx="6">
                <c:v>1.2610000000000001</c:v>
              </c:pt>
              <c:pt idx="7">
                <c:v>-0.24099999999999966</c:v>
              </c:pt>
              <c:pt idx="8">
                <c:v>0.35900000000000043</c:v>
              </c:pt>
              <c:pt idx="9">
                <c:v>0.6990000000000004</c:v>
              </c:pt>
              <c:pt idx="10">
                <c:v>0.83900000000000041</c:v>
              </c:pt>
              <c:pt idx="11">
                <c:v>0.2090000000000003</c:v>
              </c:pt>
              <c:pt idx="12">
                <c:v>1.2910000000000004</c:v>
              </c:pt>
              <c:pt idx="13">
                <c:v>2.8610000000000007</c:v>
              </c:pt>
              <c:pt idx="14">
                <c:v>3.0410000000000004</c:v>
              </c:pt>
              <c:pt idx="15">
                <c:v>2.5010000000000003</c:v>
              </c:pt>
              <c:pt idx="16">
                <c:v>1.5710000000000002</c:v>
              </c:pt>
              <c:pt idx="17">
                <c:v>0.90100000000000025</c:v>
              </c:pt>
              <c:pt idx="18">
                <c:v>0.56100000000000039</c:v>
              </c:pt>
              <c:pt idx="19">
                <c:v>0.53100000000000014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A52-432D-9795-88F63B9AE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16864"/>
        <c:axId val="106919424"/>
      </c:scatterChart>
      <c:valAx>
        <c:axId val="10691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19424"/>
        <c:crosses val="autoZero"/>
        <c:crossBetween val="midCat"/>
        <c:majorUnit val="5"/>
        <c:minorUnit val="1"/>
      </c:valAx>
      <c:valAx>
        <c:axId val="1069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1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5"/>
              <c:pt idx="0">
                <c:v>0</c:v>
              </c:pt>
              <c:pt idx="1">
                <c:v>10</c:v>
              </c:pt>
              <c:pt idx="2">
                <c:v>17</c:v>
              </c:pt>
              <c:pt idx="3">
                <c:v>21</c:v>
              </c:pt>
              <c:pt idx="4">
                <c:v>22</c:v>
              </c:pt>
              <c:pt idx="5">
                <c:v>24</c:v>
              </c:pt>
              <c:pt idx="6">
                <c:v>25</c:v>
              </c:pt>
              <c:pt idx="7">
                <c:v>27</c:v>
              </c:pt>
              <c:pt idx="8">
                <c:v>30</c:v>
              </c:pt>
              <c:pt idx="9">
                <c:v>32</c:v>
              </c:pt>
              <c:pt idx="10">
                <c:v>35</c:v>
              </c:pt>
              <c:pt idx="11">
                <c:v>37</c:v>
              </c:pt>
              <c:pt idx="12">
                <c:v>39</c:v>
              </c:pt>
              <c:pt idx="13">
                <c:v>40</c:v>
              </c:pt>
              <c:pt idx="14">
                <c:v>44</c:v>
              </c:pt>
              <c:pt idx="15">
                <c:v>55</c:v>
              </c:pt>
              <c:pt idx="16">
                <c:v>65</c:v>
              </c:pt>
            </c:numLit>
          </c:xVal>
          <c:yVal>
            <c:numLit>
              <c:formatCode>General</c:formatCode>
              <c:ptCount val="25"/>
              <c:pt idx="0">
                <c:v>2.1820000000000013</c:v>
              </c:pt>
              <c:pt idx="1">
                <c:v>2.1220000000000008</c:v>
              </c:pt>
              <c:pt idx="2">
                <c:v>2.2420000000000009</c:v>
              </c:pt>
              <c:pt idx="3">
                <c:v>2.2020000000000008</c:v>
              </c:pt>
              <c:pt idx="4">
                <c:v>2.3320000000000012</c:v>
              </c:pt>
              <c:pt idx="5">
                <c:v>2.3120000000000012</c:v>
              </c:pt>
              <c:pt idx="6">
                <c:v>1.285000000000001</c:v>
              </c:pt>
              <c:pt idx="7">
                <c:v>0.12500000000000111</c:v>
              </c:pt>
              <c:pt idx="8">
                <c:v>-3.4999999999999032E-2</c:v>
              </c:pt>
              <c:pt idx="9">
                <c:v>-5.499999999999905E-2</c:v>
              </c:pt>
              <c:pt idx="10">
                <c:v>-0.14499999999999891</c:v>
              </c:pt>
              <c:pt idx="11">
                <c:v>-0.10499999999999887</c:v>
              </c:pt>
              <c:pt idx="12">
                <c:v>0.63500000000000101</c:v>
              </c:pt>
              <c:pt idx="13">
                <c:v>1.902000000000001</c:v>
              </c:pt>
              <c:pt idx="14">
                <c:v>1.9420000000000011</c:v>
              </c:pt>
              <c:pt idx="15">
                <c:v>1.9620000000000011</c:v>
              </c:pt>
              <c:pt idx="16">
                <c:v>1.922000000000001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265-4F42-B907-03D2384C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44384"/>
        <c:axId val="106779008"/>
      </c:scatterChart>
      <c:valAx>
        <c:axId val="10694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79008"/>
        <c:crosses val="autoZero"/>
        <c:crossBetween val="midCat"/>
        <c:majorUnit val="5"/>
        <c:minorUnit val="1"/>
      </c:valAx>
      <c:valAx>
        <c:axId val="1067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4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5"/>
              <c:pt idx="0">
                <c:v>0</c:v>
              </c:pt>
              <c:pt idx="1">
                <c:v>8</c:v>
              </c:pt>
              <c:pt idx="2">
                <c:v>11</c:v>
              </c:pt>
              <c:pt idx="3">
                <c:v>11.5</c:v>
              </c:pt>
              <c:pt idx="4">
                <c:v>15</c:v>
              </c:pt>
              <c:pt idx="5">
                <c:v>18</c:v>
              </c:pt>
              <c:pt idx="6">
                <c:v>21</c:v>
              </c:pt>
              <c:pt idx="7">
                <c:v>25</c:v>
              </c:pt>
              <c:pt idx="8">
                <c:v>28</c:v>
              </c:pt>
              <c:pt idx="9">
                <c:v>30</c:v>
              </c:pt>
              <c:pt idx="10">
                <c:v>32</c:v>
              </c:pt>
              <c:pt idx="11">
                <c:v>34</c:v>
              </c:pt>
              <c:pt idx="12">
                <c:v>36</c:v>
              </c:pt>
              <c:pt idx="13">
                <c:v>37.4</c:v>
              </c:pt>
              <c:pt idx="14">
                <c:v>38</c:v>
              </c:pt>
              <c:pt idx="15">
                <c:v>41</c:v>
              </c:pt>
              <c:pt idx="16">
                <c:v>45</c:v>
              </c:pt>
              <c:pt idx="17">
                <c:v>46</c:v>
              </c:pt>
              <c:pt idx="18">
                <c:v>50</c:v>
              </c:pt>
              <c:pt idx="19">
                <c:v>60</c:v>
              </c:pt>
            </c:numLit>
          </c:xVal>
          <c:yVal>
            <c:numLit>
              <c:formatCode>General</c:formatCode>
              <c:ptCount val="25"/>
              <c:pt idx="0">
                <c:v>0.77600000000000113</c:v>
              </c:pt>
              <c:pt idx="1">
                <c:v>1.0760000000000014</c:v>
              </c:pt>
              <c:pt idx="2">
                <c:v>1.5160000000000013</c:v>
              </c:pt>
              <c:pt idx="3">
                <c:v>1.9360000000000013</c:v>
              </c:pt>
              <c:pt idx="4">
                <c:v>1.8860000000000012</c:v>
              </c:pt>
              <c:pt idx="5">
                <c:v>2.2760000000000011</c:v>
              </c:pt>
              <c:pt idx="6">
                <c:v>2.4060000000000015</c:v>
              </c:pt>
              <c:pt idx="7">
                <c:v>2.2760000000000011</c:v>
              </c:pt>
              <c:pt idx="8">
                <c:v>0.15600000000000103</c:v>
              </c:pt>
              <c:pt idx="9">
                <c:v>-0.44399999999999884</c:v>
              </c:pt>
              <c:pt idx="10">
                <c:v>-0.46399999999999886</c:v>
              </c:pt>
              <c:pt idx="11">
                <c:v>-0.38399999999999879</c:v>
              </c:pt>
              <c:pt idx="12">
                <c:v>0.30600000000000116</c:v>
              </c:pt>
              <c:pt idx="13">
                <c:v>1.2460000000000013</c:v>
              </c:pt>
              <c:pt idx="14">
                <c:v>1.7660000000000011</c:v>
              </c:pt>
              <c:pt idx="15">
                <c:v>2.1260000000000012</c:v>
              </c:pt>
              <c:pt idx="16">
                <c:v>2.0360000000000014</c:v>
              </c:pt>
              <c:pt idx="17">
                <c:v>1.0160000000000013</c:v>
              </c:pt>
              <c:pt idx="18">
                <c:v>0.80600000000000138</c:v>
              </c:pt>
              <c:pt idx="19">
                <c:v>0.63600000000000101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B74-4A5C-B713-F49B30CB5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03584"/>
        <c:axId val="106805888"/>
      </c:scatterChart>
      <c:valAx>
        <c:axId val="10680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5888"/>
        <c:crosses val="autoZero"/>
        <c:crossBetween val="midCat"/>
        <c:majorUnit val="5"/>
      </c:valAx>
      <c:valAx>
        <c:axId val="10680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16</c:v>
              </c:pt>
              <c:pt idx="2">
                <c:v>20</c:v>
              </c:pt>
              <c:pt idx="3">
                <c:v>22</c:v>
              </c:pt>
              <c:pt idx="4">
                <c:v>22.5</c:v>
              </c:pt>
              <c:pt idx="5">
                <c:v>24.5</c:v>
              </c:pt>
              <c:pt idx="6">
                <c:v>26</c:v>
              </c:pt>
              <c:pt idx="7">
                <c:v>27</c:v>
              </c:pt>
              <c:pt idx="8">
                <c:v>29</c:v>
              </c:pt>
              <c:pt idx="9">
                <c:v>31</c:v>
              </c:pt>
              <c:pt idx="10">
                <c:v>33</c:v>
              </c:pt>
              <c:pt idx="11">
                <c:v>35</c:v>
              </c:pt>
              <c:pt idx="12">
                <c:v>37</c:v>
              </c:pt>
              <c:pt idx="13">
                <c:v>37.5</c:v>
              </c:pt>
              <c:pt idx="14">
                <c:v>38.5</c:v>
              </c:pt>
              <c:pt idx="15">
                <c:v>40</c:v>
              </c:pt>
              <c:pt idx="16">
                <c:v>45</c:v>
              </c:pt>
              <c:pt idx="17">
                <c:v>46</c:v>
              </c:pt>
              <c:pt idx="18">
                <c:v>49</c:v>
              </c:pt>
              <c:pt idx="19">
                <c:v>55</c:v>
              </c:pt>
            </c:numLit>
          </c:xVal>
          <c:yVal>
            <c:numLit>
              <c:formatCode>General</c:formatCode>
              <c:ptCount val="24"/>
              <c:pt idx="0">
                <c:v>2.1840000000000019</c:v>
              </c:pt>
              <c:pt idx="1">
                <c:v>2.0940000000000016</c:v>
              </c:pt>
              <c:pt idx="2">
                <c:v>2.1640000000000015</c:v>
              </c:pt>
              <c:pt idx="3">
                <c:v>2.5040000000000018</c:v>
              </c:pt>
              <c:pt idx="4">
                <c:v>2.8340000000000014</c:v>
              </c:pt>
              <c:pt idx="5">
                <c:v>2.8740000000000014</c:v>
              </c:pt>
              <c:pt idx="6">
                <c:v>2.0640000000000018</c:v>
              </c:pt>
              <c:pt idx="7">
                <c:v>1.2440000000000015</c:v>
              </c:pt>
              <c:pt idx="8">
                <c:v>0.11400000000000166</c:v>
              </c:pt>
              <c:pt idx="9">
                <c:v>-0.10599999999999854</c:v>
              </c:pt>
              <c:pt idx="10">
                <c:v>-0.22599999999999842</c:v>
              </c:pt>
              <c:pt idx="11">
                <c:v>-4.5999999999998487E-2</c:v>
              </c:pt>
              <c:pt idx="12">
                <c:v>0.90400000000000147</c:v>
              </c:pt>
              <c:pt idx="13">
                <c:v>1.2340000000000018</c:v>
              </c:pt>
              <c:pt idx="14">
                <c:v>1.9240000000000017</c:v>
              </c:pt>
              <c:pt idx="15">
                <c:v>2.0440000000000014</c:v>
              </c:pt>
              <c:pt idx="16">
                <c:v>1.9540000000000017</c:v>
              </c:pt>
              <c:pt idx="17">
                <c:v>1.5040000000000018</c:v>
              </c:pt>
              <c:pt idx="18">
                <c:v>1.3340000000000019</c:v>
              </c:pt>
              <c:pt idx="19">
                <c:v>0.9340000000000015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BCC-4E8E-B0D5-4AD6E9256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66112"/>
        <c:axId val="90668416"/>
      </c:scatterChart>
      <c:valAx>
        <c:axId val="90666112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68416"/>
        <c:crosses val="autoZero"/>
        <c:crossBetween val="midCat"/>
      </c:valAx>
      <c:valAx>
        <c:axId val="9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6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2"/>
              <c:pt idx="0">
                <c:v>0</c:v>
              </c:pt>
              <c:pt idx="1">
                <c:v>8</c:v>
              </c:pt>
              <c:pt idx="2">
                <c:v>14</c:v>
              </c:pt>
              <c:pt idx="3">
                <c:v>16</c:v>
              </c:pt>
              <c:pt idx="4">
                <c:v>16.5</c:v>
              </c:pt>
              <c:pt idx="5">
                <c:v>18.5</c:v>
              </c:pt>
              <c:pt idx="6">
                <c:v>20.5</c:v>
              </c:pt>
              <c:pt idx="7">
                <c:v>22.5</c:v>
              </c:pt>
              <c:pt idx="8">
                <c:v>25</c:v>
              </c:pt>
              <c:pt idx="9">
                <c:v>27</c:v>
              </c:pt>
              <c:pt idx="10">
                <c:v>29</c:v>
              </c:pt>
              <c:pt idx="11">
                <c:v>31</c:v>
              </c:pt>
              <c:pt idx="12">
                <c:v>33</c:v>
              </c:pt>
              <c:pt idx="13">
                <c:v>34.5</c:v>
              </c:pt>
              <c:pt idx="14">
                <c:v>35.5</c:v>
              </c:pt>
              <c:pt idx="15">
                <c:v>39</c:v>
              </c:pt>
              <c:pt idx="16">
                <c:v>40</c:v>
              </c:pt>
              <c:pt idx="17">
                <c:v>50</c:v>
              </c:pt>
              <c:pt idx="18">
                <c:v>60</c:v>
              </c:pt>
            </c:numLit>
          </c:xVal>
          <c:yVal>
            <c:numLit>
              <c:formatCode>General</c:formatCode>
              <c:ptCount val="22"/>
              <c:pt idx="0">
                <c:v>1.8280000000000016</c:v>
              </c:pt>
              <c:pt idx="1">
                <c:v>1.8180000000000018</c:v>
              </c:pt>
              <c:pt idx="2">
                <c:v>1.8680000000000017</c:v>
              </c:pt>
              <c:pt idx="3">
                <c:v>1.8480000000000016</c:v>
              </c:pt>
              <c:pt idx="4">
                <c:v>2.0980000000000016</c:v>
              </c:pt>
              <c:pt idx="5">
                <c:v>2.0980000000000016</c:v>
              </c:pt>
              <c:pt idx="6">
                <c:v>1.1180000000000017</c:v>
              </c:pt>
              <c:pt idx="7">
                <c:v>0.92800000000000171</c:v>
              </c:pt>
              <c:pt idx="8">
                <c:v>0.5280000000000018</c:v>
              </c:pt>
              <c:pt idx="9">
                <c:v>0.5280000000000018</c:v>
              </c:pt>
              <c:pt idx="10">
                <c:v>0.62800000000000145</c:v>
              </c:pt>
              <c:pt idx="11">
                <c:v>1.1780000000000017</c:v>
              </c:pt>
              <c:pt idx="12">
                <c:v>1.5480000000000018</c:v>
              </c:pt>
              <c:pt idx="13">
                <c:v>2.4680000000000017</c:v>
              </c:pt>
              <c:pt idx="14">
                <c:v>2.458000000000002</c:v>
              </c:pt>
              <c:pt idx="15">
                <c:v>2.4380000000000015</c:v>
              </c:pt>
              <c:pt idx="16">
                <c:v>1.9180000000000017</c:v>
              </c:pt>
              <c:pt idx="17">
                <c:v>1.8080000000000016</c:v>
              </c:pt>
              <c:pt idx="18">
                <c:v>1.8680000000000017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BE8-41BC-A360-F5CAB81FF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59168"/>
        <c:axId val="90761472"/>
      </c:scatterChart>
      <c:valAx>
        <c:axId val="9075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61472"/>
        <c:crosses val="autoZero"/>
        <c:crossBetween val="midCat"/>
        <c:majorUnit val="5"/>
      </c:valAx>
      <c:valAx>
        <c:axId val="9076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5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8</c:v>
              </c:pt>
              <c:pt idx="2">
                <c:v>16</c:v>
              </c:pt>
              <c:pt idx="3">
                <c:v>20</c:v>
              </c:pt>
              <c:pt idx="4">
                <c:v>21</c:v>
              </c:pt>
              <c:pt idx="5">
                <c:v>21.5</c:v>
              </c:pt>
              <c:pt idx="6">
                <c:v>23</c:v>
              </c:pt>
              <c:pt idx="7">
                <c:v>25</c:v>
              </c:pt>
              <c:pt idx="8">
                <c:v>27</c:v>
              </c:pt>
              <c:pt idx="9">
                <c:v>29</c:v>
              </c:pt>
              <c:pt idx="10">
                <c:v>31</c:v>
              </c:pt>
              <c:pt idx="11">
                <c:v>33</c:v>
              </c:pt>
              <c:pt idx="12">
                <c:v>33.5</c:v>
              </c:pt>
              <c:pt idx="13">
                <c:v>35.5</c:v>
              </c:pt>
              <c:pt idx="14">
                <c:v>37</c:v>
              </c:pt>
              <c:pt idx="15">
                <c:v>41.5</c:v>
              </c:pt>
              <c:pt idx="16">
                <c:v>43</c:v>
              </c:pt>
              <c:pt idx="17">
                <c:v>47</c:v>
              </c:pt>
              <c:pt idx="18">
                <c:v>55</c:v>
              </c:pt>
            </c:numLit>
          </c:xVal>
          <c:yVal>
            <c:numLit>
              <c:formatCode>General</c:formatCode>
              <c:ptCount val="19"/>
              <c:pt idx="0">
                <c:v>0.64100000000000179</c:v>
              </c:pt>
              <c:pt idx="1">
                <c:v>0.58100000000000174</c:v>
              </c:pt>
              <c:pt idx="2">
                <c:v>0.60100000000000176</c:v>
              </c:pt>
              <c:pt idx="3">
                <c:v>1.401000000000002</c:v>
              </c:pt>
              <c:pt idx="4">
                <c:v>2.3110000000000017</c:v>
              </c:pt>
              <c:pt idx="5">
                <c:v>2.341000000000002</c:v>
              </c:pt>
              <c:pt idx="6">
                <c:v>1.1100000000000021</c:v>
              </c:pt>
              <c:pt idx="7">
                <c:v>-0.48999999999999799</c:v>
              </c:pt>
              <c:pt idx="8">
                <c:v>0.22000000000000208</c:v>
              </c:pt>
              <c:pt idx="9">
                <c:v>0.29000000000000214</c:v>
              </c:pt>
              <c:pt idx="10">
                <c:v>0.66000000000000214</c:v>
              </c:pt>
              <c:pt idx="11">
                <c:v>0.97000000000000208</c:v>
              </c:pt>
              <c:pt idx="12">
                <c:v>1.4310000000000018</c:v>
              </c:pt>
              <c:pt idx="13">
                <c:v>2.2010000000000018</c:v>
              </c:pt>
              <c:pt idx="14">
                <c:v>2.4610000000000021</c:v>
              </c:pt>
              <c:pt idx="15">
                <c:v>2.4110000000000018</c:v>
              </c:pt>
              <c:pt idx="16">
                <c:v>1.671000000000002</c:v>
              </c:pt>
              <c:pt idx="17">
                <c:v>1.0510000000000019</c:v>
              </c:pt>
              <c:pt idx="18">
                <c:v>1.0110000000000019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D6E-4BD7-8341-923051E0C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18432"/>
        <c:axId val="107225088"/>
      </c:scatterChart>
      <c:valAx>
        <c:axId val="10721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25088"/>
        <c:crosses val="autoZero"/>
        <c:crossBetween val="midCat"/>
        <c:majorUnit val="5"/>
      </c:valAx>
      <c:valAx>
        <c:axId val="1072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1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5"/>
              <c:pt idx="0">
                <c:v>0</c:v>
              </c:pt>
              <c:pt idx="1">
                <c:v>10</c:v>
              </c:pt>
              <c:pt idx="2">
                <c:v>15</c:v>
              </c:pt>
              <c:pt idx="3">
                <c:v>17</c:v>
              </c:pt>
              <c:pt idx="4">
                <c:v>17.5</c:v>
              </c:pt>
              <c:pt idx="5">
                <c:v>18.5</c:v>
              </c:pt>
              <c:pt idx="6">
                <c:v>19.5</c:v>
              </c:pt>
              <c:pt idx="7">
                <c:v>23.5</c:v>
              </c:pt>
              <c:pt idx="8">
                <c:v>26</c:v>
              </c:pt>
              <c:pt idx="9">
                <c:v>29</c:v>
              </c:pt>
              <c:pt idx="10">
                <c:v>33</c:v>
              </c:pt>
              <c:pt idx="11">
                <c:v>35</c:v>
              </c:pt>
              <c:pt idx="12">
                <c:v>39</c:v>
              </c:pt>
              <c:pt idx="13">
                <c:v>40</c:v>
              </c:pt>
              <c:pt idx="14">
                <c:v>43.5</c:v>
              </c:pt>
              <c:pt idx="15">
                <c:v>44</c:v>
              </c:pt>
              <c:pt idx="16">
                <c:v>44.5</c:v>
              </c:pt>
              <c:pt idx="17">
                <c:v>48</c:v>
              </c:pt>
              <c:pt idx="18">
                <c:v>53</c:v>
              </c:pt>
              <c:pt idx="19">
                <c:v>60</c:v>
              </c:pt>
            </c:numLit>
          </c:xVal>
          <c:yVal>
            <c:numLit>
              <c:formatCode>General</c:formatCode>
              <c:ptCount val="25"/>
              <c:pt idx="0">
                <c:v>3.1620000000000017</c:v>
              </c:pt>
              <c:pt idx="1">
                <c:v>3.4020000000000019</c:v>
              </c:pt>
              <c:pt idx="2">
                <c:v>3.7320000000000015</c:v>
              </c:pt>
              <c:pt idx="3">
                <c:v>4.2120000000000015</c:v>
              </c:pt>
              <c:pt idx="4">
                <c:v>4.9120000000000017</c:v>
              </c:pt>
              <c:pt idx="5">
                <c:v>4.9520000000000017</c:v>
              </c:pt>
              <c:pt idx="6">
                <c:v>4.4920000000000018</c:v>
              </c:pt>
              <c:pt idx="7">
                <c:v>4.4920000000000018</c:v>
              </c:pt>
              <c:pt idx="8">
                <c:v>4.1720000000000015</c:v>
              </c:pt>
              <c:pt idx="9">
                <c:v>2.9020000000000019</c:v>
              </c:pt>
              <c:pt idx="10">
                <c:v>2.4520000000000017</c:v>
              </c:pt>
              <c:pt idx="11">
                <c:v>2.5720000000000018</c:v>
              </c:pt>
              <c:pt idx="12">
                <c:v>3.6320000000000019</c:v>
              </c:pt>
              <c:pt idx="13">
                <c:v>4.0920000000000023</c:v>
              </c:pt>
              <c:pt idx="14">
                <c:v>4.9720000000000013</c:v>
              </c:pt>
              <c:pt idx="15">
                <c:v>4.9520000000000017</c:v>
              </c:pt>
              <c:pt idx="16">
                <c:v>4.0820000000000016</c:v>
              </c:pt>
              <c:pt idx="17">
                <c:v>3.5020000000000016</c:v>
              </c:pt>
              <c:pt idx="18">
                <c:v>3.4420000000000015</c:v>
              </c:pt>
              <c:pt idx="19">
                <c:v>3.3020000000000018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5B6-4C39-B31C-462A38312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73664"/>
        <c:axId val="108684416"/>
      </c:scatterChart>
      <c:valAx>
        <c:axId val="10867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4416"/>
        <c:crosses val="autoZero"/>
        <c:crossBetween val="midCat"/>
        <c:majorUnit val="5"/>
        <c:minorUnit val="1"/>
      </c:valAx>
      <c:valAx>
        <c:axId val="10868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7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17</c:v>
              </c:pt>
              <c:pt idx="2">
                <c:v>23</c:v>
              </c:pt>
              <c:pt idx="3">
                <c:v>25</c:v>
              </c:pt>
              <c:pt idx="4">
                <c:v>25.5</c:v>
              </c:pt>
              <c:pt idx="5">
                <c:v>26.5</c:v>
              </c:pt>
              <c:pt idx="6">
                <c:v>29</c:v>
              </c:pt>
              <c:pt idx="7">
                <c:v>31</c:v>
              </c:pt>
              <c:pt idx="8">
                <c:v>33</c:v>
              </c:pt>
              <c:pt idx="9">
                <c:v>35</c:v>
              </c:pt>
              <c:pt idx="10">
                <c:v>37</c:v>
              </c:pt>
              <c:pt idx="11">
                <c:v>39</c:v>
              </c:pt>
              <c:pt idx="12">
                <c:v>41</c:v>
              </c:pt>
              <c:pt idx="13">
                <c:v>44.5</c:v>
              </c:pt>
              <c:pt idx="14">
                <c:v>45.5</c:v>
              </c:pt>
              <c:pt idx="15">
                <c:v>51.5</c:v>
              </c:pt>
              <c:pt idx="16">
                <c:v>52.5</c:v>
              </c:pt>
              <c:pt idx="17">
                <c:v>54.5</c:v>
              </c:pt>
              <c:pt idx="18">
                <c:v>60</c:v>
              </c:pt>
              <c:pt idx="19">
                <c:v>70</c:v>
              </c:pt>
            </c:numLit>
          </c:xVal>
          <c:yVal>
            <c:numLit>
              <c:formatCode>General</c:formatCode>
              <c:ptCount val="20"/>
              <c:pt idx="0">
                <c:v>0.48900000000000166</c:v>
              </c:pt>
              <c:pt idx="1">
                <c:v>0.4290000000000016</c:v>
              </c:pt>
              <c:pt idx="2">
                <c:v>0.5590000000000015</c:v>
              </c:pt>
              <c:pt idx="3">
                <c:v>1.2590000000000017</c:v>
              </c:pt>
              <c:pt idx="4">
                <c:v>1.8090000000000017</c:v>
              </c:pt>
              <c:pt idx="5">
                <c:v>1.1610000000000018</c:v>
              </c:pt>
              <c:pt idx="6">
                <c:v>0.20100000000000184</c:v>
              </c:pt>
              <c:pt idx="7">
                <c:v>-3.8999999999998147E-2</c:v>
              </c:pt>
              <c:pt idx="8">
                <c:v>-0.18899999999999828</c:v>
              </c:pt>
              <c:pt idx="9">
                <c:v>-1.8999999999998129E-2</c:v>
              </c:pt>
              <c:pt idx="10">
                <c:v>0.5310000000000018</c:v>
              </c:pt>
              <c:pt idx="11">
                <c:v>0.61100000000000176</c:v>
              </c:pt>
              <c:pt idx="12">
                <c:v>0.34100000000000186</c:v>
              </c:pt>
              <c:pt idx="13">
                <c:v>1.1390000000000016</c:v>
              </c:pt>
              <c:pt idx="14">
                <c:v>1.7890000000000017</c:v>
              </c:pt>
              <c:pt idx="15">
                <c:v>1.8290000000000017</c:v>
              </c:pt>
              <c:pt idx="16">
                <c:v>1.3990000000000018</c:v>
              </c:pt>
              <c:pt idx="17">
                <c:v>0.46900000000000164</c:v>
              </c:pt>
              <c:pt idx="18">
                <c:v>0.66900000000000182</c:v>
              </c:pt>
              <c:pt idx="19">
                <c:v>0.58900000000000174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CDF-4CCC-B499-B9577ECEE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57216"/>
        <c:axId val="107267968"/>
      </c:scatterChart>
      <c:valAx>
        <c:axId val="10725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67968"/>
        <c:crosses val="autoZero"/>
        <c:crossBetween val="midCat"/>
        <c:majorUnit val="5"/>
      </c:valAx>
      <c:valAx>
        <c:axId val="10726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5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5"/>
              <c:pt idx="0">
                <c:v>0</c:v>
              </c:pt>
              <c:pt idx="1">
                <c:v>8</c:v>
              </c:pt>
              <c:pt idx="2">
                <c:v>16</c:v>
              </c:pt>
              <c:pt idx="3">
                <c:v>17</c:v>
              </c:pt>
              <c:pt idx="4">
                <c:v>18</c:v>
              </c:pt>
              <c:pt idx="5">
                <c:v>20</c:v>
              </c:pt>
              <c:pt idx="6">
                <c:v>23</c:v>
              </c:pt>
              <c:pt idx="7">
                <c:v>23.5</c:v>
              </c:pt>
              <c:pt idx="8">
                <c:v>27</c:v>
              </c:pt>
              <c:pt idx="9">
                <c:v>33</c:v>
              </c:pt>
              <c:pt idx="10">
                <c:v>36</c:v>
              </c:pt>
              <c:pt idx="11">
                <c:v>39</c:v>
              </c:pt>
              <c:pt idx="12">
                <c:v>42</c:v>
              </c:pt>
              <c:pt idx="13">
                <c:v>45</c:v>
              </c:pt>
              <c:pt idx="14">
                <c:v>48.5</c:v>
              </c:pt>
              <c:pt idx="15">
                <c:v>52</c:v>
              </c:pt>
              <c:pt idx="16">
                <c:v>56</c:v>
              </c:pt>
              <c:pt idx="17">
                <c:v>57.5</c:v>
              </c:pt>
              <c:pt idx="18">
                <c:v>62</c:v>
              </c:pt>
              <c:pt idx="19">
                <c:v>80</c:v>
              </c:pt>
            </c:numLit>
          </c:xVal>
          <c:yVal>
            <c:numLit>
              <c:formatCode>General</c:formatCode>
              <c:ptCount val="25"/>
              <c:pt idx="0">
                <c:v>0.45200000000000085</c:v>
              </c:pt>
              <c:pt idx="1">
                <c:v>0.43200000000000083</c:v>
              </c:pt>
              <c:pt idx="2">
                <c:v>1.2620000000000009</c:v>
              </c:pt>
              <c:pt idx="3">
                <c:v>1.9720000000000009</c:v>
              </c:pt>
              <c:pt idx="4">
                <c:v>0.47200000000000086</c:v>
              </c:pt>
              <c:pt idx="5">
                <c:v>0.45200000000000085</c:v>
              </c:pt>
              <c:pt idx="6">
                <c:v>1.852000000000001</c:v>
              </c:pt>
              <c:pt idx="7">
                <c:v>1.1670000000000007</c:v>
              </c:pt>
              <c:pt idx="8">
                <c:v>0.15700000000000069</c:v>
              </c:pt>
              <c:pt idx="9">
                <c:v>0.20700000000000074</c:v>
              </c:pt>
              <c:pt idx="10">
                <c:v>0.14700000000000069</c:v>
              </c:pt>
              <c:pt idx="11">
                <c:v>0.26700000000000068</c:v>
              </c:pt>
              <c:pt idx="12">
                <c:v>0.40700000000000069</c:v>
              </c:pt>
              <c:pt idx="13">
                <c:v>6.7000000000000615E-2</c:v>
              </c:pt>
              <c:pt idx="14">
                <c:v>1.172000000000001</c:v>
              </c:pt>
              <c:pt idx="15">
                <c:v>1.9220000000000008</c:v>
              </c:pt>
              <c:pt idx="16">
                <c:v>1.9120000000000008</c:v>
              </c:pt>
              <c:pt idx="17">
                <c:v>1.4820000000000009</c:v>
              </c:pt>
              <c:pt idx="18">
                <c:v>0.31200000000000072</c:v>
              </c:pt>
              <c:pt idx="19">
                <c:v>0.27200000000000113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5EF-4003-B28D-615E7A27C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8208"/>
        <c:axId val="107297024"/>
      </c:scatterChart>
      <c:valAx>
        <c:axId val="9071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97024"/>
        <c:crosses val="autoZero"/>
        <c:crossBetween val="midCat"/>
        <c:majorUnit val="5"/>
      </c:valAx>
      <c:valAx>
        <c:axId val="1072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1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16</c:v>
              </c:pt>
              <c:pt idx="2">
                <c:v>16.5</c:v>
              </c:pt>
              <c:pt idx="3">
                <c:v>18</c:v>
              </c:pt>
              <c:pt idx="4">
                <c:v>21</c:v>
              </c:pt>
              <c:pt idx="5">
                <c:v>23</c:v>
              </c:pt>
              <c:pt idx="6">
                <c:v>25</c:v>
              </c:pt>
              <c:pt idx="7">
                <c:v>27</c:v>
              </c:pt>
              <c:pt idx="8">
                <c:v>29</c:v>
              </c:pt>
              <c:pt idx="9">
                <c:v>31</c:v>
              </c:pt>
              <c:pt idx="10">
                <c:v>33</c:v>
              </c:pt>
              <c:pt idx="11">
                <c:v>35</c:v>
              </c:pt>
              <c:pt idx="12">
                <c:v>39</c:v>
              </c:pt>
              <c:pt idx="13">
                <c:v>43</c:v>
              </c:pt>
              <c:pt idx="14">
                <c:v>45</c:v>
              </c:pt>
              <c:pt idx="15">
                <c:v>46</c:v>
              </c:pt>
              <c:pt idx="16">
                <c:v>50</c:v>
              </c:pt>
              <c:pt idx="17">
                <c:v>60</c:v>
              </c:pt>
              <c:pt idx="18">
                <c:v>62</c:v>
              </c:pt>
              <c:pt idx="19">
                <c:v>68</c:v>
              </c:pt>
            </c:numLit>
          </c:xVal>
          <c:yVal>
            <c:numLit>
              <c:formatCode>General</c:formatCode>
              <c:ptCount val="20"/>
              <c:pt idx="0">
                <c:v>8.5000000000000853E-2</c:v>
              </c:pt>
              <c:pt idx="1">
                <c:v>0.13500000000000112</c:v>
              </c:pt>
              <c:pt idx="2">
                <c:v>1.715000000000001</c:v>
              </c:pt>
              <c:pt idx="3">
                <c:v>1.6850000000000009</c:v>
              </c:pt>
              <c:pt idx="4">
                <c:v>0.10900000000000087</c:v>
              </c:pt>
              <c:pt idx="5">
                <c:v>-0.33099999999999907</c:v>
              </c:pt>
              <c:pt idx="6">
                <c:v>-0.28099999999999903</c:v>
              </c:pt>
              <c:pt idx="7">
                <c:v>-0.21099999999999897</c:v>
              </c:pt>
              <c:pt idx="8">
                <c:v>-0.250999999999999</c:v>
              </c:pt>
              <c:pt idx="9">
                <c:v>-0.23099999999999898</c:v>
              </c:pt>
              <c:pt idx="10">
                <c:v>-0.16099999999999914</c:v>
              </c:pt>
              <c:pt idx="11">
                <c:v>0.26900000000000102</c:v>
              </c:pt>
              <c:pt idx="12">
                <c:v>1.9350000000000009</c:v>
              </c:pt>
              <c:pt idx="13">
                <c:v>2.0050000000000008</c:v>
              </c:pt>
              <c:pt idx="14">
                <c:v>1.945000000000001</c:v>
              </c:pt>
              <c:pt idx="15">
                <c:v>1.715000000000001</c:v>
              </c:pt>
              <c:pt idx="16">
                <c:v>1.8850000000000009</c:v>
              </c:pt>
              <c:pt idx="17">
                <c:v>1.8550000000000011</c:v>
              </c:pt>
              <c:pt idx="18">
                <c:v>1.0950000000000011</c:v>
              </c:pt>
              <c:pt idx="19">
                <c:v>1.1350000000000011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E8E-4A64-886D-4C519AB9F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49888"/>
        <c:axId val="107356544"/>
      </c:scatterChart>
      <c:valAx>
        <c:axId val="10734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6544"/>
        <c:crosses val="autoZero"/>
        <c:crossBetween val="midCat"/>
        <c:majorUnit val="5"/>
      </c:valAx>
      <c:valAx>
        <c:axId val="10735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4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10</c:v>
              </c:pt>
              <c:pt idx="2">
                <c:v>17</c:v>
              </c:pt>
              <c:pt idx="3">
                <c:v>20</c:v>
              </c:pt>
              <c:pt idx="4">
                <c:v>20.5</c:v>
              </c:pt>
              <c:pt idx="5">
                <c:v>21</c:v>
              </c:pt>
              <c:pt idx="6">
                <c:v>24</c:v>
              </c:pt>
              <c:pt idx="7">
                <c:v>27</c:v>
              </c:pt>
              <c:pt idx="8">
                <c:v>30</c:v>
              </c:pt>
              <c:pt idx="9">
                <c:v>33</c:v>
              </c:pt>
              <c:pt idx="10">
                <c:v>37</c:v>
              </c:pt>
              <c:pt idx="11">
                <c:v>40</c:v>
              </c:pt>
              <c:pt idx="12">
                <c:v>43</c:v>
              </c:pt>
              <c:pt idx="13">
                <c:v>46</c:v>
              </c:pt>
              <c:pt idx="14">
                <c:v>48.5</c:v>
              </c:pt>
              <c:pt idx="15">
                <c:v>52.5</c:v>
              </c:pt>
              <c:pt idx="16">
                <c:v>54</c:v>
              </c:pt>
              <c:pt idx="17">
                <c:v>60</c:v>
              </c:pt>
              <c:pt idx="18">
                <c:v>70</c:v>
              </c:pt>
            </c:numLit>
          </c:xVal>
          <c:yVal>
            <c:numLit>
              <c:formatCode>General</c:formatCode>
              <c:ptCount val="19"/>
              <c:pt idx="0">
                <c:v>0.84400000000000075</c:v>
              </c:pt>
              <c:pt idx="1">
                <c:v>0.80400000000000071</c:v>
              </c:pt>
              <c:pt idx="2">
                <c:v>0.76400000000000068</c:v>
              </c:pt>
              <c:pt idx="3">
                <c:v>1.3740000000000006</c:v>
              </c:pt>
              <c:pt idx="4">
                <c:v>1.9840000000000007</c:v>
              </c:pt>
              <c:pt idx="5">
                <c:v>1.1840000000000006</c:v>
              </c:pt>
              <c:pt idx="6">
                <c:v>5.4000000000000714E-2</c:v>
              </c:pt>
              <c:pt idx="7">
                <c:v>0.11400000000000055</c:v>
              </c:pt>
              <c:pt idx="8">
                <c:v>-0.10599999999999943</c:v>
              </c:pt>
              <c:pt idx="9">
                <c:v>-0.31599999999999939</c:v>
              </c:pt>
              <c:pt idx="10">
                <c:v>-0.31599999999999939</c:v>
              </c:pt>
              <c:pt idx="11">
                <c:v>4.4000000000000705E-2</c:v>
              </c:pt>
              <c:pt idx="12">
                <c:v>0.1740000000000006</c:v>
              </c:pt>
              <c:pt idx="13">
                <c:v>1.0840000000000005</c:v>
              </c:pt>
              <c:pt idx="14">
                <c:v>2.0640000000000005</c:v>
              </c:pt>
              <c:pt idx="15">
                <c:v>2.2040000000000006</c:v>
              </c:pt>
              <c:pt idx="16">
                <c:v>2.0540000000000003</c:v>
              </c:pt>
              <c:pt idx="17">
                <c:v>1.8640000000000005</c:v>
              </c:pt>
              <c:pt idx="18">
                <c:v>1.8940000000000006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597-4BFC-8085-BB35105A8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93408"/>
        <c:axId val="107395712"/>
      </c:scatterChart>
      <c:valAx>
        <c:axId val="10739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95712"/>
        <c:crosses val="autoZero"/>
        <c:crossBetween val="midCat"/>
        <c:majorUnit val="5"/>
      </c:valAx>
      <c:valAx>
        <c:axId val="1073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9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0"/>
              <c:pt idx="0">
                <c:v>0</c:v>
              </c:pt>
              <c:pt idx="1">
                <c:v>10</c:v>
              </c:pt>
              <c:pt idx="2">
                <c:v>15</c:v>
              </c:pt>
              <c:pt idx="3">
                <c:v>19</c:v>
              </c:pt>
              <c:pt idx="4">
                <c:v>20</c:v>
              </c:pt>
              <c:pt idx="5">
                <c:v>21</c:v>
              </c:pt>
              <c:pt idx="6">
                <c:v>24</c:v>
              </c:pt>
              <c:pt idx="7">
                <c:v>28</c:v>
              </c:pt>
              <c:pt idx="8">
                <c:v>35</c:v>
              </c:pt>
              <c:pt idx="9">
                <c:v>42</c:v>
              </c:pt>
              <c:pt idx="10">
                <c:v>48</c:v>
              </c:pt>
              <c:pt idx="11">
                <c:v>55</c:v>
              </c:pt>
              <c:pt idx="12">
                <c:v>62</c:v>
              </c:pt>
              <c:pt idx="13">
                <c:v>68</c:v>
              </c:pt>
              <c:pt idx="14">
                <c:v>75</c:v>
              </c:pt>
              <c:pt idx="15">
                <c:v>78</c:v>
              </c:pt>
              <c:pt idx="16">
                <c:v>80</c:v>
              </c:pt>
              <c:pt idx="17">
                <c:v>84</c:v>
              </c:pt>
              <c:pt idx="18">
                <c:v>88</c:v>
              </c:pt>
              <c:pt idx="19">
                <c:v>95</c:v>
              </c:pt>
            </c:numLit>
          </c:xVal>
          <c:yVal>
            <c:numLit>
              <c:formatCode>General</c:formatCode>
              <c:ptCount val="30"/>
              <c:pt idx="0">
                <c:v>0.3140000000000005</c:v>
              </c:pt>
              <c:pt idx="1">
                <c:v>0.29400000000000048</c:v>
              </c:pt>
              <c:pt idx="2">
                <c:v>0.22400000000000064</c:v>
              </c:pt>
              <c:pt idx="3">
                <c:v>1.1840000000000006</c:v>
              </c:pt>
              <c:pt idx="4">
                <c:v>1.5240000000000005</c:v>
              </c:pt>
              <c:pt idx="5">
                <c:v>1.1390000000000007</c:v>
              </c:pt>
              <c:pt idx="6">
                <c:v>0.25900000000000067</c:v>
              </c:pt>
              <c:pt idx="7">
                <c:v>2.9000000000000581E-2</c:v>
              </c:pt>
              <c:pt idx="8">
                <c:v>-0.12099999999999933</c:v>
              </c:pt>
              <c:pt idx="9">
                <c:v>-0.11099999999999932</c:v>
              </c:pt>
              <c:pt idx="10">
                <c:v>-0.19099999999999939</c:v>
              </c:pt>
              <c:pt idx="11">
                <c:v>9.0000000000007851E-3</c:v>
              </c:pt>
              <c:pt idx="12">
                <c:v>1.9000000000000572E-2</c:v>
              </c:pt>
              <c:pt idx="13">
                <c:v>-6.0999999999999277E-2</c:v>
              </c:pt>
              <c:pt idx="14">
                <c:v>-2.0999999999999241E-2</c:v>
              </c:pt>
              <c:pt idx="15">
                <c:v>1.0940000000000003</c:v>
              </c:pt>
              <c:pt idx="16">
                <c:v>2.0840000000000005</c:v>
              </c:pt>
              <c:pt idx="17">
                <c:v>2.1940000000000008</c:v>
              </c:pt>
              <c:pt idx="18">
                <c:v>2.1940000000000008</c:v>
              </c:pt>
              <c:pt idx="19">
                <c:v>2.1040000000000005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1D3-41B6-94DB-4775DBE8C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85824"/>
        <c:axId val="107496576"/>
      </c:scatterChart>
      <c:valAx>
        <c:axId val="10748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96576"/>
        <c:crosses val="autoZero"/>
        <c:crossBetween val="midCat"/>
        <c:majorUnit val="5"/>
      </c:valAx>
      <c:valAx>
        <c:axId val="1074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8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16</c:v>
              </c:pt>
              <c:pt idx="2">
                <c:v>20</c:v>
              </c:pt>
              <c:pt idx="3">
                <c:v>21.5</c:v>
              </c:pt>
              <c:pt idx="4">
                <c:v>22</c:v>
              </c:pt>
              <c:pt idx="5">
                <c:v>23</c:v>
              </c:pt>
              <c:pt idx="6">
                <c:v>23.5</c:v>
              </c:pt>
              <c:pt idx="7">
                <c:v>25.5</c:v>
              </c:pt>
              <c:pt idx="8">
                <c:v>30</c:v>
              </c:pt>
              <c:pt idx="9">
                <c:v>35</c:v>
              </c:pt>
              <c:pt idx="10">
                <c:v>40</c:v>
              </c:pt>
              <c:pt idx="11">
                <c:v>43</c:v>
              </c:pt>
              <c:pt idx="12">
                <c:v>43.5</c:v>
              </c:pt>
              <c:pt idx="13">
                <c:v>44.5</c:v>
              </c:pt>
              <c:pt idx="14">
                <c:v>49</c:v>
              </c:pt>
              <c:pt idx="15">
                <c:v>53</c:v>
              </c:pt>
              <c:pt idx="16">
                <c:v>55.5</c:v>
              </c:pt>
              <c:pt idx="17">
                <c:v>56</c:v>
              </c:pt>
              <c:pt idx="18">
                <c:v>57</c:v>
              </c:pt>
              <c:pt idx="19">
                <c:v>70</c:v>
              </c:pt>
            </c:numLit>
          </c:xVal>
          <c:yVal>
            <c:numLit>
              <c:formatCode>General</c:formatCode>
              <c:ptCount val="20"/>
              <c:pt idx="0">
                <c:v>0.22400000000000064</c:v>
              </c:pt>
              <c:pt idx="1">
                <c:v>0.19400000000000039</c:v>
              </c:pt>
              <c:pt idx="2">
                <c:v>0.58400000000000052</c:v>
              </c:pt>
              <c:pt idx="3">
                <c:v>0.83400000000000052</c:v>
              </c:pt>
              <c:pt idx="4">
                <c:v>1.6240000000000006</c:v>
              </c:pt>
              <c:pt idx="5">
                <c:v>1.5840000000000005</c:v>
              </c:pt>
              <c:pt idx="6">
                <c:v>1.0490000000000004</c:v>
              </c:pt>
              <c:pt idx="7">
                <c:v>0.22900000000000043</c:v>
              </c:pt>
              <c:pt idx="8">
                <c:v>5.9000000000000385E-2</c:v>
              </c:pt>
              <c:pt idx="9">
                <c:v>1.900000000000035E-2</c:v>
              </c:pt>
              <c:pt idx="10">
                <c:v>0.14900000000000047</c:v>
              </c:pt>
              <c:pt idx="11">
                <c:v>1.0740000000000007</c:v>
              </c:pt>
              <c:pt idx="12">
                <c:v>1.3140000000000005</c:v>
              </c:pt>
              <c:pt idx="13">
                <c:v>0.65400000000000036</c:v>
              </c:pt>
              <c:pt idx="14">
                <c:v>-0.94599999999999929</c:v>
              </c:pt>
              <c:pt idx="15">
                <c:v>0.44400000000000039</c:v>
              </c:pt>
              <c:pt idx="16">
                <c:v>1.0740000000000007</c:v>
              </c:pt>
              <c:pt idx="17">
                <c:v>1.3340000000000005</c:v>
              </c:pt>
              <c:pt idx="18">
                <c:v>1.1840000000000006</c:v>
              </c:pt>
              <c:pt idx="19">
                <c:v>1.1540000000000004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B1E-4E6A-A171-5901B7CAD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29728"/>
        <c:axId val="107532288"/>
      </c:scatterChart>
      <c:valAx>
        <c:axId val="10752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32288"/>
        <c:crosses val="autoZero"/>
        <c:crossBetween val="midCat"/>
        <c:majorUnit val="5"/>
        <c:minorUnit val="1"/>
      </c:valAx>
      <c:valAx>
        <c:axId val="10753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2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10</c:v>
              </c:pt>
              <c:pt idx="2">
                <c:v>22</c:v>
              </c:pt>
              <c:pt idx="3">
                <c:v>23</c:v>
              </c:pt>
              <c:pt idx="4">
                <c:v>23.5</c:v>
              </c:pt>
              <c:pt idx="5">
                <c:v>24</c:v>
              </c:pt>
              <c:pt idx="6">
                <c:v>27</c:v>
              </c:pt>
              <c:pt idx="7">
                <c:v>31</c:v>
              </c:pt>
              <c:pt idx="8">
                <c:v>34</c:v>
              </c:pt>
              <c:pt idx="9">
                <c:v>37</c:v>
              </c:pt>
              <c:pt idx="10">
                <c:v>40</c:v>
              </c:pt>
              <c:pt idx="11">
                <c:v>43</c:v>
              </c:pt>
              <c:pt idx="12">
                <c:v>46</c:v>
              </c:pt>
              <c:pt idx="13">
                <c:v>47</c:v>
              </c:pt>
              <c:pt idx="14">
                <c:v>47.5</c:v>
              </c:pt>
              <c:pt idx="15">
                <c:v>51</c:v>
              </c:pt>
              <c:pt idx="16">
                <c:v>52</c:v>
              </c:pt>
              <c:pt idx="17">
                <c:v>57</c:v>
              </c:pt>
              <c:pt idx="18">
                <c:v>65</c:v>
              </c:pt>
              <c:pt idx="19">
                <c:v>75</c:v>
              </c:pt>
            </c:numLit>
          </c:xVal>
          <c:yVal>
            <c:numLit>
              <c:formatCode>General</c:formatCode>
              <c:ptCount val="20"/>
              <c:pt idx="0">
                <c:v>-0.52899999999999947</c:v>
              </c:pt>
              <c:pt idx="1">
                <c:v>-0.47899999999999965</c:v>
              </c:pt>
              <c:pt idx="2">
                <c:v>-0.55899999999999972</c:v>
              </c:pt>
              <c:pt idx="3">
                <c:v>1.2210000000000005</c:v>
              </c:pt>
              <c:pt idx="4">
                <c:v>1.7210000000000003</c:v>
              </c:pt>
              <c:pt idx="5">
                <c:v>1.1110000000000002</c:v>
              </c:pt>
              <c:pt idx="6">
                <c:v>-9.8999999999999755E-2</c:v>
              </c:pt>
              <c:pt idx="7">
                <c:v>3.1000000000000139E-2</c:v>
              </c:pt>
              <c:pt idx="8">
                <c:v>-2.8999999999999693E-2</c:v>
              </c:pt>
              <c:pt idx="9">
                <c:v>5.1000000000000156E-2</c:v>
              </c:pt>
              <c:pt idx="10">
                <c:v>0.11100000000000021</c:v>
              </c:pt>
              <c:pt idx="11">
                <c:v>0.12100000000000022</c:v>
              </c:pt>
              <c:pt idx="12">
                <c:v>0.31100000000000017</c:v>
              </c:pt>
              <c:pt idx="13">
                <c:v>1.0010000000000003</c:v>
              </c:pt>
              <c:pt idx="14">
                <c:v>1.6810000000000005</c:v>
              </c:pt>
              <c:pt idx="15">
                <c:v>1.8210000000000004</c:v>
              </c:pt>
              <c:pt idx="16">
                <c:v>0.89100000000000046</c:v>
              </c:pt>
              <c:pt idx="17">
                <c:v>0.84100000000000019</c:v>
              </c:pt>
              <c:pt idx="18">
                <c:v>0.66100000000000048</c:v>
              </c:pt>
              <c:pt idx="19">
                <c:v>0.62100000000000044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2E5-4F9D-B590-FB7DCA2F9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85536"/>
        <c:axId val="107587840"/>
      </c:scatterChart>
      <c:valAx>
        <c:axId val="10758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87840"/>
        <c:crosses val="autoZero"/>
        <c:crossBetween val="midCat"/>
        <c:majorUnit val="5"/>
        <c:minorUnit val="1"/>
      </c:valAx>
      <c:valAx>
        <c:axId val="10758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8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17</c:v>
              </c:pt>
              <c:pt idx="2">
                <c:v>21</c:v>
              </c:pt>
              <c:pt idx="3">
                <c:v>21.5</c:v>
              </c:pt>
              <c:pt idx="4">
                <c:v>23</c:v>
              </c:pt>
              <c:pt idx="5">
                <c:v>24</c:v>
              </c:pt>
              <c:pt idx="6">
                <c:v>30</c:v>
              </c:pt>
              <c:pt idx="7">
                <c:v>32</c:v>
              </c:pt>
              <c:pt idx="8">
                <c:v>32.5</c:v>
              </c:pt>
              <c:pt idx="9">
                <c:v>36</c:v>
              </c:pt>
              <c:pt idx="10">
                <c:v>39</c:v>
              </c:pt>
              <c:pt idx="11">
                <c:v>45</c:v>
              </c:pt>
              <c:pt idx="12">
                <c:v>51</c:v>
              </c:pt>
              <c:pt idx="13">
                <c:v>57</c:v>
              </c:pt>
              <c:pt idx="14">
                <c:v>63</c:v>
              </c:pt>
              <c:pt idx="15">
                <c:v>65</c:v>
              </c:pt>
              <c:pt idx="16">
                <c:v>67</c:v>
              </c:pt>
              <c:pt idx="17">
                <c:v>68</c:v>
              </c:pt>
              <c:pt idx="18">
                <c:v>72</c:v>
              </c:pt>
              <c:pt idx="19">
                <c:v>90</c:v>
              </c:pt>
            </c:numLit>
          </c:xVal>
          <c:yVal>
            <c:numLit>
              <c:formatCode>General</c:formatCode>
              <c:ptCount val="20"/>
              <c:pt idx="0">
                <c:v>0.92900000000000027</c:v>
              </c:pt>
              <c:pt idx="1">
                <c:v>1.0090000000000003</c:v>
              </c:pt>
              <c:pt idx="2">
                <c:v>1.4390000000000005</c:v>
              </c:pt>
              <c:pt idx="3">
                <c:v>1.9690000000000003</c:v>
              </c:pt>
              <c:pt idx="4">
                <c:v>2.0090000000000003</c:v>
              </c:pt>
              <c:pt idx="5">
                <c:v>1.0490000000000004</c:v>
              </c:pt>
              <c:pt idx="6">
                <c:v>-1.0999999999999677E-2</c:v>
              </c:pt>
              <c:pt idx="7">
                <c:v>1.5690000000000004</c:v>
              </c:pt>
              <c:pt idx="8">
                <c:v>1.1060000000000003</c:v>
              </c:pt>
              <c:pt idx="9">
                <c:v>8.6000000000000298E-2</c:v>
              </c:pt>
              <c:pt idx="10">
                <c:v>-7.3999999999999622E-2</c:v>
              </c:pt>
              <c:pt idx="11">
                <c:v>-5.3999999999999604E-2</c:v>
              </c:pt>
              <c:pt idx="12">
                <c:v>-1.399999999999979E-2</c:v>
              </c:pt>
              <c:pt idx="13">
                <c:v>0.11600000000000033</c:v>
              </c:pt>
              <c:pt idx="14">
                <c:v>0.47600000000000031</c:v>
              </c:pt>
              <c:pt idx="15">
                <c:v>2.0590000000000002</c:v>
              </c:pt>
              <c:pt idx="16">
                <c:v>2.0690000000000004</c:v>
              </c:pt>
              <c:pt idx="17">
                <c:v>1.4990000000000003</c:v>
              </c:pt>
              <c:pt idx="18">
                <c:v>0.26900000000000057</c:v>
              </c:pt>
              <c:pt idx="19">
                <c:v>0.31900000000000039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B0C-4DDA-8D0D-A806A9D23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08320"/>
        <c:axId val="107614976"/>
      </c:scatterChart>
      <c:valAx>
        <c:axId val="10760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14976"/>
        <c:crosses val="autoZero"/>
        <c:crossBetween val="midCat"/>
        <c:majorUnit val="5"/>
      </c:valAx>
      <c:valAx>
        <c:axId val="10761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0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5"/>
              <c:pt idx="0">
                <c:v>0</c:v>
              </c:pt>
              <c:pt idx="1">
                <c:v>9</c:v>
              </c:pt>
              <c:pt idx="2">
                <c:v>18</c:v>
              </c:pt>
              <c:pt idx="3">
                <c:v>21</c:v>
              </c:pt>
              <c:pt idx="4">
                <c:v>21.5</c:v>
              </c:pt>
              <c:pt idx="5">
                <c:v>22</c:v>
              </c:pt>
              <c:pt idx="6">
                <c:v>25</c:v>
              </c:pt>
              <c:pt idx="7">
                <c:v>28</c:v>
              </c:pt>
              <c:pt idx="8">
                <c:v>31</c:v>
              </c:pt>
              <c:pt idx="9">
                <c:v>34</c:v>
              </c:pt>
              <c:pt idx="10">
                <c:v>38</c:v>
              </c:pt>
              <c:pt idx="11">
                <c:v>44</c:v>
              </c:pt>
              <c:pt idx="12">
                <c:v>50</c:v>
              </c:pt>
              <c:pt idx="13">
                <c:v>53</c:v>
              </c:pt>
              <c:pt idx="14">
                <c:v>56</c:v>
              </c:pt>
              <c:pt idx="15">
                <c:v>61</c:v>
              </c:pt>
              <c:pt idx="16">
                <c:v>62</c:v>
              </c:pt>
              <c:pt idx="17">
                <c:v>64</c:v>
              </c:pt>
              <c:pt idx="18">
                <c:v>70</c:v>
              </c:pt>
              <c:pt idx="19">
                <c:v>80</c:v>
              </c:pt>
            </c:numLit>
          </c:xVal>
          <c:yVal>
            <c:numLit>
              <c:formatCode>General</c:formatCode>
              <c:ptCount val="25"/>
              <c:pt idx="0">
                <c:v>-3.1999999999999584E-2</c:v>
              </c:pt>
              <c:pt idx="1">
                <c:v>0.21800000000000042</c:v>
              </c:pt>
              <c:pt idx="2">
                <c:v>0.12800000000000011</c:v>
              </c:pt>
              <c:pt idx="3">
                <c:v>1.0780000000000003</c:v>
              </c:pt>
              <c:pt idx="4">
                <c:v>1.4380000000000002</c:v>
              </c:pt>
              <c:pt idx="5">
                <c:v>0.99800000000000022</c:v>
              </c:pt>
              <c:pt idx="6">
                <c:v>-0.12699999999999956</c:v>
              </c:pt>
              <c:pt idx="7">
                <c:v>-0.35699999999999954</c:v>
              </c:pt>
              <c:pt idx="8">
                <c:v>-0.32699999999999951</c:v>
              </c:pt>
              <c:pt idx="9">
                <c:v>-0.29699999999999949</c:v>
              </c:pt>
              <c:pt idx="10">
                <c:v>-0.23699999999999966</c:v>
              </c:pt>
              <c:pt idx="11">
                <c:v>-0.13699999999999957</c:v>
              </c:pt>
              <c:pt idx="12">
                <c:v>0.33300000000000041</c:v>
              </c:pt>
              <c:pt idx="13">
                <c:v>1.0280000000000005</c:v>
              </c:pt>
              <c:pt idx="14">
                <c:v>1.8780000000000003</c:v>
              </c:pt>
              <c:pt idx="15">
                <c:v>1.8280000000000003</c:v>
              </c:pt>
              <c:pt idx="16">
                <c:v>1.4280000000000004</c:v>
              </c:pt>
              <c:pt idx="17">
                <c:v>0.81800000000000006</c:v>
              </c:pt>
              <c:pt idx="18">
                <c:v>0.76800000000000024</c:v>
              </c:pt>
              <c:pt idx="19">
                <c:v>0.75800000000000045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C0B-42B1-AA0B-3B106AAF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68224"/>
        <c:axId val="107670528"/>
      </c:scatterChart>
      <c:valAx>
        <c:axId val="10766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0528"/>
        <c:crosses val="autoZero"/>
        <c:crossBetween val="midCat"/>
        <c:majorUnit val="5"/>
      </c:valAx>
      <c:valAx>
        <c:axId val="1076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18</c:v>
              </c:pt>
              <c:pt idx="5">
                <c:v>18.5</c:v>
              </c:pt>
              <c:pt idx="6">
                <c:v>20</c:v>
              </c:pt>
              <c:pt idx="7">
                <c:v>24</c:v>
              </c:pt>
              <c:pt idx="8">
                <c:v>32</c:v>
              </c:pt>
              <c:pt idx="9">
                <c:v>37</c:v>
              </c:pt>
              <c:pt idx="10">
                <c:v>41</c:v>
              </c:pt>
              <c:pt idx="11">
                <c:v>46</c:v>
              </c:pt>
              <c:pt idx="12">
                <c:v>48</c:v>
              </c:pt>
              <c:pt idx="13">
                <c:v>53</c:v>
              </c:pt>
              <c:pt idx="14">
                <c:v>56</c:v>
              </c:pt>
              <c:pt idx="15">
                <c:v>57</c:v>
              </c:pt>
              <c:pt idx="16">
                <c:v>58</c:v>
              </c:pt>
              <c:pt idx="17">
                <c:v>59</c:v>
              </c:pt>
              <c:pt idx="18">
                <c:v>65</c:v>
              </c:pt>
              <c:pt idx="19">
                <c:v>70</c:v>
              </c:pt>
            </c:numLit>
          </c:xVal>
          <c:yVal>
            <c:numLit>
              <c:formatCode>General</c:formatCode>
              <c:ptCount val="20"/>
              <c:pt idx="0">
                <c:v>-0.61099999999999977</c:v>
              </c:pt>
              <c:pt idx="1">
                <c:v>-0.57099999999999973</c:v>
              </c:pt>
              <c:pt idx="2">
                <c:v>-0.4009999999999998</c:v>
              </c:pt>
              <c:pt idx="3">
                <c:v>0.14900000000000002</c:v>
              </c:pt>
              <c:pt idx="4">
                <c:v>1.6690000000000003</c:v>
              </c:pt>
              <c:pt idx="5">
                <c:v>1.7190000000000003</c:v>
              </c:pt>
              <c:pt idx="6">
                <c:v>0.28700000000000025</c:v>
              </c:pt>
              <c:pt idx="7">
                <c:v>-0.39299999999999979</c:v>
              </c:pt>
              <c:pt idx="8">
                <c:v>-0.4029999999999998</c:v>
              </c:pt>
              <c:pt idx="9">
                <c:v>-0.36299999999999977</c:v>
              </c:pt>
              <c:pt idx="10">
                <c:v>-0.27299999999999969</c:v>
              </c:pt>
              <c:pt idx="11">
                <c:v>-0.16299999999999981</c:v>
              </c:pt>
              <c:pt idx="12">
                <c:v>-5.2999999999999714E-2</c:v>
              </c:pt>
              <c:pt idx="13">
                <c:v>0.13700000000000023</c:v>
              </c:pt>
              <c:pt idx="14">
                <c:v>0.68700000000000028</c:v>
              </c:pt>
              <c:pt idx="15">
                <c:v>1.0990000000000002</c:v>
              </c:pt>
              <c:pt idx="16">
                <c:v>1.7090000000000003</c:v>
              </c:pt>
              <c:pt idx="17">
                <c:v>1.1290000000000002</c:v>
              </c:pt>
              <c:pt idx="18">
                <c:v>0.96900000000000031</c:v>
              </c:pt>
              <c:pt idx="19">
                <c:v>0.94900000000000029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3E6-44EA-A976-83A575E24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86912"/>
        <c:axId val="107705856"/>
      </c:scatterChart>
      <c:valAx>
        <c:axId val="10768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05856"/>
        <c:crosses val="autoZero"/>
        <c:crossBetween val="midCat"/>
        <c:majorUnit val="5"/>
        <c:minorUnit val="1"/>
      </c:valAx>
      <c:valAx>
        <c:axId val="1077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8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10</c:v>
              </c:pt>
              <c:pt idx="2">
                <c:v>15</c:v>
              </c:pt>
              <c:pt idx="3">
                <c:v>17</c:v>
              </c:pt>
              <c:pt idx="4">
                <c:v>18</c:v>
              </c:pt>
              <c:pt idx="5">
                <c:v>20</c:v>
              </c:pt>
              <c:pt idx="6">
                <c:v>21</c:v>
              </c:pt>
              <c:pt idx="7">
                <c:v>22</c:v>
              </c:pt>
              <c:pt idx="8">
                <c:v>26</c:v>
              </c:pt>
              <c:pt idx="9">
                <c:v>29</c:v>
              </c:pt>
              <c:pt idx="10">
                <c:v>33</c:v>
              </c:pt>
              <c:pt idx="11">
                <c:v>34.5</c:v>
              </c:pt>
              <c:pt idx="12">
                <c:v>35.5</c:v>
              </c:pt>
              <c:pt idx="13">
                <c:v>36.5</c:v>
              </c:pt>
              <c:pt idx="14">
                <c:v>38.5</c:v>
              </c:pt>
              <c:pt idx="15">
                <c:v>39</c:v>
              </c:pt>
              <c:pt idx="16">
                <c:v>40</c:v>
              </c:pt>
              <c:pt idx="17">
                <c:v>42</c:v>
              </c:pt>
              <c:pt idx="18">
                <c:v>46</c:v>
              </c:pt>
              <c:pt idx="19">
                <c:v>55</c:v>
              </c:pt>
            </c:numLit>
          </c:xVal>
          <c:yVal>
            <c:numLit>
              <c:formatCode>General</c:formatCode>
              <c:ptCount val="24"/>
              <c:pt idx="0">
                <c:v>2.5370000000000008</c:v>
              </c:pt>
              <c:pt idx="1">
                <c:v>2.947000000000001</c:v>
              </c:pt>
              <c:pt idx="2">
                <c:v>3.0670000000000011</c:v>
              </c:pt>
              <c:pt idx="3">
                <c:v>3.9970000000000008</c:v>
              </c:pt>
              <c:pt idx="4">
                <c:v>4.9070000000000009</c:v>
              </c:pt>
              <c:pt idx="5">
                <c:v>4.8870000000000005</c:v>
              </c:pt>
              <c:pt idx="6">
                <c:v>4.3670000000000009</c:v>
              </c:pt>
              <c:pt idx="7">
                <c:v>3.6670000000000007</c:v>
              </c:pt>
              <c:pt idx="8">
                <c:v>2.9370000000000007</c:v>
              </c:pt>
              <c:pt idx="9">
                <c:v>3.0170000000000008</c:v>
              </c:pt>
              <c:pt idx="10">
                <c:v>3.1370000000000009</c:v>
              </c:pt>
              <c:pt idx="11">
                <c:v>3.6470000000000007</c:v>
              </c:pt>
              <c:pt idx="12">
                <c:v>4.1170000000000009</c:v>
              </c:pt>
              <c:pt idx="13">
                <c:v>4.9270000000000014</c:v>
              </c:pt>
              <c:pt idx="14">
                <c:v>4.8570000000000011</c:v>
              </c:pt>
              <c:pt idx="15">
                <c:v>3.737000000000001</c:v>
              </c:pt>
              <c:pt idx="16">
                <c:v>3.2670000000000008</c:v>
              </c:pt>
              <c:pt idx="17">
                <c:v>3.0570000000000008</c:v>
              </c:pt>
              <c:pt idx="18">
                <c:v>2.947000000000001</c:v>
              </c:pt>
              <c:pt idx="19">
                <c:v>2.9170000000000007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90D-44F6-AAD0-55DFAEA9A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09760"/>
        <c:axId val="108720512"/>
      </c:scatterChart>
      <c:valAx>
        <c:axId val="10870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20512"/>
        <c:crosses val="autoZero"/>
        <c:crossBetween val="midCat"/>
        <c:majorUnit val="5"/>
      </c:valAx>
      <c:valAx>
        <c:axId val="1087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0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2"/>
              <c:pt idx="0">
                <c:v>0</c:v>
              </c:pt>
              <c:pt idx="1">
                <c:v>10</c:v>
              </c:pt>
              <c:pt idx="2">
                <c:v>15</c:v>
              </c:pt>
              <c:pt idx="3">
                <c:v>19</c:v>
              </c:pt>
              <c:pt idx="4">
                <c:v>19.5</c:v>
              </c:pt>
              <c:pt idx="5">
                <c:v>20</c:v>
              </c:pt>
              <c:pt idx="6">
                <c:v>22</c:v>
              </c:pt>
              <c:pt idx="7">
                <c:v>24</c:v>
              </c:pt>
              <c:pt idx="8">
                <c:v>27</c:v>
              </c:pt>
              <c:pt idx="9">
                <c:v>31</c:v>
              </c:pt>
              <c:pt idx="10">
                <c:v>35</c:v>
              </c:pt>
              <c:pt idx="11">
                <c:v>41</c:v>
              </c:pt>
              <c:pt idx="12">
                <c:v>46</c:v>
              </c:pt>
              <c:pt idx="13">
                <c:v>50</c:v>
              </c:pt>
              <c:pt idx="14">
                <c:v>55</c:v>
              </c:pt>
              <c:pt idx="15">
                <c:v>57</c:v>
              </c:pt>
              <c:pt idx="16">
                <c:v>57.5</c:v>
              </c:pt>
              <c:pt idx="17">
                <c:v>58</c:v>
              </c:pt>
              <c:pt idx="18">
                <c:v>62</c:v>
              </c:pt>
              <c:pt idx="19">
                <c:v>70</c:v>
              </c:pt>
            </c:numLit>
          </c:xVal>
          <c:yVal>
            <c:numLit>
              <c:formatCode>General</c:formatCode>
              <c:ptCount val="22"/>
              <c:pt idx="0">
                <c:v>-0.4099999999999997</c:v>
              </c:pt>
              <c:pt idx="1">
                <c:v>-0.39999999999999991</c:v>
              </c:pt>
              <c:pt idx="2">
                <c:v>-0.30999999999999961</c:v>
              </c:pt>
              <c:pt idx="3">
                <c:v>1.1600000000000001</c:v>
              </c:pt>
              <c:pt idx="4">
                <c:v>1.8000000000000003</c:v>
              </c:pt>
              <c:pt idx="5">
                <c:v>1.7400000000000002</c:v>
              </c:pt>
              <c:pt idx="6">
                <c:v>0.1950000000000004</c:v>
              </c:pt>
              <c:pt idx="7">
                <c:v>-0.14499999999999957</c:v>
              </c:pt>
              <c:pt idx="8">
                <c:v>-0.13499999999999956</c:v>
              </c:pt>
              <c:pt idx="9">
                <c:v>-0.22499999999999964</c:v>
              </c:pt>
              <c:pt idx="10">
                <c:v>-0.21499999999999964</c:v>
              </c:pt>
              <c:pt idx="11">
                <c:v>-0.15499999999999958</c:v>
              </c:pt>
              <c:pt idx="12">
                <c:v>-3.4999999999999698E-2</c:v>
              </c:pt>
              <c:pt idx="13">
                <c:v>6.5000000000000391E-2</c:v>
              </c:pt>
              <c:pt idx="14">
                <c:v>0.36500000000000044</c:v>
              </c:pt>
              <c:pt idx="15">
                <c:v>1.7000000000000002</c:v>
              </c:pt>
              <c:pt idx="16">
                <c:v>1.6600000000000001</c:v>
              </c:pt>
              <c:pt idx="17">
                <c:v>0.98000000000000043</c:v>
              </c:pt>
              <c:pt idx="18">
                <c:v>0.92000000000000037</c:v>
              </c:pt>
              <c:pt idx="19">
                <c:v>0.89000000000000012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90E-45F6-8D62-2DF5BE269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09024"/>
        <c:axId val="107815680"/>
      </c:scatterChart>
      <c:valAx>
        <c:axId val="10780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15680"/>
        <c:crosses val="autoZero"/>
        <c:crossBetween val="midCat"/>
        <c:majorUnit val="5"/>
      </c:valAx>
      <c:valAx>
        <c:axId val="10781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0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9"/>
              <c:pt idx="0">
                <c:v>0</c:v>
              </c:pt>
              <c:pt idx="1">
                <c:v>10</c:v>
              </c:pt>
              <c:pt idx="2">
                <c:v>14</c:v>
              </c:pt>
              <c:pt idx="3">
                <c:v>15</c:v>
              </c:pt>
              <c:pt idx="4">
                <c:v>16</c:v>
              </c:pt>
              <c:pt idx="5">
                <c:v>18</c:v>
              </c:pt>
              <c:pt idx="6">
                <c:v>23</c:v>
              </c:pt>
              <c:pt idx="7">
                <c:v>28</c:v>
              </c:pt>
              <c:pt idx="8">
                <c:v>32</c:v>
              </c:pt>
              <c:pt idx="9">
                <c:v>36</c:v>
              </c:pt>
              <c:pt idx="10">
                <c:v>41</c:v>
              </c:pt>
              <c:pt idx="11">
                <c:v>46</c:v>
              </c:pt>
              <c:pt idx="12">
                <c:v>50</c:v>
              </c:pt>
              <c:pt idx="13">
                <c:v>55</c:v>
              </c:pt>
              <c:pt idx="14">
                <c:v>59</c:v>
              </c:pt>
              <c:pt idx="15">
                <c:v>63</c:v>
              </c:pt>
              <c:pt idx="16">
                <c:v>67</c:v>
              </c:pt>
              <c:pt idx="17">
                <c:v>71</c:v>
              </c:pt>
              <c:pt idx="18">
                <c:v>75.5</c:v>
              </c:pt>
              <c:pt idx="19">
                <c:v>90</c:v>
              </c:pt>
            </c:numLit>
          </c:xVal>
          <c:yVal>
            <c:numLit>
              <c:formatCode>General</c:formatCode>
              <c:ptCount val="29"/>
              <c:pt idx="0">
                <c:v>-0.10199999999999942</c:v>
              </c:pt>
              <c:pt idx="1">
                <c:v>0.94800000000000062</c:v>
              </c:pt>
              <c:pt idx="2">
                <c:v>1.2080000000000006</c:v>
              </c:pt>
              <c:pt idx="3">
                <c:v>1.7780000000000005</c:v>
              </c:pt>
              <c:pt idx="4">
                <c:v>1.0830000000000006</c:v>
              </c:pt>
              <c:pt idx="5">
                <c:v>0.16300000000000059</c:v>
              </c:pt>
              <c:pt idx="6">
                <c:v>-0.1969999999999994</c:v>
              </c:pt>
              <c:pt idx="7">
                <c:v>-0.38699999999999934</c:v>
              </c:pt>
              <c:pt idx="8">
                <c:v>-0.47699999999999942</c:v>
              </c:pt>
              <c:pt idx="9">
                <c:v>-0.5869999999999993</c:v>
              </c:pt>
              <c:pt idx="10">
                <c:v>-0.71699999999999942</c:v>
              </c:pt>
              <c:pt idx="11">
                <c:v>-0.92699999999999916</c:v>
              </c:pt>
              <c:pt idx="12">
                <c:v>-0.72699999999999942</c:v>
              </c:pt>
              <c:pt idx="13">
                <c:v>-0.71699999999999942</c:v>
              </c:pt>
              <c:pt idx="14">
                <c:v>-0.40699999999999936</c:v>
              </c:pt>
              <c:pt idx="15">
                <c:v>0.59300000000000064</c:v>
              </c:pt>
              <c:pt idx="16">
                <c:v>-0.59699999999999931</c:v>
              </c:pt>
              <c:pt idx="17">
                <c:v>-0.43699999999999939</c:v>
              </c:pt>
              <c:pt idx="18">
                <c:v>1.2480000000000007</c:v>
              </c:pt>
              <c:pt idx="19">
                <c:v>1.0380000000000005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973-489F-8F33-B8E315A6B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51776"/>
        <c:axId val="107854080"/>
      </c:scatterChart>
      <c:valAx>
        <c:axId val="10785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54080"/>
        <c:crosses val="autoZero"/>
        <c:crossBetween val="midCat"/>
        <c:majorUnit val="5"/>
      </c:valAx>
      <c:valAx>
        <c:axId val="1078540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5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5"/>
              <c:pt idx="0">
                <c:v>0</c:v>
              </c:pt>
              <c:pt idx="1">
                <c:v>10</c:v>
              </c:pt>
              <c:pt idx="2">
                <c:v>13</c:v>
              </c:pt>
              <c:pt idx="3">
                <c:v>14</c:v>
              </c:pt>
              <c:pt idx="4">
                <c:v>17</c:v>
              </c:pt>
              <c:pt idx="5">
                <c:v>22</c:v>
              </c:pt>
              <c:pt idx="6">
                <c:v>27</c:v>
              </c:pt>
              <c:pt idx="7">
                <c:v>35</c:v>
              </c:pt>
              <c:pt idx="8">
                <c:v>44</c:v>
              </c:pt>
              <c:pt idx="9">
                <c:v>49</c:v>
              </c:pt>
              <c:pt idx="10">
                <c:v>53</c:v>
              </c:pt>
              <c:pt idx="11">
                <c:v>55.5</c:v>
              </c:pt>
              <c:pt idx="12">
                <c:v>56</c:v>
              </c:pt>
              <c:pt idx="13">
                <c:v>57</c:v>
              </c:pt>
              <c:pt idx="14">
                <c:v>61</c:v>
              </c:pt>
              <c:pt idx="15">
                <c:v>65</c:v>
              </c:pt>
              <c:pt idx="16">
                <c:v>66</c:v>
              </c:pt>
              <c:pt idx="17">
                <c:v>68</c:v>
              </c:pt>
              <c:pt idx="18">
                <c:v>69</c:v>
              </c:pt>
              <c:pt idx="19">
                <c:v>76</c:v>
              </c:pt>
            </c:numLit>
          </c:xVal>
          <c:yVal>
            <c:numLit>
              <c:formatCode>General</c:formatCode>
              <c:ptCount val="25"/>
              <c:pt idx="0">
                <c:v>0.14400000000000013</c:v>
              </c:pt>
              <c:pt idx="1">
                <c:v>0.45400000000000018</c:v>
              </c:pt>
              <c:pt idx="2">
                <c:v>1.6440000000000001</c:v>
              </c:pt>
              <c:pt idx="3">
                <c:v>1.5940000000000003</c:v>
              </c:pt>
              <c:pt idx="4">
                <c:v>0.56400000000000006</c:v>
              </c:pt>
              <c:pt idx="5">
                <c:v>-8.5999999999999854E-2</c:v>
              </c:pt>
              <c:pt idx="6">
                <c:v>4.0000000000000036E-3</c:v>
              </c:pt>
              <c:pt idx="7">
                <c:v>-9.5999999999999863E-2</c:v>
              </c:pt>
              <c:pt idx="8">
                <c:v>-0.19599999999999995</c:v>
              </c:pt>
              <c:pt idx="9">
                <c:v>-0.246</c:v>
              </c:pt>
              <c:pt idx="10">
                <c:v>-0.19599999999999995</c:v>
              </c:pt>
              <c:pt idx="11">
                <c:v>1.044</c:v>
              </c:pt>
              <c:pt idx="12">
                <c:v>1.464</c:v>
              </c:pt>
              <c:pt idx="13">
                <c:v>0.84400000000000031</c:v>
              </c:pt>
              <c:pt idx="14">
                <c:v>-0.25600000000000023</c:v>
              </c:pt>
              <c:pt idx="15">
                <c:v>4.4000000000000039E-2</c:v>
              </c:pt>
              <c:pt idx="16">
                <c:v>1.5940000000000003</c:v>
              </c:pt>
              <c:pt idx="17">
                <c:v>1.544</c:v>
              </c:pt>
              <c:pt idx="18">
                <c:v>1.0840000000000001</c:v>
              </c:pt>
              <c:pt idx="19">
                <c:v>0.70400000000000018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C89-4879-AE4F-80AD4233B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90944"/>
        <c:axId val="107901696"/>
      </c:scatterChart>
      <c:valAx>
        <c:axId val="10789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1696"/>
        <c:crosses val="autoZero"/>
        <c:crossBetween val="midCat"/>
        <c:majorUnit val="5"/>
        <c:minorUnit val="1"/>
      </c:valAx>
      <c:valAx>
        <c:axId val="1079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9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10</c:v>
              </c:pt>
              <c:pt idx="2">
                <c:v>15</c:v>
              </c:pt>
              <c:pt idx="3">
                <c:v>15.5</c:v>
              </c:pt>
              <c:pt idx="4">
                <c:v>19</c:v>
              </c:pt>
              <c:pt idx="5">
                <c:v>22</c:v>
              </c:pt>
              <c:pt idx="6">
                <c:v>27</c:v>
              </c:pt>
              <c:pt idx="7">
                <c:v>34</c:v>
              </c:pt>
              <c:pt idx="8">
                <c:v>42</c:v>
              </c:pt>
              <c:pt idx="9">
                <c:v>49</c:v>
              </c:pt>
              <c:pt idx="10">
                <c:v>58</c:v>
              </c:pt>
              <c:pt idx="11">
                <c:v>65</c:v>
              </c:pt>
              <c:pt idx="12">
                <c:v>72</c:v>
              </c:pt>
              <c:pt idx="13">
                <c:v>75</c:v>
              </c:pt>
              <c:pt idx="14">
                <c:v>76</c:v>
              </c:pt>
              <c:pt idx="15">
                <c:v>79.5</c:v>
              </c:pt>
              <c:pt idx="16">
                <c:v>80.5</c:v>
              </c:pt>
              <c:pt idx="17">
                <c:v>82.5</c:v>
              </c:pt>
              <c:pt idx="18">
                <c:v>83.5</c:v>
              </c:pt>
              <c:pt idx="19">
                <c:v>95</c:v>
              </c:pt>
            </c:numLit>
          </c:xVal>
          <c:yVal>
            <c:numLit>
              <c:formatCode>General</c:formatCode>
              <c:ptCount val="24"/>
              <c:pt idx="0">
                <c:v>-6.0000000000000053E-2</c:v>
              </c:pt>
              <c:pt idx="1">
                <c:v>0.20999999999999996</c:v>
              </c:pt>
              <c:pt idx="2">
                <c:v>1.9899999999999998</c:v>
              </c:pt>
              <c:pt idx="3">
                <c:v>2.0099999999999998</c:v>
              </c:pt>
              <c:pt idx="4">
                <c:v>0.25999999999999956</c:v>
              </c:pt>
              <c:pt idx="5">
                <c:v>3.9999999999999591E-2</c:v>
              </c:pt>
              <c:pt idx="6">
                <c:v>-7.0000000000000284E-2</c:v>
              </c:pt>
              <c:pt idx="7">
                <c:v>-0.12000000000000033</c:v>
              </c:pt>
              <c:pt idx="8">
                <c:v>-0.19000000000000039</c:v>
              </c:pt>
              <c:pt idx="9">
                <c:v>-0.11000000000000032</c:v>
              </c:pt>
              <c:pt idx="10">
                <c:v>9.9999999999995648E-3</c:v>
              </c:pt>
              <c:pt idx="11">
                <c:v>8.9999999999999636E-2</c:v>
              </c:pt>
              <c:pt idx="12">
                <c:v>0.43999999999999961</c:v>
              </c:pt>
              <c:pt idx="13">
                <c:v>1.0299999999999998</c:v>
              </c:pt>
              <c:pt idx="14">
                <c:v>1.9799999999999998</c:v>
              </c:pt>
              <c:pt idx="15">
                <c:v>1.9499999999999997</c:v>
              </c:pt>
              <c:pt idx="16">
                <c:v>1.1199999999999997</c:v>
              </c:pt>
              <c:pt idx="17">
                <c:v>0.26999999999999957</c:v>
              </c:pt>
              <c:pt idx="18">
                <c:v>0.84999999999999964</c:v>
              </c:pt>
              <c:pt idx="19">
                <c:v>0.80999999999999961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3B2-4BBF-B24B-D05421DE8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27424"/>
        <c:axId val="107934080"/>
      </c:scatterChart>
      <c:valAx>
        <c:axId val="10792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34080"/>
        <c:crosses val="autoZero"/>
        <c:crossBetween val="midCat"/>
        <c:majorUnit val="5"/>
      </c:valAx>
      <c:valAx>
        <c:axId val="10793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2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9"/>
              <c:pt idx="0">
                <c:v>0</c:v>
              </c:pt>
              <c:pt idx="1">
                <c:v>10</c:v>
              </c:pt>
              <c:pt idx="2">
                <c:v>13</c:v>
              </c:pt>
              <c:pt idx="3">
                <c:v>14.5</c:v>
              </c:pt>
              <c:pt idx="4">
                <c:v>17</c:v>
              </c:pt>
              <c:pt idx="5">
                <c:v>20</c:v>
              </c:pt>
              <c:pt idx="6">
                <c:v>22</c:v>
              </c:pt>
              <c:pt idx="7">
                <c:v>25</c:v>
              </c:pt>
              <c:pt idx="8">
                <c:v>27</c:v>
              </c:pt>
              <c:pt idx="9">
                <c:v>30</c:v>
              </c:pt>
              <c:pt idx="10">
                <c:v>32</c:v>
              </c:pt>
              <c:pt idx="11">
                <c:v>35</c:v>
              </c:pt>
              <c:pt idx="12">
                <c:v>37</c:v>
              </c:pt>
              <c:pt idx="13">
                <c:v>40</c:v>
              </c:pt>
              <c:pt idx="14">
                <c:v>43</c:v>
              </c:pt>
              <c:pt idx="15">
                <c:v>45</c:v>
              </c:pt>
              <c:pt idx="16">
                <c:v>47.5</c:v>
              </c:pt>
              <c:pt idx="17">
                <c:v>50</c:v>
              </c:pt>
              <c:pt idx="18">
                <c:v>55</c:v>
              </c:pt>
              <c:pt idx="19">
                <c:v>65</c:v>
              </c:pt>
            </c:numLit>
          </c:xVal>
          <c:yVal>
            <c:numLit>
              <c:formatCode>General</c:formatCode>
              <c:ptCount val="29"/>
              <c:pt idx="0">
                <c:v>0.20699999999999985</c:v>
              </c:pt>
              <c:pt idx="1">
                <c:v>0.53699999999999992</c:v>
              </c:pt>
              <c:pt idx="2">
                <c:v>2.0369999999999999</c:v>
              </c:pt>
              <c:pt idx="3">
                <c:v>2.0170000000000003</c:v>
              </c:pt>
              <c:pt idx="4">
                <c:v>0.5069999999999999</c:v>
              </c:pt>
              <c:pt idx="5">
                <c:v>-9.2999999999999972E-2</c:v>
              </c:pt>
              <c:pt idx="6">
                <c:v>-0.36299999999999999</c:v>
              </c:pt>
              <c:pt idx="7">
                <c:v>-0.50300000000000011</c:v>
              </c:pt>
              <c:pt idx="8">
                <c:v>-0.64300000000000002</c:v>
              </c:pt>
              <c:pt idx="9">
                <c:v>-0.56300000000000017</c:v>
              </c:pt>
              <c:pt idx="10">
                <c:v>-0.44300000000000006</c:v>
              </c:pt>
              <c:pt idx="11">
                <c:v>-0.46300000000000008</c:v>
              </c:pt>
              <c:pt idx="12">
                <c:v>-0.36299999999999999</c:v>
              </c:pt>
              <c:pt idx="13">
                <c:v>-0.11299999999999999</c:v>
              </c:pt>
              <c:pt idx="14">
                <c:v>0.36699999999999999</c:v>
              </c:pt>
              <c:pt idx="15">
                <c:v>1.6870000000000001</c:v>
              </c:pt>
              <c:pt idx="16">
                <c:v>1.7070000000000001</c:v>
              </c:pt>
              <c:pt idx="17">
                <c:v>0.44700000000000006</c:v>
              </c:pt>
              <c:pt idx="18">
                <c:v>0.39700000000000024</c:v>
              </c:pt>
              <c:pt idx="19">
                <c:v>0.32699999999999996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A67-40F8-8318-E9A9FAFB8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69920"/>
        <c:axId val="107988864"/>
      </c:scatterChart>
      <c:valAx>
        <c:axId val="10796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88864"/>
        <c:crosses val="autoZero"/>
        <c:crossBetween val="midCat"/>
        <c:majorUnit val="5"/>
      </c:valAx>
      <c:valAx>
        <c:axId val="1079888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6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15</c:v>
              </c:pt>
              <c:pt idx="2">
                <c:v>18</c:v>
              </c:pt>
              <c:pt idx="3">
                <c:v>19</c:v>
              </c:pt>
              <c:pt idx="4">
                <c:v>20</c:v>
              </c:pt>
              <c:pt idx="5">
                <c:v>22</c:v>
              </c:pt>
              <c:pt idx="6">
                <c:v>26</c:v>
              </c:pt>
              <c:pt idx="7">
                <c:v>30</c:v>
              </c:pt>
              <c:pt idx="8">
                <c:v>34</c:v>
              </c:pt>
              <c:pt idx="9">
                <c:v>38</c:v>
              </c:pt>
              <c:pt idx="10">
                <c:v>42</c:v>
              </c:pt>
              <c:pt idx="11">
                <c:v>43</c:v>
              </c:pt>
              <c:pt idx="12">
                <c:v>47</c:v>
              </c:pt>
              <c:pt idx="13">
                <c:v>50</c:v>
              </c:pt>
              <c:pt idx="14">
                <c:v>53</c:v>
              </c:pt>
              <c:pt idx="15">
                <c:v>54</c:v>
              </c:pt>
              <c:pt idx="16">
                <c:v>59</c:v>
              </c:pt>
              <c:pt idx="17">
                <c:v>60</c:v>
              </c:pt>
              <c:pt idx="18">
                <c:v>63</c:v>
              </c:pt>
              <c:pt idx="19">
                <c:v>64</c:v>
              </c:pt>
            </c:numLit>
          </c:xVal>
          <c:yVal>
            <c:numLit>
              <c:formatCode>General</c:formatCode>
              <c:ptCount val="20"/>
              <c:pt idx="0">
                <c:v>2.5059999999999993</c:v>
              </c:pt>
              <c:pt idx="1">
                <c:v>2.4659999999999993</c:v>
              </c:pt>
              <c:pt idx="2">
                <c:v>2.5259999999999989</c:v>
              </c:pt>
              <c:pt idx="3">
                <c:v>1.6859999999999991</c:v>
              </c:pt>
              <c:pt idx="4">
                <c:v>0.89599999999999902</c:v>
              </c:pt>
              <c:pt idx="5">
                <c:v>0.69599999999999906</c:v>
              </c:pt>
              <c:pt idx="6">
                <c:v>0.60599999999999909</c:v>
              </c:pt>
              <c:pt idx="7">
                <c:v>0.78599999999999914</c:v>
              </c:pt>
              <c:pt idx="8">
                <c:v>0.84599999999999909</c:v>
              </c:pt>
              <c:pt idx="9">
                <c:v>0.67599999999999905</c:v>
              </c:pt>
              <c:pt idx="10">
                <c:v>0.53599999999999903</c:v>
              </c:pt>
              <c:pt idx="11">
                <c:v>0.25599999999999912</c:v>
              </c:pt>
              <c:pt idx="12">
                <c:v>0.70599999999999907</c:v>
              </c:pt>
              <c:pt idx="13">
                <c:v>1.1859999999999991</c:v>
              </c:pt>
              <c:pt idx="14">
                <c:v>2.1359999999999992</c:v>
              </c:pt>
              <c:pt idx="15">
                <c:v>2.8059999999999992</c:v>
              </c:pt>
              <c:pt idx="16">
                <c:v>3.0959999999999992</c:v>
              </c:pt>
              <c:pt idx="17">
                <c:v>2.9859999999999989</c:v>
              </c:pt>
              <c:pt idx="18">
                <c:v>2.7159999999999993</c:v>
              </c:pt>
              <c:pt idx="19">
                <c:v>1.4959999999999991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4ED-4586-947D-77AABEFEC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20320"/>
        <c:axId val="106111744"/>
      </c:scatterChart>
      <c:valAx>
        <c:axId val="10812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11744"/>
        <c:crosses val="autoZero"/>
        <c:crossBetween val="midCat"/>
        <c:majorUnit val="5"/>
        <c:minorUnit val="1"/>
      </c:valAx>
      <c:valAx>
        <c:axId val="10611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2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7"/>
              <c:pt idx="0">
                <c:v>0</c:v>
              </c:pt>
              <c:pt idx="1">
                <c:v>20</c:v>
              </c:pt>
              <c:pt idx="2">
                <c:v>22</c:v>
              </c:pt>
              <c:pt idx="3">
                <c:v>25</c:v>
              </c:pt>
              <c:pt idx="4">
                <c:v>27</c:v>
              </c:pt>
              <c:pt idx="5">
                <c:v>29</c:v>
              </c:pt>
              <c:pt idx="6">
                <c:v>35</c:v>
              </c:pt>
              <c:pt idx="7">
                <c:v>41</c:v>
              </c:pt>
              <c:pt idx="8">
                <c:v>44</c:v>
              </c:pt>
              <c:pt idx="9">
                <c:v>47</c:v>
              </c:pt>
              <c:pt idx="10">
                <c:v>51</c:v>
              </c:pt>
              <c:pt idx="11">
                <c:v>52</c:v>
              </c:pt>
              <c:pt idx="12">
                <c:v>52.5</c:v>
              </c:pt>
              <c:pt idx="13">
                <c:v>54</c:v>
              </c:pt>
              <c:pt idx="14">
                <c:v>56</c:v>
              </c:pt>
              <c:pt idx="15">
                <c:v>60</c:v>
              </c:pt>
              <c:pt idx="16">
                <c:v>62</c:v>
              </c:pt>
            </c:numLit>
          </c:xVal>
          <c:yVal>
            <c:numLit>
              <c:formatCode>General</c:formatCode>
              <c:ptCount val="17"/>
              <c:pt idx="0">
                <c:v>1.613999999999999</c:v>
              </c:pt>
              <c:pt idx="1">
                <c:v>1.633999999999999</c:v>
              </c:pt>
              <c:pt idx="2">
                <c:v>2.383999999999999</c:v>
              </c:pt>
              <c:pt idx="3">
                <c:v>2.3939999999999992</c:v>
              </c:pt>
              <c:pt idx="4">
                <c:v>1.2239999999999989</c:v>
              </c:pt>
              <c:pt idx="5">
                <c:v>0.91699999999999893</c:v>
              </c:pt>
              <c:pt idx="6">
                <c:v>0.72699999999999898</c:v>
              </c:pt>
              <c:pt idx="7">
                <c:v>0.52699999999999902</c:v>
              </c:pt>
              <c:pt idx="8">
                <c:v>0.51699999999999902</c:v>
              </c:pt>
              <c:pt idx="9">
                <c:v>0.56699999999999895</c:v>
              </c:pt>
              <c:pt idx="10">
                <c:v>1.0539999999999989</c:v>
              </c:pt>
              <c:pt idx="11">
                <c:v>1.4339999999999988</c:v>
              </c:pt>
              <c:pt idx="12">
                <c:v>2.3109999999999991</c:v>
              </c:pt>
              <c:pt idx="13">
                <c:v>2.7639999999999993</c:v>
              </c:pt>
              <c:pt idx="14">
                <c:v>2.6939999999999991</c:v>
              </c:pt>
              <c:pt idx="15">
                <c:v>2.2739999999999991</c:v>
              </c:pt>
              <c:pt idx="16">
                <c:v>1.823999999999999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A27-4357-9820-E2743750B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78016"/>
        <c:axId val="90680320"/>
      </c:scatterChart>
      <c:valAx>
        <c:axId val="9067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80320"/>
        <c:crosses val="autoZero"/>
        <c:crossBetween val="midCat"/>
        <c:majorUnit val="5"/>
        <c:minorUnit val="1"/>
      </c:valAx>
      <c:valAx>
        <c:axId val="906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7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3"/>
              <c:pt idx="0">
                <c:v>0</c:v>
              </c:pt>
              <c:pt idx="1">
                <c:v>10</c:v>
              </c:pt>
              <c:pt idx="2">
                <c:v>14</c:v>
              </c:pt>
              <c:pt idx="3">
                <c:v>16</c:v>
              </c:pt>
              <c:pt idx="4">
                <c:v>17.5</c:v>
              </c:pt>
              <c:pt idx="5">
                <c:v>19.5</c:v>
              </c:pt>
              <c:pt idx="6">
                <c:v>23</c:v>
              </c:pt>
              <c:pt idx="7">
                <c:v>27</c:v>
              </c:pt>
              <c:pt idx="8">
                <c:v>35</c:v>
              </c:pt>
              <c:pt idx="9">
                <c:v>43</c:v>
              </c:pt>
              <c:pt idx="10">
                <c:v>47</c:v>
              </c:pt>
              <c:pt idx="11">
                <c:v>51</c:v>
              </c:pt>
              <c:pt idx="12">
                <c:v>54</c:v>
              </c:pt>
              <c:pt idx="13">
                <c:v>56</c:v>
              </c:pt>
              <c:pt idx="14">
                <c:v>57</c:v>
              </c:pt>
              <c:pt idx="15">
                <c:v>61</c:v>
              </c:pt>
              <c:pt idx="16">
                <c:v>64</c:v>
              </c:pt>
              <c:pt idx="17">
                <c:v>67</c:v>
              </c:pt>
              <c:pt idx="18">
                <c:v>70</c:v>
              </c:pt>
              <c:pt idx="19">
                <c:v>78</c:v>
              </c:pt>
            </c:numLit>
          </c:xVal>
          <c:yVal>
            <c:numLit>
              <c:formatCode>General</c:formatCode>
              <c:ptCount val="23"/>
              <c:pt idx="0">
                <c:v>1.0739999999999994</c:v>
              </c:pt>
              <c:pt idx="1">
                <c:v>1.1039999999999992</c:v>
              </c:pt>
              <c:pt idx="2">
                <c:v>1.363999999999999</c:v>
              </c:pt>
              <c:pt idx="3">
                <c:v>2.3839999999999995</c:v>
              </c:pt>
              <c:pt idx="4">
                <c:v>2.3339999999999992</c:v>
              </c:pt>
              <c:pt idx="5">
                <c:v>1.0539999999999994</c:v>
              </c:pt>
              <c:pt idx="6">
                <c:v>0.83699999999999908</c:v>
              </c:pt>
              <c:pt idx="7">
                <c:v>0.77699999999999902</c:v>
              </c:pt>
              <c:pt idx="8">
                <c:v>0.71699999999999897</c:v>
              </c:pt>
              <c:pt idx="9">
                <c:v>0.67699999999999905</c:v>
              </c:pt>
              <c:pt idx="10">
                <c:v>0.53699999999999903</c:v>
              </c:pt>
              <c:pt idx="11">
                <c:v>0.83699999999999908</c:v>
              </c:pt>
              <c:pt idx="12">
                <c:v>1.2039999999999993</c:v>
              </c:pt>
              <c:pt idx="13">
                <c:v>2.1939999999999991</c:v>
              </c:pt>
              <c:pt idx="14">
                <c:v>2.6239999999999992</c:v>
              </c:pt>
              <c:pt idx="15">
                <c:v>2.8439999999999994</c:v>
              </c:pt>
              <c:pt idx="16">
                <c:v>1.3539999999999992</c:v>
              </c:pt>
              <c:pt idx="17">
                <c:v>1.133999999999999</c:v>
              </c:pt>
              <c:pt idx="18">
                <c:v>0.8239999999999994</c:v>
              </c:pt>
              <c:pt idx="19">
                <c:v>1.0039999999999991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371-490D-BD1C-0DD014511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62528"/>
        <c:axId val="106264832"/>
      </c:scatterChart>
      <c:valAx>
        <c:axId val="10626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64832"/>
        <c:crosses val="autoZero"/>
        <c:crossBetween val="midCat"/>
        <c:majorUnit val="5"/>
      </c:valAx>
      <c:valAx>
        <c:axId val="1062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6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2</c:v>
              </c:pt>
              <c:pt idx="2">
                <c:v>3.5</c:v>
              </c:pt>
              <c:pt idx="3">
                <c:v>5.5</c:v>
              </c:pt>
              <c:pt idx="4">
                <c:v>6</c:v>
              </c:pt>
              <c:pt idx="5">
                <c:v>8</c:v>
              </c:pt>
              <c:pt idx="6">
                <c:v>12</c:v>
              </c:pt>
              <c:pt idx="7">
                <c:v>20</c:v>
              </c:pt>
              <c:pt idx="8">
                <c:v>28</c:v>
              </c:pt>
              <c:pt idx="9">
                <c:v>36</c:v>
              </c:pt>
              <c:pt idx="10">
                <c:v>40</c:v>
              </c:pt>
              <c:pt idx="11">
                <c:v>44</c:v>
              </c:pt>
              <c:pt idx="12">
                <c:v>48</c:v>
              </c:pt>
              <c:pt idx="13">
                <c:v>50</c:v>
              </c:pt>
              <c:pt idx="14">
                <c:v>53</c:v>
              </c:pt>
              <c:pt idx="15">
                <c:v>57</c:v>
              </c:pt>
              <c:pt idx="16">
                <c:v>58</c:v>
              </c:pt>
              <c:pt idx="17">
                <c:v>60</c:v>
              </c:pt>
              <c:pt idx="18">
                <c:v>65</c:v>
              </c:pt>
              <c:pt idx="19">
                <c:v>70</c:v>
              </c:pt>
            </c:numLit>
          </c:xVal>
          <c:yVal>
            <c:numLit>
              <c:formatCode>General</c:formatCode>
              <c:ptCount val="20"/>
              <c:pt idx="0">
                <c:v>1.8529999999999998</c:v>
              </c:pt>
              <c:pt idx="1">
                <c:v>1.8629999999999995</c:v>
              </c:pt>
              <c:pt idx="2">
                <c:v>0.76299999999999946</c:v>
              </c:pt>
              <c:pt idx="3">
                <c:v>2.5329999999999995</c:v>
              </c:pt>
              <c:pt idx="4">
                <c:v>1.9329999999999994</c:v>
              </c:pt>
              <c:pt idx="5">
                <c:v>1.2029999999999994</c:v>
              </c:pt>
              <c:pt idx="6">
                <c:v>0.75699999999999945</c:v>
              </c:pt>
              <c:pt idx="7">
                <c:v>0.65699999999999947</c:v>
              </c:pt>
              <c:pt idx="8">
                <c:v>0.59699999999999942</c:v>
              </c:pt>
              <c:pt idx="9">
                <c:v>0.5569999999999995</c:v>
              </c:pt>
              <c:pt idx="10">
                <c:v>0.5569999999999995</c:v>
              </c:pt>
              <c:pt idx="11">
                <c:v>0.5569999999999995</c:v>
              </c:pt>
              <c:pt idx="12">
                <c:v>0.75699999999999945</c:v>
              </c:pt>
              <c:pt idx="13">
                <c:v>1.1629999999999994</c:v>
              </c:pt>
              <c:pt idx="14">
                <c:v>3.0029999999999997</c:v>
              </c:pt>
              <c:pt idx="15">
                <c:v>3.1429999999999998</c:v>
              </c:pt>
              <c:pt idx="16">
                <c:v>1.9929999999999994</c:v>
              </c:pt>
              <c:pt idx="17">
                <c:v>1.6329999999999996</c:v>
              </c:pt>
              <c:pt idx="18">
                <c:v>1.6929999999999996</c:v>
              </c:pt>
              <c:pt idx="19">
                <c:v>1.6729999999999996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291-456E-9928-9C1E63B68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92736"/>
        <c:axId val="106315776"/>
      </c:scatterChart>
      <c:valAx>
        <c:axId val="106292736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15776"/>
        <c:crosses val="autoZero"/>
        <c:crossBetween val="midCat"/>
      </c:valAx>
      <c:valAx>
        <c:axId val="1063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9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15</c:v>
              </c:pt>
              <c:pt idx="2">
                <c:v>15.5</c:v>
              </c:pt>
              <c:pt idx="3">
                <c:v>16.5</c:v>
              </c:pt>
              <c:pt idx="4">
                <c:v>17.5</c:v>
              </c:pt>
              <c:pt idx="5">
                <c:v>19</c:v>
              </c:pt>
              <c:pt idx="6">
                <c:v>22</c:v>
              </c:pt>
              <c:pt idx="7">
                <c:v>25</c:v>
              </c:pt>
              <c:pt idx="8">
                <c:v>28</c:v>
              </c:pt>
              <c:pt idx="9">
                <c:v>31</c:v>
              </c:pt>
              <c:pt idx="10">
                <c:v>34</c:v>
              </c:pt>
              <c:pt idx="11">
                <c:v>37</c:v>
              </c:pt>
              <c:pt idx="12">
                <c:v>38.5</c:v>
              </c:pt>
              <c:pt idx="13">
                <c:v>39.5</c:v>
              </c:pt>
              <c:pt idx="14">
                <c:v>40</c:v>
              </c:pt>
              <c:pt idx="15">
                <c:v>44</c:v>
              </c:pt>
              <c:pt idx="16">
                <c:v>44.5</c:v>
              </c:pt>
              <c:pt idx="17">
                <c:v>45</c:v>
              </c:pt>
              <c:pt idx="18">
                <c:v>46</c:v>
              </c:pt>
              <c:pt idx="19">
                <c:v>55</c:v>
              </c:pt>
            </c:numLit>
          </c:xVal>
          <c:yVal>
            <c:numLit>
              <c:formatCode>General</c:formatCode>
              <c:ptCount val="21"/>
              <c:pt idx="0">
                <c:v>1.6219999999999994</c:v>
              </c:pt>
              <c:pt idx="1">
                <c:v>1.5719999999999996</c:v>
              </c:pt>
              <c:pt idx="2">
                <c:v>2.2619999999999996</c:v>
              </c:pt>
              <c:pt idx="3">
                <c:v>2.2019999999999995</c:v>
              </c:pt>
              <c:pt idx="4">
                <c:v>1.2519999999999993</c:v>
              </c:pt>
              <c:pt idx="5">
                <c:v>0.96199999999999974</c:v>
              </c:pt>
              <c:pt idx="6">
                <c:v>0.77199999999999935</c:v>
              </c:pt>
              <c:pt idx="7">
                <c:v>0.75199999999999934</c:v>
              </c:pt>
              <c:pt idx="8">
                <c:v>0.71199999999999974</c:v>
              </c:pt>
              <c:pt idx="9">
                <c:v>0.67199999999999971</c:v>
              </c:pt>
              <c:pt idx="10">
                <c:v>0.73199999999999932</c:v>
              </c:pt>
              <c:pt idx="11">
                <c:v>0.92199999999999971</c:v>
              </c:pt>
              <c:pt idx="12">
                <c:v>1.2119999999999997</c:v>
              </c:pt>
              <c:pt idx="13">
                <c:v>1.7119999999999997</c:v>
              </c:pt>
              <c:pt idx="14">
                <c:v>2.7419999999999995</c:v>
              </c:pt>
              <c:pt idx="15">
                <c:v>2.9519999999999995</c:v>
              </c:pt>
              <c:pt idx="16">
                <c:v>3.0019999999999998</c:v>
              </c:pt>
              <c:pt idx="17">
                <c:v>2.7219999999999995</c:v>
              </c:pt>
              <c:pt idx="18">
                <c:v>1.7519999999999993</c:v>
              </c:pt>
              <c:pt idx="19">
                <c:v>1.6319999999999997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67F-4C60-A072-FF53ACC0B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53408"/>
        <c:axId val="106355712"/>
      </c:scatterChart>
      <c:valAx>
        <c:axId val="10635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55712"/>
        <c:crosses val="autoZero"/>
        <c:crossBetween val="midCat"/>
        <c:majorUnit val="5"/>
      </c:valAx>
      <c:valAx>
        <c:axId val="1063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5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10</c:v>
              </c:pt>
              <c:pt idx="2">
                <c:v>15</c:v>
              </c:pt>
              <c:pt idx="3">
                <c:v>19</c:v>
              </c:pt>
              <c:pt idx="4">
                <c:v>20</c:v>
              </c:pt>
              <c:pt idx="5">
                <c:v>20.5</c:v>
              </c:pt>
              <c:pt idx="6">
                <c:v>21.5</c:v>
              </c:pt>
              <c:pt idx="7">
                <c:v>23</c:v>
              </c:pt>
              <c:pt idx="8">
                <c:v>25.8</c:v>
              </c:pt>
              <c:pt idx="9">
                <c:v>28</c:v>
              </c:pt>
              <c:pt idx="10">
                <c:v>30</c:v>
              </c:pt>
              <c:pt idx="11">
                <c:v>32</c:v>
              </c:pt>
              <c:pt idx="12">
                <c:v>36</c:v>
              </c:pt>
              <c:pt idx="13">
                <c:v>38.5</c:v>
              </c:pt>
              <c:pt idx="14">
                <c:v>39.5</c:v>
              </c:pt>
              <c:pt idx="15">
                <c:v>41</c:v>
              </c:pt>
              <c:pt idx="16">
                <c:v>43</c:v>
              </c:pt>
              <c:pt idx="17">
                <c:v>45</c:v>
              </c:pt>
              <c:pt idx="18">
                <c:v>50</c:v>
              </c:pt>
              <c:pt idx="19">
                <c:v>55</c:v>
              </c:pt>
            </c:numLit>
          </c:xVal>
          <c:yVal>
            <c:numLit>
              <c:formatCode>General</c:formatCode>
              <c:ptCount val="20"/>
              <c:pt idx="0">
                <c:v>2.3010000000000006</c:v>
              </c:pt>
              <c:pt idx="1">
                <c:v>2.3310000000000008</c:v>
              </c:pt>
              <c:pt idx="2">
                <c:v>2.7810000000000006</c:v>
              </c:pt>
              <c:pt idx="3">
                <c:v>3.5310000000000006</c:v>
              </c:pt>
              <c:pt idx="4">
                <c:v>4.551000000000001</c:v>
              </c:pt>
              <c:pt idx="5">
                <c:v>4.5910000000000011</c:v>
              </c:pt>
              <c:pt idx="6">
                <c:v>3.6610000000000009</c:v>
              </c:pt>
              <c:pt idx="7">
                <c:v>3.0110000000000006</c:v>
              </c:pt>
              <c:pt idx="8">
                <c:v>2.7010000000000005</c:v>
              </c:pt>
              <c:pt idx="9">
                <c:v>2.5810000000000008</c:v>
              </c:pt>
              <c:pt idx="10">
                <c:v>2.6310000000000007</c:v>
              </c:pt>
              <c:pt idx="11">
                <c:v>2.7110000000000007</c:v>
              </c:pt>
              <c:pt idx="12">
                <c:v>3.4610000000000007</c:v>
              </c:pt>
              <c:pt idx="13">
                <c:v>4.721000000000001</c:v>
              </c:pt>
              <c:pt idx="14">
                <c:v>4.6810000000000009</c:v>
              </c:pt>
              <c:pt idx="15">
                <c:v>3.2610000000000006</c:v>
              </c:pt>
              <c:pt idx="16">
                <c:v>3.0910000000000006</c:v>
              </c:pt>
              <c:pt idx="17">
                <c:v>3.0410000000000008</c:v>
              </c:pt>
              <c:pt idx="18">
                <c:v>3.0210000000000008</c:v>
              </c:pt>
              <c:pt idx="19">
                <c:v>3.0510000000000006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871-471E-8834-9DAC9CDB0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31776"/>
        <c:axId val="108763008"/>
      </c:scatterChart>
      <c:valAx>
        <c:axId val="108731776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3008"/>
        <c:crosses val="autoZero"/>
        <c:crossBetween val="midCat"/>
      </c:valAx>
      <c:valAx>
        <c:axId val="10876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3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24</c:v>
              </c:pt>
              <c:pt idx="5">
                <c:v>24.5</c:v>
              </c:pt>
              <c:pt idx="6">
                <c:v>26.5</c:v>
              </c:pt>
              <c:pt idx="7">
                <c:v>28</c:v>
              </c:pt>
              <c:pt idx="8">
                <c:v>31.5</c:v>
              </c:pt>
              <c:pt idx="9">
                <c:v>34.5</c:v>
              </c:pt>
              <c:pt idx="10">
                <c:v>36.5</c:v>
              </c:pt>
              <c:pt idx="11">
                <c:v>38.5</c:v>
              </c:pt>
              <c:pt idx="12">
                <c:v>40.5</c:v>
              </c:pt>
              <c:pt idx="13">
                <c:v>42.5</c:v>
              </c:pt>
              <c:pt idx="14">
                <c:v>45</c:v>
              </c:pt>
              <c:pt idx="15">
                <c:v>47</c:v>
              </c:pt>
              <c:pt idx="16">
                <c:v>52</c:v>
              </c:pt>
              <c:pt idx="17">
                <c:v>53</c:v>
              </c:pt>
              <c:pt idx="18">
                <c:v>55</c:v>
              </c:pt>
              <c:pt idx="19">
                <c:v>60</c:v>
              </c:pt>
            </c:numLit>
          </c:xVal>
          <c:yVal>
            <c:numLit>
              <c:formatCode>General</c:formatCode>
              <c:ptCount val="20"/>
              <c:pt idx="0">
                <c:v>1.9169999999999998</c:v>
              </c:pt>
              <c:pt idx="1">
                <c:v>1.9670000000000001</c:v>
              </c:pt>
              <c:pt idx="2">
                <c:v>1.887</c:v>
              </c:pt>
              <c:pt idx="3">
                <c:v>1.9470000000000001</c:v>
              </c:pt>
              <c:pt idx="4">
                <c:v>1.9369999999999998</c:v>
              </c:pt>
              <c:pt idx="5">
                <c:v>2.1669999999999998</c:v>
              </c:pt>
              <c:pt idx="6">
                <c:v>2.137</c:v>
              </c:pt>
              <c:pt idx="7">
                <c:v>1.0470000000000002</c:v>
              </c:pt>
              <c:pt idx="8">
                <c:v>0.80699999999999994</c:v>
              </c:pt>
              <c:pt idx="9">
                <c:v>0.68699999999999983</c:v>
              </c:pt>
              <c:pt idx="10">
                <c:v>0.68699999999999983</c:v>
              </c:pt>
              <c:pt idx="11">
                <c:v>0.75700000000000012</c:v>
              </c:pt>
              <c:pt idx="12">
                <c:v>0.91699999999999982</c:v>
              </c:pt>
              <c:pt idx="13">
                <c:v>1.2269999999999999</c:v>
              </c:pt>
              <c:pt idx="14">
                <c:v>2.137</c:v>
              </c:pt>
              <c:pt idx="15">
                <c:v>2.927</c:v>
              </c:pt>
              <c:pt idx="16">
                <c:v>2.9370000000000003</c:v>
              </c:pt>
              <c:pt idx="17">
                <c:v>1.7370000000000001</c:v>
              </c:pt>
              <c:pt idx="18">
                <c:v>1.677</c:v>
              </c:pt>
              <c:pt idx="19">
                <c:v>1.6970000000000001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250-4849-AB7C-EFC1EDF13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84864"/>
        <c:axId val="108487424"/>
      </c:scatterChart>
      <c:valAx>
        <c:axId val="10848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87424"/>
        <c:crosses val="autoZero"/>
        <c:crossBetween val="midCat"/>
        <c:majorUnit val="5"/>
      </c:valAx>
      <c:valAx>
        <c:axId val="1084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8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9</c:v>
              </c:pt>
              <c:pt idx="2">
                <c:v>16</c:v>
              </c:pt>
              <c:pt idx="3">
                <c:v>21</c:v>
              </c:pt>
              <c:pt idx="4">
                <c:v>23.5</c:v>
              </c:pt>
              <c:pt idx="5">
                <c:v>24</c:v>
              </c:pt>
              <c:pt idx="6">
                <c:v>25.5</c:v>
              </c:pt>
              <c:pt idx="7">
                <c:v>26.5</c:v>
              </c:pt>
              <c:pt idx="8">
                <c:v>28.5</c:v>
              </c:pt>
              <c:pt idx="9">
                <c:v>30.5</c:v>
              </c:pt>
              <c:pt idx="10">
                <c:v>32.5</c:v>
              </c:pt>
              <c:pt idx="11">
                <c:v>34.5</c:v>
              </c:pt>
              <c:pt idx="12">
                <c:v>36</c:v>
              </c:pt>
              <c:pt idx="13">
                <c:v>36.5</c:v>
              </c:pt>
              <c:pt idx="14">
                <c:v>38</c:v>
              </c:pt>
              <c:pt idx="15">
                <c:v>43</c:v>
              </c:pt>
              <c:pt idx="16">
                <c:v>44.5</c:v>
              </c:pt>
              <c:pt idx="17">
                <c:v>47.5</c:v>
              </c:pt>
              <c:pt idx="18">
                <c:v>50</c:v>
              </c:pt>
              <c:pt idx="19">
                <c:v>60</c:v>
              </c:pt>
            </c:numLit>
          </c:xVal>
          <c:yVal>
            <c:numLit>
              <c:formatCode>General</c:formatCode>
              <c:ptCount val="20"/>
              <c:pt idx="0">
                <c:v>1.7789999999999999</c:v>
              </c:pt>
              <c:pt idx="1">
                <c:v>1.839</c:v>
              </c:pt>
              <c:pt idx="2">
                <c:v>1.7789999999999999</c:v>
              </c:pt>
              <c:pt idx="3">
                <c:v>1.7589999999999999</c:v>
              </c:pt>
              <c:pt idx="4">
                <c:v>2.0489999999999999</c:v>
              </c:pt>
              <c:pt idx="5">
                <c:v>2.5789999999999997</c:v>
              </c:pt>
              <c:pt idx="6">
                <c:v>1.6789999999999998</c:v>
              </c:pt>
              <c:pt idx="7">
                <c:v>1.129</c:v>
              </c:pt>
              <c:pt idx="8">
                <c:v>0.79899999999999949</c:v>
              </c:pt>
              <c:pt idx="9">
                <c:v>0.73899999999999988</c:v>
              </c:pt>
              <c:pt idx="10">
                <c:v>0.7889999999999997</c:v>
              </c:pt>
              <c:pt idx="11">
                <c:v>1.169</c:v>
              </c:pt>
              <c:pt idx="12">
                <c:v>1.8089999999999997</c:v>
              </c:pt>
              <c:pt idx="13">
                <c:v>2.569</c:v>
              </c:pt>
              <c:pt idx="14">
                <c:v>3.569</c:v>
              </c:pt>
              <c:pt idx="15">
                <c:v>3.5889999999999995</c:v>
              </c:pt>
              <c:pt idx="16">
                <c:v>2.7889999999999997</c:v>
              </c:pt>
              <c:pt idx="17">
                <c:v>1.8889999999999998</c:v>
              </c:pt>
              <c:pt idx="18">
                <c:v>1.8089999999999997</c:v>
              </c:pt>
              <c:pt idx="19">
                <c:v>1.7589999999999999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253-416C-886D-ED309BE88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24288"/>
        <c:axId val="108526592"/>
      </c:scatterChart>
      <c:valAx>
        <c:axId val="10852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26592"/>
        <c:crosses val="autoZero"/>
        <c:crossBetween val="midCat"/>
        <c:majorUnit val="5"/>
      </c:valAx>
      <c:valAx>
        <c:axId val="1085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2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13</c:v>
              </c:pt>
              <c:pt idx="2">
                <c:v>14</c:v>
              </c:pt>
              <c:pt idx="3">
                <c:v>17</c:v>
              </c:pt>
              <c:pt idx="4">
                <c:v>19</c:v>
              </c:pt>
              <c:pt idx="5">
                <c:v>20</c:v>
              </c:pt>
              <c:pt idx="6">
                <c:v>21</c:v>
              </c:pt>
              <c:pt idx="7">
                <c:v>30</c:v>
              </c:pt>
              <c:pt idx="8">
                <c:v>32</c:v>
              </c:pt>
              <c:pt idx="9">
                <c:v>34</c:v>
              </c:pt>
              <c:pt idx="10">
                <c:v>35</c:v>
              </c:pt>
              <c:pt idx="11">
                <c:v>37.5</c:v>
              </c:pt>
              <c:pt idx="12">
                <c:v>39.5</c:v>
              </c:pt>
              <c:pt idx="13">
                <c:v>41.5</c:v>
              </c:pt>
              <c:pt idx="14">
                <c:v>45.5</c:v>
              </c:pt>
              <c:pt idx="15">
                <c:v>47.5</c:v>
              </c:pt>
              <c:pt idx="16">
                <c:v>52.5</c:v>
              </c:pt>
              <c:pt idx="17">
                <c:v>54</c:v>
              </c:pt>
              <c:pt idx="18">
                <c:v>56</c:v>
              </c:pt>
            </c:numLit>
          </c:xVal>
          <c:yVal>
            <c:numLit>
              <c:formatCode>General</c:formatCode>
              <c:ptCount val="19"/>
              <c:pt idx="0">
                <c:v>1.8539999999999996</c:v>
              </c:pt>
              <c:pt idx="1">
                <c:v>1.8039999999999998</c:v>
              </c:pt>
              <c:pt idx="2">
                <c:v>1.4339999999999997</c:v>
              </c:pt>
              <c:pt idx="3">
                <c:v>1.3739999999999997</c:v>
              </c:pt>
              <c:pt idx="4">
                <c:v>2.0739999999999998</c:v>
              </c:pt>
              <c:pt idx="5">
                <c:v>2.3839999999999999</c:v>
              </c:pt>
              <c:pt idx="6">
                <c:v>1.484</c:v>
              </c:pt>
              <c:pt idx="7">
                <c:v>1.6539999999999999</c:v>
              </c:pt>
              <c:pt idx="8">
                <c:v>1.274</c:v>
              </c:pt>
              <c:pt idx="9">
                <c:v>1.734</c:v>
              </c:pt>
              <c:pt idx="10">
                <c:v>2.3140000000000001</c:v>
              </c:pt>
              <c:pt idx="11">
                <c:v>0.77400000000000002</c:v>
              </c:pt>
              <c:pt idx="12">
                <c:v>0.62399999999999967</c:v>
              </c:pt>
              <c:pt idx="13">
                <c:v>0.6639999999999997</c:v>
              </c:pt>
              <c:pt idx="14">
                <c:v>1.5739999999999998</c:v>
              </c:pt>
              <c:pt idx="15">
                <c:v>3.1139999999999999</c:v>
              </c:pt>
              <c:pt idx="16">
                <c:v>3.0439999999999996</c:v>
              </c:pt>
              <c:pt idx="17">
                <c:v>2.024</c:v>
              </c:pt>
              <c:pt idx="18">
                <c:v>1.714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B08-4EDD-9D24-980261D69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28288"/>
        <c:axId val="108447232"/>
      </c:scatterChart>
      <c:valAx>
        <c:axId val="10842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47232"/>
        <c:crosses val="autoZero"/>
        <c:crossBetween val="midCat"/>
        <c:majorUnit val="5"/>
      </c:valAx>
      <c:valAx>
        <c:axId val="10844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2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8"/>
              <c:pt idx="0">
                <c:v>0</c:v>
              </c:pt>
              <c:pt idx="1">
                <c:v>18</c:v>
              </c:pt>
              <c:pt idx="2">
                <c:v>19</c:v>
              </c:pt>
              <c:pt idx="3">
                <c:v>20.5</c:v>
              </c:pt>
              <c:pt idx="4">
                <c:v>24.5</c:v>
              </c:pt>
              <c:pt idx="5">
                <c:v>28.5</c:v>
              </c:pt>
              <c:pt idx="6">
                <c:v>32.5</c:v>
              </c:pt>
              <c:pt idx="7">
                <c:v>34.5</c:v>
              </c:pt>
              <c:pt idx="8">
                <c:v>35</c:v>
              </c:pt>
              <c:pt idx="9">
                <c:v>38</c:v>
              </c:pt>
              <c:pt idx="10">
                <c:v>40</c:v>
              </c:pt>
              <c:pt idx="11">
                <c:v>42</c:v>
              </c:pt>
              <c:pt idx="12">
                <c:v>44.5</c:v>
              </c:pt>
              <c:pt idx="13">
                <c:v>45.5</c:v>
              </c:pt>
              <c:pt idx="14">
                <c:v>53.5</c:v>
              </c:pt>
              <c:pt idx="15">
                <c:v>54.5</c:v>
              </c:pt>
              <c:pt idx="16">
                <c:v>57.5</c:v>
              </c:pt>
              <c:pt idx="17">
                <c:v>61.5</c:v>
              </c:pt>
              <c:pt idx="18">
                <c:v>65.5</c:v>
              </c:pt>
              <c:pt idx="19">
                <c:v>75</c:v>
              </c:pt>
            </c:numLit>
          </c:xVal>
          <c:yVal>
            <c:numLit>
              <c:formatCode>General</c:formatCode>
              <c:ptCount val="28"/>
              <c:pt idx="0">
                <c:v>1.9669999999999992</c:v>
              </c:pt>
              <c:pt idx="1">
                <c:v>1.9169999999999994</c:v>
              </c:pt>
              <c:pt idx="2">
                <c:v>2.4769999999999994</c:v>
              </c:pt>
              <c:pt idx="3">
                <c:v>2.6169999999999991</c:v>
              </c:pt>
              <c:pt idx="4">
                <c:v>1.3569999999999993</c:v>
              </c:pt>
              <c:pt idx="5">
                <c:v>1.1569999999999991</c:v>
              </c:pt>
              <c:pt idx="6">
                <c:v>1.1769999999999992</c:v>
              </c:pt>
              <c:pt idx="7">
                <c:v>1.9269999999999992</c:v>
              </c:pt>
              <c:pt idx="8">
                <c:v>1.9169999999999994</c:v>
              </c:pt>
              <c:pt idx="9">
                <c:v>0.49699999999999944</c:v>
              </c:pt>
              <c:pt idx="10">
                <c:v>0.51699999999999946</c:v>
              </c:pt>
              <c:pt idx="11">
                <c:v>0.68699999999999939</c:v>
              </c:pt>
              <c:pt idx="12">
                <c:v>1.9569999999999994</c:v>
              </c:pt>
              <c:pt idx="13">
                <c:v>1.2069999999999994</c:v>
              </c:pt>
              <c:pt idx="14">
                <c:v>1.2169999999999992</c:v>
              </c:pt>
              <c:pt idx="15">
                <c:v>2.4769999999999994</c:v>
              </c:pt>
              <c:pt idx="16">
                <c:v>3.456999999999999</c:v>
              </c:pt>
              <c:pt idx="17">
                <c:v>3.3769999999999993</c:v>
              </c:pt>
              <c:pt idx="18">
                <c:v>1.8869999999999991</c:v>
              </c:pt>
              <c:pt idx="19">
                <c:v>1.921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27F-419A-9098-9FC700518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53728"/>
        <c:axId val="108560384"/>
      </c:scatterChart>
      <c:valAx>
        <c:axId val="10855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60384"/>
        <c:crosses val="autoZero"/>
        <c:crossBetween val="midCat"/>
        <c:majorUnit val="5"/>
      </c:valAx>
      <c:valAx>
        <c:axId val="1085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5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8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10</c:v>
              </c:pt>
              <c:pt idx="6">
                <c:v>11</c:v>
              </c:pt>
              <c:pt idx="7">
                <c:v>15</c:v>
              </c:pt>
              <c:pt idx="8">
                <c:v>19</c:v>
              </c:pt>
              <c:pt idx="9">
                <c:v>23</c:v>
              </c:pt>
              <c:pt idx="10">
                <c:v>27</c:v>
              </c:pt>
              <c:pt idx="11">
                <c:v>31</c:v>
              </c:pt>
              <c:pt idx="12">
                <c:v>35</c:v>
              </c:pt>
              <c:pt idx="13">
                <c:v>38</c:v>
              </c:pt>
              <c:pt idx="14">
                <c:v>39.5</c:v>
              </c:pt>
              <c:pt idx="15">
                <c:v>40.5</c:v>
              </c:pt>
              <c:pt idx="16">
                <c:v>44.5</c:v>
              </c:pt>
              <c:pt idx="17">
                <c:v>45</c:v>
              </c:pt>
            </c:numLit>
          </c:xVal>
          <c:yVal>
            <c:numLit>
              <c:formatCode>General</c:formatCode>
              <c:ptCount val="18"/>
              <c:pt idx="0">
                <c:v>1.8549999999999991</c:v>
              </c:pt>
              <c:pt idx="1">
                <c:v>1.6849999999999987</c:v>
              </c:pt>
              <c:pt idx="2">
                <c:v>1.8549999999999991</c:v>
              </c:pt>
              <c:pt idx="3">
                <c:v>2.484999999999999</c:v>
              </c:pt>
              <c:pt idx="4">
                <c:v>2.5649999999999986</c:v>
              </c:pt>
              <c:pt idx="5">
                <c:v>1.2249999999999988</c:v>
              </c:pt>
              <c:pt idx="6">
                <c:v>0.996999999999999</c:v>
              </c:pt>
              <c:pt idx="7">
                <c:v>0.75699999999999901</c:v>
              </c:pt>
              <c:pt idx="8">
                <c:v>0.65699999999999903</c:v>
              </c:pt>
              <c:pt idx="9">
                <c:v>0.626999999999999</c:v>
              </c:pt>
              <c:pt idx="10">
                <c:v>0.496999999999999</c:v>
              </c:pt>
              <c:pt idx="11">
                <c:v>0.39699999999999902</c:v>
              </c:pt>
              <c:pt idx="12">
                <c:v>0.64699999999999902</c:v>
              </c:pt>
              <c:pt idx="13">
                <c:v>1.2249999999999988</c:v>
              </c:pt>
              <c:pt idx="14">
                <c:v>2.7249999999999988</c:v>
              </c:pt>
              <c:pt idx="15">
                <c:v>2.9949999999999992</c:v>
              </c:pt>
              <c:pt idx="16">
                <c:v>2.9249999999999989</c:v>
              </c:pt>
              <c:pt idx="17">
                <c:v>2.0149999999999988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827-47D2-9F0C-AA29F5455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12608"/>
        <c:axId val="108214912"/>
      </c:scatterChart>
      <c:valAx>
        <c:axId val="10821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14912"/>
        <c:crosses val="autoZero"/>
        <c:crossBetween val="midCat"/>
        <c:majorUnit val="5"/>
      </c:valAx>
      <c:valAx>
        <c:axId val="10821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1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18</c:v>
              </c:pt>
              <c:pt idx="2">
                <c:v>22</c:v>
              </c:pt>
              <c:pt idx="3">
                <c:v>23</c:v>
              </c:pt>
              <c:pt idx="4">
                <c:v>23.5</c:v>
              </c:pt>
              <c:pt idx="5">
                <c:v>26</c:v>
              </c:pt>
              <c:pt idx="6">
                <c:v>29</c:v>
              </c:pt>
              <c:pt idx="7">
                <c:v>32</c:v>
              </c:pt>
              <c:pt idx="8">
                <c:v>41</c:v>
              </c:pt>
              <c:pt idx="9">
                <c:v>47</c:v>
              </c:pt>
              <c:pt idx="10">
                <c:v>50</c:v>
              </c:pt>
              <c:pt idx="11">
                <c:v>54</c:v>
              </c:pt>
              <c:pt idx="12">
                <c:v>58</c:v>
              </c:pt>
              <c:pt idx="13">
                <c:v>61</c:v>
              </c:pt>
              <c:pt idx="14">
                <c:v>64</c:v>
              </c:pt>
              <c:pt idx="15">
                <c:v>68</c:v>
              </c:pt>
              <c:pt idx="16">
                <c:v>68.7</c:v>
              </c:pt>
              <c:pt idx="17">
                <c:v>69.5</c:v>
              </c:pt>
              <c:pt idx="18">
                <c:v>71.5</c:v>
              </c:pt>
              <c:pt idx="19">
                <c:v>75</c:v>
              </c:pt>
            </c:numLit>
          </c:xVal>
          <c:yVal>
            <c:numLit>
              <c:formatCode>General</c:formatCode>
              <c:ptCount val="24"/>
              <c:pt idx="0">
                <c:v>1.5799999999999992</c:v>
              </c:pt>
              <c:pt idx="1">
                <c:v>1.5099999999999989</c:v>
              </c:pt>
              <c:pt idx="2">
                <c:v>1.9399999999999991</c:v>
              </c:pt>
              <c:pt idx="3">
                <c:v>2.6799999999999988</c:v>
              </c:pt>
              <c:pt idx="4">
                <c:v>2.6999999999999993</c:v>
              </c:pt>
              <c:pt idx="5">
                <c:v>1.1999999999999993</c:v>
              </c:pt>
              <c:pt idx="6">
                <c:v>0.66999999999999904</c:v>
              </c:pt>
              <c:pt idx="7">
                <c:v>0.54199999999999904</c:v>
              </c:pt>
              <c:pt idx="8">
                <c:v>0.41199999999999903</c:v>
              </c:pt>
              <c:pt idx="9">
                <c:v>0.50199999999999911</c:v>
              </c:pt>
              <c:pt idx="10">
                <c:v>0.38199999999999912</c:v>
              </c:pt>
              <c:pt idx="11">
                <c:v>1.101999999999999</c:v>
              </c:pt>
              <c:pt idx="12">
                <c:v>0.3619999999999991</c:v>
              </c:pt>
              <c:pt idx="13">
                <c:v>0.94199999999999906</c:v>
              </c:pt>
              <c:pt idx="14">
                <c:v>3.0099999999999989</c:v>
              </c:pt>
              <c:pt idx="15">
                <c:v>3.2099999999999991</c:v>
              </c:pt>
              <c:pt idx="16">
                <c:v>3.4499999999999993</c:v>
              </c:pt>
              <c:pt idx="17">
                <c:v>2.8199999999999994</c:v>
              </c:pt>
              <c:pt idx="18">
                <c:v>1.589999999999999</c:v>
              </c:pt>
              <c:pt idx="19">
                <c:v>1.7999999999999989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847-4B13-A1DC-735F25107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27968"/>
        <c:axId val="108255104"/>
      </c:scatterChart>
      <c:valAx>
        <c:axId val="10822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55104"/>
        <c:crosses val="autoZero"/>
        <c:crossBetween val="midCat"/>
        <c:majorUnit val="5"/>
      </c:valAx>
      <c:valAx>
        <c:axId val="1082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2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2"/>
              <c:pt idx="0">
                <c:v>0</c:v>
              </c:pt>
              <c:pt idx="1">
                <c:v>8</c:v>
              </c:pt>
              <c:pt idx="2">
                <c:v>16</c:v>
              </c:pt>
              <c:pt idx="3">
                <c:v>19.5</c:v>
              </c:pt>
              <c:pt idx="4">
                <c:v>22.5</c:v>
              </c:pt>
              <c:pt idx="5">
                <c:v>23.5</c:v>
              </c:pt>
              <c:pt idx="6">
                <c:v>24</c:v>
              </c:pt>
              <c:pt idx="7">
                <c:v>29.5</c:v>
              </c:pt>
              <c:pt idx="8">
                <c:v>31.5</c:v>
              </c:pt>
              <c:pt idx="9">
                <c:v>33.5</c:v>
              </c:pt>
              <c:pt idx="10">
                <c:v>34.5</c:v>
              </c:pt>
              <c:pt idx="11">
                <c:v>36</c:v>
              </c:pt>
              <c:pt idx="12">
                <c:v>38</c:v>
              </c:pt>
              <c:pt idx="13">
                <c:v>41</c:v>
              </c:pt>
              <c:pt idx="14">
                <c:v>44</c:v>
              </c:pt>
              <c:pt idx="15">
                <c:v>45.5</c:v>
              </c:pt>
              <c:pt idx="16">
                <c:v>46.5</c:v>
              </c:pt>
              <c:pt idx="17">
                <c:v>47.5</c:v>
              </c:pt>
              <c:pt idx="18">
                <c:v>52.5</c:v>
              </c:pt>
              <c:pt idx="19">
                <c:v>55</c:v>
              </c:pt>
            </c:numLit>
          </c:xVal>
          <c:yVal>
            <c:numLit>
              <c:formatCode>General</c:formatCode>
              <c:ptCount val="22"/>
              <c:pt idx="0">
                <c:v>0.9269999999999996</c:v>
              </c:pt>
              <c:pt idx="1">
                <c:v>0.45699999999999985</c:v>
              </c:pt>
              <c:pt idx="2">
                <c:v>1.0069999999999997</c:v>
              </c:pt>
              <c:pt idx="3">
                <c:v>0.82699999999999951</c:v>
              </c:pt>
              <c:pt idx="4">
                <c:v>1.1169999999999995</c:v>
              </c:pt>
              <c:pt idx="5">
                <c:v>2.1669999999999998</c:v>
              </c:pt>
              <c:pt idx="6">
                <c:v>2.1869999999999998</c:v>
              </c:pt>
              <c:pt idx="7">
                <c:v>0.19700000000000006</c:v>
              </c:pt>
              <c:pt idx="8">
                <c:v>0.44699999999999962</c:v>
              </c:pt>
              <c:pt idx="9">
                <c:v>1.1369999999999996</c:v>
              </c:pt>
              <c:pt idx="10">
                <c:v>1.7369999999999997</c:v>
              </c:pt>
              <c:pt idx="11">
                <c:v>1.1169999999999995</c:v>
              </c:pt>
              <c:pt idx="12">
                <c:v>0.56699999999999973</c:v>
              </c:pt>
              <c:pt idx="13">
                <c:v>0.54699999999999971</c:v>
              </c:pt>
              <c:pt idx="14">
                <c:v>1.1469999999999998</c:v>
              </c:pt>
              <c:pt idx="15">
                <c:v>1.4969999999999999</c:v>
              </c:pt>
              <c:pt idx="16">
                <c:v>2.4369999999999994</c:v>
              </c:pt>
              <c:pt idx="17">
                <c:v>2.9369999999999994</c:v>
              </c:pt>
              <c:pt idx="18">
                <c:v>2.9069999999999996</c:v>
              </c:pt>
              <c:pt idx="19">
                <c:v>1.8669999999999995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DE7-4B24-B472-0EB9D698F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45216"/>
        <c:axId val="108351872"/>
      </c:scatterChart>
      <c:valAx>
        <c:axId val="10834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51872"/>
        <c:crosses val="autoZero"/>
        <c:crossBetween val="midCat"/>
        <c:majorUnit val="5"/>
        <c:minorUnit val="1"/>
      </c:valAx>
      <c:valAx>
        <c:axId val="1083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4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2"/>
              <c:pt idx="0">
                <c:v>0</c:v>
              </c:pt>
              <c:pt idx="1">
                <c:v>10</c:v>
              </c:pt>
              <c:pt idx="2">
                <c:v>14</c:v>
              </c:pt>
              <c:pt idx="3">
                <c:v>16.5</c:v>
              </c:pt>
              <c:pt idx="4">
                <c:v>18.5</c:v>
              </c:pt>
              <c:pt idx="5">
                <c:v>22</c:v>
              </c:pt>
              <c:pt idx="6">
                <c:v>25</c:v>
              </c:pt>
              <c:pt idx="7">
                <c:v>27</c:v>
              </c:pt>
              <c:pt idx="8">
                <c:v>29</c:v>
              </c:pt>
              <c:pt idx="9">
                <c:v>31</c:v>
              </c:pt>
              <c:pt idx="10">
                <c:v>33</c:v>
              </c:pt>
              <c:pt idx="11">
                <c:v>35</c:v>
              </c:pt>
              <c:pt idx="12">
                <c:v>35.5</c:v>
              </c:pt>
              <c:pt idx="13">
                <c:v>36.5</c:v>
              </c:pt>
              <c:pt idx="14">
                <c:v>40.5</c:v>
              </c:pt>
              <c:pt idx="15">
                <c:v>44</c:v>
              </c:pt>
              <c:pt idx="16">
                <c:v>45.5</c:v>
              </c:pt>
              <c:pt idx="17">
                <c:v>48</c:v>
              </c:pt>
              <c:pt idx="18">
                <c:v>52</c:v>
              </c:pt>
              <c:pt idx="19">
                <c:v>60</c:v>
              </c:pt>
            </c:numLit>
          </c:xVal>
          <c:yVal>
            <c:numLit>
              <c:formatCode>General</c:formatCode>
              <c:ptCount val="22"/>
              <c:pt idx="0">
                <c:v>2.6930000000000001</c:v>
              </c:pt>
              <c:pt idx="1">
                <c:v>3.0129999999999999</c:v>
              </c:pt>
              <c:pt idx="2">
                <c:v>3.2829999999999999</c:v>
              </c:pt>
              <c:pt idx="3">
                <c:v>4.6130000000000004</c:v>
              </c:pt>
              <c:pt idx="4">
                <c:v>4.4930000000000003</c:v>
              </c:pt>
              <c:pt idx="5">
                <c:v>3.363</c:v>
              </c:pt>
              <c:pt idx="6">
                <c:v>2.633</c:v>
              </c:pt>
              <c:pt idx="7">
                <c:v>2.5529999999999999</c:v>
              </c:pt>
              <c:pt idx="8">
                <c:v>2.7530000000000001</c:v>
              </c:pt>
              <c:pt idx="9">
                <c:v>2.5529999999999999</c:v>
              </c:pt>
              <c:pt idx="10">
                <c:v>2.8530000000000002</c:v>
              </c:pt>
              <c:pt idx="11">
                <c:v>3.593</c:v>
              </c:pt>
              <c:pt idx="12">
                <c:v>4.0730000000000004</c:v>
              </c:pt>
              <c:pt idx="13">
                <c:v>4.2530000000000001</c:v>
              </c:pt>
              <c:pt idx="14">
                <c:v>4.9729999999999999</c:v>
              </c:pt>
              <c:pt idx="15">
                <c:v>5.133</c:v>
              </c:pt>
              <c:pt idx="16">
                <c:v>4.0229999999999997</c:v>
              </c:pt>
              <c:pt idx="17">
                <c:v>3.4630000000000001</c:v>
              </c:pt>
              <c:pt idx="18">
                <c:v>2.9930000000000003</c:v>
              </c:pt>
              <c:pt idx="19">
                <c:v>2.883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7D3-4B16-BB01-37A9EDF98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88352"/>
        <c:axId val="108803200"/>
      </c:scatterChart>
      <c:valAx>
        <c:axId val="10878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03200"/>
        <c:crosses val="autoZero"/>
        <c:crossBetween val="midCat"/>
        <c:majorUnit val="5"/>
      </c:valAx>
      <c:valAx>
        <c:axId val="10880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8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10</c:v>
              </c:pt>
              <c:pt idx="2">
                <c:v>15</c:v>
              </c:pt>
              <c:pt idx="3">
                <c:v>16</c:v>
              </c:pt>
              <c:pt idx="4">
                <c:v>18</c:v>
              </c:pt>
              <c:pt idx="5">
                <c:v>19</c:v>
              </c:pt>
              <c:pt idx="6">
                <c:v>20</c:v>
              </c:pt>
              <c:pt idx="7">
                <c:v>23</c:v>
              </c:pt>
              <c:pt idx="8">
                <c:v>26</c:v>
              </c:pt>
              <c:pt idx="9">
                <c:v>30</c:v>
              </c:pt>
              <c:pt idx="10">
                <c:v>32</c:v>
              </c:pt>
              <c:pt idx="11">
                <c:v>34</c:v>
              </c:pt>
              <c:pt idx="12">
                <c:v>36</c:v>
              </c:pt>
              <c:pt idx="13">
                <c:v>37</c:v>
              </c:pt>
              <c:pt idx="14">
                <c:v>40</c:v>
              </c:pt>
              <c:pt idx="15">
                <c:v>41</c:v>
              </c:pt>
              <c:pt idx="16">
                <c:v>42</c:v>
              </c:pt>
              <c:pt idx="17">
                <c:v>44</c:v>
              </c:pt>
              <c:pt idx="18">
                <c:v>47</c:v>
              </c:pt>
              <c:pt idx="19">
                <c:v>55</c:v>
              </c:pt>
            </c:numLit>
          </c:xVal>
          <c:yVal>
            <c:numLit>
              <c:formatCode>General</c:formatCode>
              <c:ptCount val="20"/>
              <c:pt idx="0">
                <c:v>2.8939999999999997</c:v>
              </c:pt>
              <c:pt idx="1">
                <c:v>3.0339999999999998</c:v>
              </c:pt>
              <c:pt idx="2">
                <c:v>3.3439999999999994</c:v>
              </c:pt>
              <c:pt idx="3">
                <c:v>4.4739999999999993</c:v>
              </c:pt>
              <c:pt idx="4">
                <c:v>4.4039999999999999</c:v>
              </c:pt>
              <c:pt idx="5">
                <c:v>3.8339999999999996</c:v>
              </c:pt>
              <c:pt idx="6">
                <c:v>3.6839999999999997</c:v>
              </c:pt>
              <c:pt idx="7">
                <c:v>2.4239999999999995</c:v>
              </c:pt>
              <c:pt idx="8">
                <c:v>2.194</c:v>
              </c:pt>
              <c:pt idx="9">
                <c:v>2.0839999999999996</c:v>
              </c:pt>
              <c:pt idx="10">
                <c:v>2.1439999999999992</c:v>
              </c:pt>
              <c:pt idx="11">
                <c:v>3.7139999999999995</c:v>
              </c:pt>
              <c:pt idx="12">
                <c:v>4.5439999999999996</c:v>
              </c:pt>
              <c:pt idx="13">
                <c:v>4.8239999999999998</c:v>
              </c:pt>
              <c:pt idx="14">
                <c:v>4.8339999999999996</c:v>
              </c:pt>
              <c:pt idx="15">
                <c:v>4.5339999999999998</c:v>
              </c:pt>
              <c:pt idx="16">
                <c:v>3.8939999999999997</c:v>
              </c:pt>
              <c:pt idx="17">
                <c:v>3.3539999999999996</c:v>
              </c:pt>
              <c:pt idx="18">
                <c:v>3.2339999999999995</c:v>
              </c:pt>
              <c:pt idx="19">
                <c:v>3.1739999999999995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6F9-4E54-B863-4A353F89C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27008"/>
        <c:axId val="108829312"/>
      </c:scatterChart>
      <c:valAx>
        <c:axId val="10882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29312"/>
        <c:crosses val="autoZero"/>
        <c:crossBetween val="midCat"/>
        <c:majorUnit val="5"/>
      </c:valAx>
      <c:valAx>
        <c:axId val="10882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2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16</c:v>
              </c:pt>
              <c:pt idx="5">
                <c:v>19</c:v>
              </c:pt>
              <c:pt idx="6">
                <c:v>20.5</c:v>
              </c:pt>
              <c:pt idx="7">
                <c:v>22</c:v>
              </c:pt>
              <c:pt idx="8">
                <c:v>25</c:v>
              </c:pt>
              <c:pt idx="9">
                <c:v>29</c:v>
              </c:pt>
              <c:pt idx="10">
                <c:v>31</c:v>
              </c:pt>
              <c:pt idx="11">
                <c:v>33</c:v>
              </c:pt>
              <c:pt idx="12">
                <c:v>34</c:v>
              </c:pt>
              <c:pt idx="13">
                <c:v>36</c:v>
              </c:pt>
              <c:pt idx="14">
                <c:v>38</c:v>
              </c:pt>
              <c:pt idx="15">
                <c:v>40</c:v>
              </c:pt>
              <c:pt idx="16">
                <c:v>41</c:v>
              </c:pt>
              <c:pt idx="17">
                <c:v>45</c:v>
              </c:pt>
              <c:pt idx="18">
                <c:v>55</c:v>
              </c:pt>
              <c:pt idx="19">
                <c:v>60</c:v>
              </c:pt>
            </c:numLit>
          </c:xVal>
          <c:yVal>
            <c:numLit>
              <c:formatCode>General</c:formatCode>
              <c:ptCount val="21"/>
              <c:pt idx="0">
                <c:v>2.0669999999999988</c:v>
              </c:pt>
              <c:pt idx="1">
                <c:v>2.1669999999999989</c:v>
              </c:pt>
              <c:pt idx="2">
                <c:v>1.3769999999999989</c:v>
              </c:pt>
              <c:pt idx="3">
                <c:v>2.8269999999999991</c:v>
              </c:pt>
              <c:pt idx="4">
                <c:v>3.6469999999999994</c:v>
              </c:pt>
              <c:pt idx="5">
                <c:v>3.6769999999999987</c:v>
              </c:pt>
              <c:pt idx="6">
                <c:v>2.9669999999999992</c:v>
              </c:pt>
              <c:pt idx="7">
                <c:v>2.5769999999999991</c:v>
              </c:pt>
              <c:pt idx="8">
                <c:v>1.3669999999999991</c:v>
              </c:pt>
              <c:pt idx="9">
                <c:v>1.2569999999999988</c:v>
              </c:pt>
              <c:pt idx="10">
                <c:v>1.1069999999999993</c:v>
              </c:pt>
              <c:pt idx="11">
                <c:v>1.2569999999999988</c:v>
              </c:pt>
              <c:pt idx="12">
                <c:v>1.8269999999999991</c:v>
              </c:pt>
              <c:pt idx="13">
                <c:v>2.9469999999999992</c:v>
              </c:pt>
              <c:pt idx="14">
                <c:v>3.7369999999999992</c:v>
              </c:pt>
              <c:pt idx="15">
                <c:v>3.766999999999999</c:v>
              </c:pt>
              <c:pt idx="16">
                <c:v>3.2369999999999992</c:v>
              </c:pt>
              <c:pt idx="17">
                <c:v>2.1169999999999991</c:v>
              </c:pt>
              <c:pt idx="18">
                <c:v>1.8669999999999991</c:v>
              </c:pt>
              <c:pt idx="19">
                <c:v>1.8469999999999991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F2E-4CD8-BBE0-D1C8DC65B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90528"/>
        <c:axId val="109217664"/>
      </c:scatterChart>
      <c:valAx>
        <c:axId val="10919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17664"/>
        <c:crosses val="autoZero"/>
        <c:crossBetween val="midCat"/>
        <c:majorUnit val="5"/>
      </c:valAx>
      <c:valAx>
        <c:axId val="10921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9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10</c:v>
              </c:pt>
              <c:pt idx="2">
                <c:v>13</c:v>
              </c:pt>
              <c:pt idx="3">
                <c:v>14</c:v>
              </c:pt>
              <c:pt idx="4">
                <c:v>18</c:v>
              </c:pt>
              <c:pt idx="5">
                <c:v>20</c:v>
              </c:pt>
              <c:pt idx="6">
                <c:v>21</c:v>
              </c:pt>
              <c:pt idx="7">
                <c:v>23</c:v>
              </c:pt>
              <c:pt idx="8">
                <c:v>25.5</c:v>
              </c:pt>
              <c:pt idx="9">
                <c:v>29.5</c:v>
              </c:pt>
              <c:pt idx="10">
                <c:v>31.5</c:v>
              </c:pt>
              <c:pt idx="11">
                <c:v>33.5</c:v>
              </c:pt>
              <c:pt idx="12">
                <c:v>35</c:v>
              </c:pt>
              <c:pt idx="13">
                <c:v>36</c:v>
              </c:pt>
              <c:pt idx="14">
                <c:v>39</c:v>
              </c:pt>
              <c:pt idx="15">
                <c:v>40.5</c:v>
              </c:pt>
              <c:pt idx="16">
                <c:v>41.5</c:v>
              </c:pt>
              <c:pt idx="17">
                <c:v>43</c:v>
              </c:pt>
              <c:pt idx="18">
                <c:v>46</c:v>
              </c:pt>
              <c:pt idx="19">
                <c:v>55</c:v>
              </c:pt>
            </c:numLit>
          </c:xVal>
          <c:yVal>
            <c:numLit>
              <c:formatCode>General</c:formatCode>
              <c:ptCount val="24"/>
              <c:pt idx="0">
                <c:v>2.3379999999999983</c:v>
              </c:pt>
              <c:pt idx="1">
                <c:v>2.5679999999999983</c:v>
              </c:pt>
              <c:pt idx="2">
                <c:v>2.9179999999999984</c:v>
              </c:pt>
              <c:pt idx="3">
                <c:v>3.7179999999999982</c:v>
              </c:pt>
              <c:pt idx="4">
                <c:v>3.2779999999999982</c:v>
              </c:pt>
              <c:pt idx="5">
                <c:v>2.9179999999999984</c:v>
              </c:pt>
              <c:pt idx="6">
                <c:v>2.6079999999999983</c:v>
              </c:pt>
              <c:pt idx="7">
                <c:v>1.2579999999999982</c:v>
              </c:pt>
              <c:pt idx="8">
                <c:v>0.75799999999999823</c:v>
              </c:pt>
              <c:pt idx="9">
                <c:v>0.85799999999999876</c:v>
              </c:pt>
              <c:pt idx="10">
                <c:v>0.92799999999999816</c:v>
              </c:pt>
              <c:pt idx="11">
                <c:v>1.5379999999999985</c:v>
              </c:pt>
              <c:pt idx="12">
                <c:v>2.5979999999999985</c:v>
              </c:pt>
              <c:pt idx="13">
                <c:v>2.9379999999999984</c:v>
              </c:pt>
              <c:pt idx="14">
                <c:v>4.0479999999999983</c:v>
              </c:pt>
              <c:pt idx="15">
                <c:v>4.0179999999999989</c:v>
              </c:pt>
              <c:pt idx="16">
                <c:v>3.0479999999999983</c:v>
              </c:pt>
              <c:pt idx="17">
                <c:v>2.7579999999999982</c:v>
              </c:pt>
              <c:pt idx="18">
                <c:v>2.4479999999999986</c:v>
              </c:pt>
              <c:pt idx="19">
                <c:v>2.2579999999999982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767-42A9-A6DE-288F0748C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50432"/>
        <c:axId val="109252992"/>
      </c:scatterChart>
      <c:valAx>
        <c:axId val="10925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52992"/>
        <c:crosses val="autoZero"/>
        <c:crossBetween val="midCat"/>
        <c:majorUnit val="5"/>
      </c:valAx>
      <c:valAx>
        <c:axId val="10925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5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10</c:v>
              </c:pt>
              <c:pt idx="2">
                <c:v>13</c:v>
              </c:pt>
              <c:pt idx="3">
                <c:v>15</c:v>
              </c:pt>
              <c:pt idx="4">
                <c:v>16</c:v>
              </c:pt>
              <c:pt idx="5">
                <c:v>18</c:v>
              </c:pt>
              <c:pt idx="6">
                <c:v>20.5</c:v>
              </c:pt>
              <c:pt idx="7">
                <c:v>25</c:v>
              </c:pt>
              <c:pt idx="8">
                <c:v>27</c:v>
              </c:pt>
              <c:pt idx="9">
                <c:v>29</c:v>
              </c:pt>
              <c:pt idx="10">
                <c:v>31</c:v>
              </c:pt>
              <c:pt idx="11">
                <c:v>33</c:v>
              </c:pt>
              <c:pt idx="12">
                <c:v>35</c:v>
              </c:pt>
              <c:pt idx="13">
                <c:v>36</c:v>
              </c:pt>
              <c:pt idx="14">
                <c:v>37</c:v>
              </c:pt>
              <c:pt idx="15">
                <c:v>39</c:v>
              </c:pt>
              <c:pt idx="16">
                <c:v>43</c:v>
              </c:pt>
              <c:pt idx="17">
                <c:v>45</c:v>
              </c:pt>
              <c:pt idx="18">
                <c:v>47</c:v>
              </c:pt>
              <c:pt idx="19">
                <c:v>50</c:v>
              </c:pt>
            </c:numLit>
          </c:xVal>
          <c:yVal>
            <c:numLit>
              <c:formatCode>General</c:formatCode>
              <c:ptCount val="20"/>
              <c:pt idx="0">
                <c:v>2.0249999999999981</c:v>
              </c:pt>
              <c:pt idx="1">
                <c:v>2.174999999999998</c:v>
              </c:pt>
              <c:pt idx="2">
                <c:v>2.3149999999999982</c:v>
              </c:pt>
              <c:pt idx="3">
                <c:v>3.9649999999999981</c:v>
              </c:pt>
              <c:pt idx="4">
                <c:v>3.8249999999999984</c:v>
              </c:pt>
              <c:pt idx="5">
                <c:v>3.154999999999998</c:v>
              </c:pt>
              <c:pt idx="6">
                <c:v>2.6449999999999982</c:v>
              </c:pt>
              <c:pt idx="7">
                <c:v>1.2249999999999979</c:v>
              </c:pt>
              <c:pt idx="8">
                <c:v>0.92499999999999805</c:v>
              </c:pt>
              <c:pt idx="9">
                <c:v>0.90499999999999847</c:v>
              </c:pt>
              <c:pt idx="10">
                <c:v>0.78499999999999837</c:v>
              </c:pt>
              <c:pt idx="11">
                <c:v>1.0049999999999981</c:v>
              </c:pt>
              <c:pt idx="12">
                <c:v>1.884999999999998</c:v>
              </c:pt>
              <c:pt idx="13">
                <c:v>2.6249999999999982</c:v>
              </c:pt>
              <c:pt idx="14">
                <c:v>3.134999999999998</c:v>
              </c:pt>
              <c:pt idx="15">
                <c:v>4.0049999999999981</c:v>
              </c:pt>
              <c:pt idx="16">
                <c:v>3.9649999999999981</c:v>
              </c:pt>
              <c:pt idx="17">
                <c:v>2.9349999999999983</c:v>
              </c:pt>
              <c:pt idx="18">
                <c:v>2.8149999999999982</c:v>
              </c:pt>
              <c:pt idx="19">
                <c:v>2.7649999999999983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AA4-4624-A38F-E60857D13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72448"/>
        <c:axId val="109303680"/>
      </c:scatterChart>
      <c:valAx>
        <c:axId val="10927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3680"/>
        <c:crosses val="autoZero"/>
        <c:crossBetween val="midCat"/>
        <c:majorUnit val="5"/>
      </c:valAx>
      <c:valAx>
        <c:axId val="10930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7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309610</xdr:colOff>
      <xdr:row>3</xdr:row>
      <xdr:rowOff>26940</xdr:rowOff>
    </xdr:from>
    <xdr:to>
      <xdr:col>20</xdr:col>
      <xdr:colOff>738235</xdr:colOff>
      <xdr:row>13</xdr:row>
      <xdr:rowOff>126423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330777</xdr:colOff>
      <xdr:row>18</xdr:row>
      <xdr:rowOff>48106</xdr:rowOff>
    </xdr:from>
    <xdr:to>
      <xdr:col>21</xdr:col>
      <xdr:colOff>18569</xdr:colOff>
      <xdr:row>28</xdr:row>
      <xdr:rowOff>147590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299027</xdr:colOff>
      <xdr:row>33</xdr:row>
      <xdr:rowOff>26940</xdr:rowOff>
    </xdr:from>
    <xdr:to>
      <xdr:col>20</xdr:col>
      <xdr:colOff>727652</xdr:colOff>
      <xdr:row>43</xdr:row>
      <xdr:rowOff>126423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320194</xdr:colOff>
      <xdr:row>48</xdr:row>
      <xdr:rowOff>37523</xdr:rowOff>
    </xdr:from>
    <xdr:to>
      <xdr:col>21</xdr:col>
      <xdr:colOff>7986</xdr:colOff>
      <xdr:row>58</xdr:row>
      <xdr:rowOff>137006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277860</xdr:colOff>
      <xdr:row>63</xdr:row>
      <xdr:rowOff>26940</xdr:rowOff>
    </xdr:from>
    <xdr:to>
      <xdr:col>20</xdr:col>
      <xdr:colOff>706485</xdr:colOff>
      <xdr:row>73</xdr:row>
      <xdr:rowOff>126424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309610</xdr:colOff>
      <xdr:row>77</xdr:row>
      <xdr:rowOff>376189</xdr:rowOff>
    </xdr:from>
    <xdr:to>
      <xdr:col>20</xdr:col>
      <xdr:colOff>738235</xdr:colOff>
      <xdr:row>88</xdr:row>
      <xdr:rowOff>84090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309610</xdr:colOff>
      <xdr:row>93</xdr:row>
      <xdr:rowOff>26940</xdr:rowOff>
    </xdr:from>
    <xdr:to>
      <xdr:col>20</xdr:col>
      <xdr:colOff>738235</xdr:colOff>
      <xdr:row>103</xdr:row>
      <xdr:rowOff>126423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267277</xdr:colOff>
      <xdr:row>108</xdr:row>
      <xdr:rowOff>37523</xdr:rowOff>
    </xdr:from>
    <xdr:to>
      <xdr:col>20</xdr:col>
      <xdr:colOff>695902</xdr:colOff>
      <xdr:row>118</xdr:row>
      <xdr:rowOff>137006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267277</xdr:colOff>
      <xdr:row>123</xdr:row>
      <xdr:rowOff>37907</xdr:rowOff>
    </xdr:from>
    <xdr:to>
      <xdr:col>20</xdr:col>
      <xdr:colOff>695902</xdr:colOff>
      <xdr:row>133</xdr:row>
      <xdr:rowOff>177607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299027</xdr:colOff>
      <xdr:row>138</xdr:row>
      <xdr:rowOff>24823</xdr:rowOff>
    </xdr:from>
    <xdr:to>
      <xdr:col>20</xdr:col>
      <xdr:colOff>727652</xdr:colOff>
      <xdr:row>148</xdr:row>
      <xdr:rowOff>124307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338475</xdr:colOff>
      <xdr:row>153</xdr:row>
      <xdr:rowOff>16356</xdr:rowOff>
    </xdr:from>
    <xdr:to>
      <xdr:col>21</xdr:col>
      <xdr:colOff>26267</xdr:colOff>
      <xdr:row>163</xdr:row>
      <xdr:rowOff>145665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296911</xdr:colOff>
      <xdr:row>168</xdr:row>
      <xdr:rowOff>29056</xdr:rowOff>
    </xdr:from>
    <xdr:to>
      <xdr:col>20</xdr:col>
      <xdr:colOff>725536</xdr:colOff>
      <xdr:row>178</xdr:row>
      <xdr:rowOff>128540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286327</xdr:colOff>
      <xdr:row>183</xdr:row>
      <xdr:rowOff>60806</xdr:rowOff>
    </xdr:from>
    <xdr:to>
      <xdr:col>20</xdr:col>
      <xdr:colOff>714952</xdr:colOff>
      <xdr:row>193</xdr:row>
      <xdr:rowOff>160289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309610</xdr:colOff>
      <xdr:row>202</xdr:row>
      <xdr:rowOff>26940</xdr:rowOff>
    </xdr:from>
    <xdr:to>
      <xdr:col>20</xdr:col>
      <xdr:colOff>738235</xdr:colOff>
      <xdr:row>212</xdr:row>
      <xdr:rowOff>126423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330777</xdr:colOff>
      <xdr:row>217</xdr:row>
      <xdr:rowOff>48106</xdr:rowOff>
    </xdr:from>
    <xdr:to>
      <xdr:col>21</xdr:col>
      <xdr:colOff>18569</xdr:colOff>
      <xdr:row>227</xdr:row>
      <xdr:rowOff>147590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351944</xdr:colOff>
      <xdr:row>232</xdr:row>
      <xdr:rowOff>26940</xdr:rowOff>
    </xdr:from>
    <xdr:to>
      <xdr:col>21</xdr:col>
      <xdr:colOff>39736</xdr:colOff>
      <xdr:row>242</xdr:row>
      <xdr:rowOff>126423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320194</xdr:colOff>
      <xdr:row>247</xdr:row>
      <xdr:rowOff>37523</xdr:rowOff>
    </xdr:from>
    <xdr:to>
      <xdr:col>21</xdr:col>
      <xdr:colOff>7986</xdr:colOff>
      <xdr:row>257</xdr:row>
      <xdr:rowOff>137006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277860</xdr:colOff>
      <xdr:row>262</xdr:row>
      <xdr:rowOff>26940</xdr:rowOff>
    </xdr:from>
    <xdr:to>
      <xdr:col>20</xdr:col>
      <xdr:colOff>706485</xdr:colOff>
      <xdr:row>272</xdr:row>
      <xdr:rowOff>126424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309610</xdr:colOff>
      <xdr:row>276</xdr:row>
      <xdr:rowOff>376189</xdr:rowOff>
    </xdr:from>
    <xdr:to>
      <xdr:col>20</xdr:col>
      <xdr:colOff>738235</xdr:colOff>
      <xdr:row>287</xdr:row>
      <xdr:rowOff>84090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309610</xdr:colOff>
      <xdr:row>292</xdr:row>
      <xdr:rowOff>26940</xdr:rowOff>
    </xdr:from>
    <xdr:to>
      <xdr:col>20</xdr:col>
      <xdr:colOff>738235</xdr:colOff>
      <xdr:row>302</xdr:row>
      <xdr:rowOff>126423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267277</xdr:colOff>
      <xdr:row>307</xdr:row>
      <xdr:rowOff>37523</xdr:rowOff>
    </xdr:from>
    <xdr:to>
      <xdr:col>20</xdr:col>
      <xdr:colOff>695902</xdr:colOff>
      <xdr:row>317</xdr:row>
      <xdr:rowOff>137006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150860</xdr:colOff>
      <xdr:row>322</xdr:row>
      <xdr:rowOff>27324</xdr:rowOff>
    </xdr:from>
    <xdr:to>
      <xdr:col>20</xdr:col>
      <xdr:colOff>579485</xdr:colOff>
      <xdr:row>332</xdr:row>
      <xdr:rowOff>167024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299027</xdr:colOff>
      <xdr:row>337</xdr:row>
      <xdr:rowOff>24823</xdr:rowOff>
    </xdr:from>
    <xdr:to>
      <xdr:col>20</xdr:col>
      <xdr:colOff>727652</xdr:colOff>
      <xdr:row>347</xdr:row>
      <xdr:rowOff>124307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338475</xdr:colOff>
      <xdr:row>352</xdr:row>
      <xdr:rowOff>16356</xdr:rowOff>
    </xdr:from>
    <xdr:to>
      <xdr:col>21</xdr:col>
      <xdr:colOff>26267</xdr:colOff>
      <xdr:row>362</xdr:row>
      <xdr:rowOff>145665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296911</xdr:colOff>
      <xdr:row>367</xdr:row>
      <xdr:rowOff>29056</xdr:rowOff>
    </xdr:from>
    <xdr:to>
      <xdr:col>20</xdr:col>
      <xdr:colOff>725536</xdr:colOff>
      <xdr:row>377</xdr:row>
      <xdr:rowOff>128540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286327</xdr:colOff>
      <xdr:row>382</xdr:row>
      <xdr:rowOff>60806</xdr:rowOff>
    </xdr:from>
    <xdr:to>
      <xdr:col>20</xdr:col>
      <xdr:colOff>714952</xdr:colOff>
      <xdr:row>392</xdr:row>
      <xdr:rowOff>160289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265161</xdr:colOff>
      <xdr:row>396</xdr:row>
      <xdr:rowOff>367725</xdr:rowOff>
    </xdr:from>
    <xdr:to>
      <xdr:col>20</xdr:col>
      <xdr:colOff>693786</xdr:colOff>
      <xdr:row>407</xdr:row>
      <xdr:rowOff>75624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275743</xdr:colOff>
      <xdr:row>412</xdr:row>
      <xdr:rowOff>18473</xdr:rowOff>
    </xdr:from>
    <xdr:to>
      <xdr:col>20</xdr:col>
      <xdr:colOff>704368</xdr:colOff>
      <xdr:row>422</xdr:row>
      <xdr:rowOff>117956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275744</xdr:colOff>
      <xdr:row>426</xdr:row>
      <xdr:rowOff>378307</xdr:rowOff>
    </xdr:from>
    <xdr:to>
      <xdr:col>20</xdr:col>
      <xdr:colOff>704369</xdr:colOff>
      <xdr:row>437</xdr:row>
      <xdr:rowOff>86206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275744</xdr:colOff>
      <xdr:row>442</xdr:row>
      <xdr:rowOff>7890</xdr:rowOff>
    </xdr:from>
    <xdr:to>
      <xdr:col>20</xdr:col>
      <xdr:colOff>704369</xdr:colOff>
      <xdr:row>452</xdr:row>
      <xdr:rowOff>107374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296911</xdr:colOff>
      <xdr:row>457</xdr:row>
      <xdr:rowOff>18473</xdr:rowOff>
    </xdr:from>
    <xdr:to>
      <xdr:col>20</xdr:col>
      <xdr:colOff>725536</xdr:colOff>
      <xdr:row>467</xdr:row>
      <xdr:rowOff>117956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275744</xdr:colOff>
      <xdr:row>471</xdr:row>
      <xdr:rowOff>378307</xdr:rowOff>
    </xdr:from>
    <xdr:to>
      <xdr:col>20</xdr:col>
      <xdr:colOff>704369</xdr:colOff>
      <xdr:row>482</xdr:row>
      <xdr:rowOff>86206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275744</xdr:colOff>
      <xdr:row>487</xdr:row>
      <xdr:rowOff>7890</xdr:rowOff>
    </xdr:from>
    <xdr:to>
      <xdr:col>20</xdr:col>
      <xdr:colOff>704369</xdr:colOff>
      <xdr:row>497</xdr:row>
      <xdr:rowOff>107374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296911</xdr:colOff>
      <xdr:row>502</xdr:row>
      <xdr:rowOff>18473</xdr:rowOff>
    </xdr:from>
    <xdr:to>
      <xdr:col>20</xdr:col>
      <xdr:colOff>725536</xdr:colOff>
      <xdr:row>512</xdr:row>
      <xdr:rowOff>117956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309610</xdr:colOff>
      <xdr:row>519</xdr:row>
      <xdr:rowOff>26940</xdr:rowOff>
    </xdr:from>
    <xdr:to>
      <xdr:col>20</xdr:col>
      <xdr:colOff>738235</xdr:colOff>
      <xdr:row>529</xdr:row>
      <xdr:rowOff>126423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330777</xdr:colOff>
      <xdr:row>534</xdr:row>
      <xdr:rowOff>48106</xdr:rowOff>
    </xdr:from>
    <xdr:to>
      <xdr:col>21</xdr:col>
      <xdr:colOff>18569</xdr:colOff>
      <xdr:row>544</xdr:row>
      <xdr:rowOff>147590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299027</xdr:colOff>
      <xdr:row>549</xdr:row>
      <xdr:rowOff>26940</xdr:rowOff>
    </xdr:from>
    <xdr:to>
      <xdr:col>20</xdr:col>
      <xdr:colOff>727652</xdr:colOff>
      <xdr:row>559</xdr:row>
      <xdr:rowOff>126423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320194</xdr:colOff>
      <xdr:row>564</xdr:row>
      <xdr:rowOff>37523</xdr:rowOff>
    </xdr:from>
    <xdr:to>
      <xdr:col>21</xdr:col>
      <xdr:colOff>7986</xdr:colOff>
      <xdr:row>574</xdr:row>
      <xdr:rowOff>137006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277860</xdr:colOff>
      <xdr:row>579</xdr:row>
      <xdr:rowOff>26940</xdr:rowOff>
    </xdr:from>
    <xdr:to>
      <xdr:col>20</xdr:col>
      <xdr:colOff>706485</xdr:colOff>
      <xdr:row>589</xdr:row>
      <xdr:rowOff>126424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309610</xdr:colOff>
      <xdr:row>593</xdr:row>
      <xdr:rowOff>376189</xdr:rowOff>
    </xdr:from>
    <xdr:to>
      <xdr:col>20</xdr:col>
      <xdr:colOff>738235</xdr:colOff>
      <xdr:row>604</xdr:row>
      <xdr:rowOff>84090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309610</xdr:colOff>
      <xdr:row>609</xdr:row>
      <xdr:rowOff>26940</xdr:rowOff>
    </xdr:from>
    <xdr:to>
      <xdr:col>20</xdr:col>
      <xdr:colOff>738235</xdr:colOff>
      <xdr:row>619</xdr:row>
      <xdr:rowOff>126423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267277</xdr:colOff>
      <xdr:row>624</xdr:row>
      <xdr:rowOff>37523</xdr:rowOff>
    </xdr:from>
    <xdr:to>
      <xdr:col>20</xdr:col>
      <xdr:colOff>695902</xdr:colOff>
      <xdr:row>634</xdr:row>
      <xdr:rowOff>137006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267277</xdr:colOff>
      <xdr:row>639</xdr:row>
      <xdr:rowOff>37907</xdr:rowOff>
    </xdr:from>
    <xdr:to>
      <xdr:col>20</xdr:col>
      <xdr:colOff>695902</xdr:colOff>
      <xdr:row>649</xdr:row>
      <xdr:rowOff>177607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299027</xdr:colOff>
      <xdr:row>654</xdr:row>
      <xdr:rowOff>24823</xdr:rowOff>
    </xdr:from>
    <xdr:to>
      <xdr:col>20</xdr:col>
      <xdr:colOff>727652</xdr:colOff>
      <xdr:row>664</xdr:row>
      <xdr:rowOff>124307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338475</xdr:colOff>
      <xdr:row>669</xdr:row>
      <xdr:rowOff>16356</xdr:rowOff>
    </xdr:from>
    <xdr:to>
      <xdr:col>21</xdr:col>
      <xdr:colOff>26267</xdr:colOff>
      <xdr:row>679</xdr:row>
      <xdr:rowOff>145665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296911</xdr:colOff>
      <xdr:row>684</xdr:row>
      <xdr:rowOff>29056</xdr:rowOff>
    </xdr:from>
    <xdr:to>
      <xdr:col>20</xdr:col>
      <xdr:colOff>725536</xdr:colOff>
      <xdr:row>694</xdr:row>
      <xdr:rowOff>128540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0.04384</cdr:y>
    </cdr:from>
    <cdr:to>
      <cdr:x>0.09374</cdr:x>
      <cdr:y>0.16802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94274"/>
          <a:ext cx="745454" cy="26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0.89179</cdr:x>
      <cdr:y>0.0281</cdr:y>
    </cdr:from>
    <cdr:to>
      <cdr:x>0.9278</cdr:x>
      <cdr:y>0.15813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18223" y="60424"/>
          <a:ext cx="553937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0.02359</cdr:y>
    </cdr:from>
    <cdr:to>
      <cdr:x>0.09993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4978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0.88215</cdr:x>
      <cdr:y>0.01286</cdr:y>
    </cdr:from>
    <cdr:to>
      <cdr:x>0.91816</cdr:x>
      <cdr:y>0.14289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70056" y="2714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0.05368</cdr:y>
    </cdr:from>
    <cdr:to>
      <cdr:x>0.09993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114883"/>
          <a:ext cx="745454" cy="26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0.88903</cdr:x>
      <cdr:y>0.04783</cdr:y>
    </cdr:from>
    <cdr:to>
      <cdr:x>0.92504</cdr:x>
      <cdr:y>0.17786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675890" y="102363"/>
          <a:ext cx="553937" cy="278283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0.05216</cdr:x>
      <cdr:y>0.03863</cdr:y>
    </cdr:from>
    <cdr:to>
      <cdr:x>0.10062</cdr:x>
      <cdr:y>0.16281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2346" y="815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0.02289</cdr:y>
    </cdr:from>
    <cdr:to>
      <cdr:x>0.91404</cdr:x>
      <cdr:y>0.15292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4831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0.01857</cdr:y>
    </cdr:from>
    <cdr:to>
      <cdr:x>0.09993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3919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0.06301</cdr:y>
    </cdr:from>
    <cdr:to>
      <cdr:x>0.91404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1329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0.85384</cdr:x>
      <cdr:y>0.00855</cdr:y>
    </cdr:from>
    <cdr:to>
      <cdr:x>0.9023</cdr:x>
      <cdr:y>0.13273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02548" y="1803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0.04702</cdr:x>
      <cdr:y>0.02791</cdr:y>
    </cdr:from>
    <cdr:to>
      <cdr:x>0.08303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400" y="58898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0.82824</cdr:x>
      <cdr:y>0.00352</cdr:y>
    </cdr:from>
    <cdr:to>
      <cdr:x>0.8767</cdr:x>
      <cdr:y>0.1277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75565" y="7438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0.04705</cdr:x>
      <cdr:y>0.0279</cdr:y>
    </cdr:from>
    <cdr:to>
      <cdr:x>0.08306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764" y="58888"/>
          <a:ext cx="459804" cy="274425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0.82629</cdr:x>
      <cdr:y>0</cdr:y>
    </cdr:from>
    <cdr:to>
      <cdr:x>0.87475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0672" y="0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0.06473</cdr:x>
      <cdr:y>0</cdr:y>
    </cdr:from>
    <cdr:to>
      <cdr:x>0.10074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26506" y="0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0.82687</cdr:x>
      <cdr:y>0.01356</cdr:y>
    </cdr:from>
    <cdr:to>
      <cdr:x>0.87533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8073" y="28616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0.06028</cdr:x>
      <cdr:y>0.01788</cdr:y>
    </cdr:from>
    <cdr:to>
      <cdr:x>0.09629</cdr:x>
      <cdr:y>0.14791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9734" y="37732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0.82769</cdr:x>
      <cdr:y>0.0236</cdr:y>
    </cdr:from>
    <cdr:to>
      <cdr:x>0.87615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68656" y="4979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0.05014</cdr:x>
      <cdr:y>0.03794</cdr:y>
    </cdr:from>
    <cdr:to>
      <cdr:x>0.08615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40224" y="80066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0.03909</cdr:x>
      <cdr:y>0.03362</cdr:y>
    </cdr:from>
    <cdr:to>
      <cdr:x>0.08755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262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7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0.88472</cdr:x>
      <cdr:y>0.00854</cdr:y>
    </cdr:from>
    <cdr:to>
      <cdr:x>0.93318</cdr:x>
      <cdr:y>0.13272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96824" y="1802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0.05554</cdr:x>
      <cdr:y>0.01287</cdr:y>
    </cdr:from>
    <cdr:to>
      <cdr:x>0.09155</cdr:x>
      <cdr:y>0.1429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09148" y="27159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0.86636</cdr:x>
      <cdr:y>0.03864</cdr:y>
    </cdr:from>
    <cdr:to>
      <cdr:x>0.91482</cdr:x>
      <cdr:y>0.16282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62399" y="81542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0.0441</cdr:x>
      <cdr:y>0.058</cdr:y>
    </cdr:from>
    <cdr:to>
      <cdr:x>0.08011</cdr:x>
      <cdr:y>0.18803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63063" y="122398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0.94706</cdr:x>
      <cdr:y>0.02861</cdr:y>
    </cdr:from>
    <cdr:to>
      <cdr:x>0.99552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92838" y="60375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0.05263</cdr:x>
      <cdr:y>0.01287</cdr:y>
    </cdr:from>
    <cdr:to>
      <cdr:x>0.08864</cdr:x>
      <cdr:y>0.1429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71973" y="27158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0.95121</cdr:x>
      <cdr:y>0.00447</cdr:y>
    </cdr:from>
    <cdr:to>
      <cdr:x>0.99967</cdr:x>
      <cdr:y>0.12865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45755" y="9613"/>
          <a:ext cx="618776" cy="267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0.04057</cdr:x>
      <cdr:y>0</cdr:y>
    </cdr:from>
    <cdr:to>
      <cdr:x>0.07658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17998" y="0"/>
          <a:ext cx="459804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0.94662</cdr:x>
      <cdr:y>0.02359</cdr:y>
    </cdr:from>
    <cdr:to>
      <cdr:x>0.99508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87210" y="49782"/>
          <a:ext cx="618775" cy="2620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0.04668</cdr:x>
      <cdr:y>0</cdr:y>
    </cdr:from>
    <cdr:to>
      <cdr:x>0.08269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95990" y="0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0.93087</cdr:x>
      <cdr:y>0.0339</cdr:y>
    </cdr:from>
    <cdr:to>
      <cdr:x>0.97933</cdr:x>
      <cdr:y>0.15808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86126" y="72550"/>
          <a:ext cx="618775" cy="26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0.05356</cdr:x>
      <cdr:y>0.01321</cdr:y>
    </cdr:from>
    <cdr:to>
      <cdr:x>0.08957</cdr:x>
      <cdr:y>0.14324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83839" y="28280"/>
          <a:ext cx="459804" cy="278283"/>
        </a:xfrm>
        <a:prstGeom xmlns:a="http://schemas.openxmlformats.org/drawingml/2006/main" prst="rect">
          <a:avLst/>
        </a:prstGeom>
      </cdr:spPr>
    </cdr:pic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0.93156</cdr:x>
      <cdr:y>0.03362</cdr:y>
    </cdr:from>
    <cdr:to>
      <cdr:x>0.98002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94937" y="70939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0.04421</cdr:x>
      <cdr:y>0.00784</cdr:y>
    </cdr:from>
    <cdr:to>
      <cdr:x>0.08022</cdr:x>
      <cdr:y>0.13788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64549" y="16555"/>
          <a:ext cx="459805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0.92424</cdr:x>
      <cdr:y>0</cdr:y>
    </cdr:from>
    <cdr:to>
      <cdr:x>0.9727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01460" y="0"/>
          <a:ext cx="618775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0.0583</cdr:x>
      <cdr:y>0</cdr:y>
    </cdr:from>
    <cdr:to>
      <cdr:x>0.09431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44465" y="0"/>
          <a:ext cx="459805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0.9371</cdr:x>
      <cdr:y>0.02359</cdr:y>
    </cdr:from>
    <cdr:to>
      <cdr:x>0.98556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965656" y="49781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0.05507</cdr:x>
      <cdr:y>0.01788</cdr:y>
    </cdr:from>
    <cdr:to>
      <cdr:x>0.09108</cdr:x>
      <cdr:y>0.1479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03233" y="37722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0.92728</cdr:x>
      <cdr:y>0.03863</cdr:y>
    </cdr:from>
    <cdr:to>
      <cdr:x>0.97574</cdr:x>
      <cdr:y>0.16281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40248" y="81532"/>
          <a:ext cx="618775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0.93927</cdr:x>
      <cdr:y>0.03885</cdr:y>
    </cdr:from>
    <cdr:to>
      <cdr:x>0.98772</cdr:x>
      <cdr:y>0.16304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993361" y="81994"/>
          <a:ext cx="618648" cy="2620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0.09469</cdr:x>
      <cdr:y>0</cdr:y>
    </cdr:from>
    <cdr:to>
      <cdr:x>0.1307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09096" y="0"/>
          <a:ext cx="459805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0.0286</cdr:y>
    </cdr:from>
    <cdr:to>
      <cdr:x>0.09924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0.89247</cdr:x>
      <cdr:y>0.03292</cdr:y>
    </cdr:from>
    <cdr:to>
      <cdr:x>0.92848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28806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0.94421</cdr:x>
      <cdr:y>0.04867</cdr:y>
    </cdr:from>
    <cdr:to>
      <cdr:x>0.99267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56379" y="102709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0.05007</cdr:x>
      <cdr:y>0.00785</cdr:y>
    </cdr:from>
    <cdr:to>
      <cdr:x>0.08608</cdr:x>
      <cdr:y>0.13788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39370" y="16565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0.95154</cdr:x>
      <cdr:y>0</cdr:y>
    </cdr:from>
    <cdr:to>
      <cdr:x>1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50017" y="0"/>
          <a:ext cx="618775" cy="2620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0.0666</cdr:x>
      <cdr:y>0</cdr:y>
    </cdr:from>
    <cdr:to>
      <cdr:x>0.10261</cdr:x>
      <cdr:y>0.13004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50364" y="0"/>
          <a:ext cx="459805" cy="274425"/>
        </a:xfrm>
        <a:prstGeom xmlns:a="http://schemas.openxmlformats.org/drawingml/2006/main" prst="rect">
          <a:avLst/>
        </a:prstGeom>
      </cdr:spPr>
    </cdr:pic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0.95069</cdr:x>
      <cdr:y>0.04365</cdr:y>
    </cdr:from>
    <cdr:to>
      <cdr:x>0.99915</cdr:x>
      <cdr:y>0.16783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39207" y="92105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0.04436</cdr:x>
      <cdr:y>0.01788</cdr:y>
    </cdr:from>
    <cdr:to>
      <cdr:x>0.08037</cdr:x>
      <cdr:y>0.14791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66387" y="37732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0.94421</cdr:x>
      <cdr:y>0.04867</cdr:y>
    </cdr:from>
    <cdr:to>
      <cdr:x>0.99267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56379" y="102709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0.05007</cdr:x>
      <cdr:y>0.00785</cdr:y>
    </cdr:from>
    <cdr:to>
      <cdr:x>0.08608</cdr:x>
      <cdr:y>0.13788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39370" y="16565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0.95154</cdr:x>
      <cdr:y>0</cdr:y>
    </cdr:from>
    <cdr:to>
      <cdr:x>1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50017" y="0"/>
          <a:ext cx="618775" cy="2620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0.0666</cdr:x>
      <cdr:y>0</cdr:y>
    </cdr:from>
    <cdr:to>
      <cdr:x>0.10261</cdr:x>
      <cdr:y>0.13004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50364" y="0"/>
          <a:ext cx="459805" cy="274425"/>
        </a:xfrm>
        <a:prstGeom xmlns:a="http://schemas.openxmlformats.org/drawingml/2006/main" prst="rect">
          <a:avLst/>
        </a:prstGeom>
      </cdr:spPr>
    </cdr:pic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0.94241</cdr:x>
      <cdr:y>0.04866</cdr:y>
    </cdr:from>
    <cdr:to>
      <cdr:x>0.99087</cdr:x>
      <cdr:y>0.17284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33374" y="102688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0.0427</cdr:x>
      <cdr:y>0.04797</cdr:y>
    </cdr:from>
    <cdr:to>
      <cdr:x>0.07871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45220" y="101232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0.03909</cdr:x>
      <cdr:y>0.03362</cdr:y>
    </cdr:from>
    <cdr:to>
      <cdr:x>0.08755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262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7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0.0286</cdr:y>
    </cdr:from>
    <cdr:to>
      <cdr:x>0.09924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0.89247</cdr:x>
      <cdr:y>0.03292</cdr:y>
    </cdr:from>
    <cdr:to>
      <cdr:x>0.92848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28806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0.05629</cdr:x>
      <cdr:y>0.0286</cdr:y>
    </cdr:from>
    <cdr:to>
      <cdr:x>0.10475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845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0.89523</cdr:x>
      <cdr:y>0.03794</cdr:y>
    </cdr:from>
    <cdr:to>
      <cdr:x>0.93124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71139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0.01356</cdr:y>
    </cdr:from>
    <cdr:to>
      <cdr:x>0.09787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2861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6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0.05629</cdr:x>
      <cdr:y>0.0286</cdr:y>
    </cdr:from>
    <cdr:to>
      <cdr:x>0.10475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845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0.89523</cdr:x>
      <cdr:y>0.03794</cdr:y>
    </cdr:from>
    <cdr:to>
      <cdr:x>0.93124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71139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0.02861</cdr:y>
    </cdr:from>
    <cdr:to>
      <cdr:x>0.09787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6036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0.04797</cdr:y>
    </cdr:from>
    <cdr:to>
      <cdr:x>0.91748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012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0.05422</cdr:x>
      <cdr:y>0.01857</cdr:y>
    </cdr:from>
    <cdr:to>
      <cdr:x>0.10268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096" y="391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0.80647</cdr:x>
      <cdr:y>0.07305</cdr:y>
    </cdr:from>
    <cdr:to>
      <cdr:x>0.84248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5890" y="154149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0.06873</cdr:y>
    </cdr:from>
    <cdr:to>
      <cdr:x>0.09924</cdr:x>
      <cdr:y>0.19291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1450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0.80166</cdr:x>
      <cdr:y>0.08809</cdr:y>
    </cdr:from>
    <cdr:to>
      <cdr:x>0.83767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31806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0.04867</cdr:y>
    </cdr:from>
    <cdr:to>
      <cdr:x>0.09374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0.06302</cdr:y>
    </cdr:from>
    <cdr:to>
      <cdr:x>0.91748</cdr:x>
      <cdr:y>0.19305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329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0.04384</cdr:y>
    </cdr:from>
    <cdr:to>
      <cdr:x>0.09374</cdr:x>
      <cdr:y>0.16802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94274"/>
          <a:ext cx="745454" cy="26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0.89179</cdr:x>
      <cdr:y>0.0281</cdr:y>
    </cdr:from>
    <cdr:to>
      <cdr:x>0.9278</cdr:x>
      <cdr:y>0.15813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18223" y="60424"/>
          <a:ext cx="553937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0.02359</cdr:y>
    </cdr:from>
    <cdr:to>
      <cdr:x>0.09993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4978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0.88215</cdr:x>
      <cdr:y>0.01286</cdr:y>
    </cdr:from>
    <cdr:to>
      <cdr:x>0.91816</cdr:x>
      <cdr:y>0.14289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70056" y="2714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0.05368</cdr:y>
    </cdr:from>
    <cdr:to>
      <cdr:x>0.09993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114883"/>
          <a:ext cx="745454" cy="26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0.88903</cdr:x>
      <cdr:y>0.04783</cdr:y>
    </cdr:from>
    <cdr:to>
      <cdr:x>0.92504</cdr:x>
      <cdr:y>0.17786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675890" y="102363"/>
          <a:ext cx="553937" cy="278283"/>
        </a:xfrm>
        <a:prstGeom xmlns:a="http://schemas.openxmlformats.org/drawingml/2006/main" prst="rect">
          <a:avLst/>
        </a:prstGeom>
      </cdr:spPr>
    </cdr:pic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0.05216</cdr:x>
      <cdr:y>0.03863</cdr:y>
    </cdr:from>
    <cdr:to>
      <cdr:x>0.10062</cdr:x>
      <cdr:y>0.16281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2346" y="815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0.02289</cdr:y>
    </cdr:from>
    <cdr:to>
      <cdr:x>0.91404</cdr:x>
      <cdr:y>0.15292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4831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0.01356</cdr:y>
    </cdr:from>
    <cdr:to>
      <cdr:x>0.09787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2861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6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0.02861</cdr:y>
    </cdr:from>
    <cdr:to>
      <cdr:x>0.09787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6036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0.04797</cdr:y>
    </cdr:from>
    <cdr:to>
      <cdr:x>0.91748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012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0.05422</cdr:x>
      <cdr:y>0.01857</cdr:y>
    </cdr:from>
    <cdr:to>
      <cdr:x>0.10268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096" y="391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0.80647</cdr:x>
      <cdr:y>0.07305</cdr:y>
    </cdr:from>
    <cdr:to>
      <cdr:x>0.84248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5890" y="154149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0.06873</cdr:y>
    </cdr:from>
    <cdr:to>
      <cdr:x>0.09924</cdr:x>
      <cdr:y>0.19291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1450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0.80166</cdr:x>
      <cdr:y>0.08809</cdr:y>
    </cdr:from>
    <cdr:to>
      <cdr:x>0.83767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31806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0.04867</cdr:y>
    </cdr:from>
    <cdr:to>
      <cdr:x>0.09374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0.06302</cdr:y>
    </cdr:from>
    <cdr:to>
      <cdr:x>0.91748</cdr:x>
      <cdr:y>0.19305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329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zoomScale="130" zoomScaleNormal="130" workbookViewId="0">
      <selection activeCell="A11" sqref="A11"/>
    </sheetView>
  </sheetViews>
  <sheetFormatPr defaultRowHeight="12.6" x14ac:dyDescent="0.25"/>
  <cols>
    <col min="1" max="1" width="20.109375" customWidth="1"/>
    <col min="2" max="2" width="14" customWidth="1"/>
  </cols>
  <sheetData>
    <row r="1" spans="1:2" x14ac:dyDescent="0.25">
      <c r="A1" s="147" t="s">
        <v>185</v>
      </c>
      <c r="B1" s="147" t="s">
        <v>186</v>
      </c>
    </row>
    <row r="2" spans="1:2" x14ac:dyDescent="0.25">
      <c r="A2" s="147" t="s">
        <v>187</v>
      </c>
      <c r="B2" s="147" t="s">
        <v>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698"/>
  <sheetViews>
    <sheetView topLeftCell="A22" zoomScale="85" zoomScaleNormal="85" workbookViewId="0">
      <selection activeCell="U15" sqref="U15"/>
    </sheetView>
  </sheetViews>
  <sheetFormatPr defaultColWidth="8.88671875" defaultRowHeight="13.2" x14ac:dyDescent="0.25"/>
  <cols>
    <col min="1" max="1" width="12.5546875" style="91" customWidth="1"/>
    <col min="2" max="3" width="9.109375" style="91" bestFit="1" customWidth="1"/>
    <col min="4" max="15" width="9.44140625" style="91" bestFit="1" customWidth="1"/>
    <col min="16" max="16" width="9.109375" style="91" bestFit="1" customWidth="1"/>
    <col min="17" max="17" width="9.109375" style="91" customWidth="1"/>
    <col min="18" max="18" width="8.88671875" style="91" bestFit="1" customWidth="1"/>
    <col min="19" max="19" width="8.88671875" style="91" customWidth="1"/>
    <col min="20" max="20" width="8.109375" style="91" customWidth="1"/>
    <col min="21" max="21" width="8.88671875" style="91" customWidth="1"/>
    <col min="22" max="22" width="6.88671875" style="91" customWidth="1"/>
    <col min="23" max="23" width="10.109375" style="91" bestFit="1" customWidth="1"/>
    <col min="24" max="24" width="8.88671875" style="91"/>
    <col min="25" max="25" width="7.44140625" style="91" customWidth="1"/>
    <col min="26" max="16384" width="8.88671875" style="91"/>
  </cols>
  <sheetData>
    <row r="1" spans="1:43" s="96" customFormat="1" ht="12.9" customHeight="1" x14ac:dyDescent="0.3">
      <c r="A1" s="150" t="s">
        <v>75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</row>
    <row r="2" spans="1:43" s="96" customFormat="1" ht="18.899999999999999" customHeight="1" x14ac:dyDescent="0.3">
      <c r="A2" s="150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</row>
    <row r="3" spans="1:43" s="96" customFormat="1" ht="30.6" thickBot="1" x14ac:dyDescent="0.35">
      <c r="A3" s="149" t="s">
        <v>76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AP3" s="96">
        <v>23</v>
      </c>
      <c r="AQ3" s="96">
        <v>0.72899999999999987</v>
      </c>
    </row>
    <row r="4" spans="1:43" s="96" customFormat="1" ht="16.2" thickTop="1" x14ac:dyDescent="0.3">
      <c r="A4" s="114"/>
      <c r="B4" s="97"/>
      <c r="C4" s="97"/>
      <c r="D4" s="97"/>
      <c r="E4" s="98"/>
      <c r="F4" s="99"/>
      <c r="G4" s="99"/>
      <c r="H4" s="99"/>
      <c r="I4" s="99"/>
      <c r="J4" s="99"/>
      <c r="K4" s="99"/>
      <c r="L4" s="99"/>
      <c r="M4" s="100"/>
      <c r="N4" s="100"/>
      <c r="O4" s="100"/>
      <c r="P4" s="100"/>
      <c r="Q4" s="101"/>
      <c r="R4" s="101"/>
      <c r="S4" s="101"/>
      <c r="T4" s="97"/>
      <c r="U4" s="102"/>
      <c r="AP4" s="96">
        <v>26</v>
      </c>
      <c r="AQ4" s="96">
        <v>5.8999999999999941E-2</v>
      </c>
    </row>
    <row r="5" spans="1:43" s="96" customFormat="1" ht="15.6" x14ac:dyDescent="0.3">
      <c r="A5" s="115"/>
      <c r="B5" s="103"/>
      <c r="C5" s="103"/>
      <c r="D5" s="103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3"/>
      <c r="U5" s="105"/>
      <c r="AP5" s="96">
        <v>28</v>
      </c>
      <c r="AQ5" s="96">
        <v>-4.1000000000000147E-2</v>
      </c>
    </row>
    <row r="6" spans="1:43" s="96" customFormat="1" ht="15.6" x14ac:dyDescent="0.3">
      <c r="A6" s="115"/>
      <c r="B6" s="103"/>
      <c r="C6" s="103"/>
      <c r="D6" s="103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3"/>
      <c r="U6" s="105"/>
      <c r="AP6" s="96">
        <v>31</v>
      </c>
      <c r="AQ6" s="96">
        <v>0.22899999999999987</v>
      </c>
    </row>
    <row r="7" spans="1:43" s="96" customFormat="1" ht="15.6" x14ac:dyDescent="0.3">
      <c r="A7" s="115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5"/>
      <c r="AP7" s="96">
        <v>33</v>
      </c>
      <c r="AQ7" s="96">
        <v>0.46899999999999986</v>
      </c>
    </row>
    <row r="8" spans="1:43" s="96" customFormat="1" ht="15.6" x14ac:dyDescent="0.3">
      <c r="A8" s="115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5"/>
      <c r="AP8" s="96">
        <v>35</v>
      </c>
      <c r="AQ8" s="96">
        <v>0.96899999999999986</v>
      </c>
    </row>
    <row r="9" spans="1:43" s="96" customFormat="1" ht="15.6" x14ac:dyDescent="0.3">
      <c r="A9" s="115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5"/>
      <c r="AP9" s="96">
        <v>36</v>
      </c>
      <c r="AQ9" s="96">
        <v>1.4529999999999998</v>
      </c>
    </row>
    <row r="10" spans="1:43" s="96" customFormat="1" ht="15.6" x14ac:dyDescent="0.3">
      <c r="A10" s="115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5"/>
      <c r="AP10" s="96">
        <v>37</v>
      </c>
      <c r="AQ10" s="96">
        <v>2.2329999999999997</v>
      </c>
    </row>
    <row r="11" spans="1:43" s="96" customFormat="1" ht="15.6" x14ac:dyDescent="0.3">
      <c r="A11" s="115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5"/>
      <c r="AP11" s="96">
        <v>39</v>
      </c>
      <c r="AQ11" s="96">
        <v>2.7629999999999999</v>
      </c>
    </row>
    <row r="12" spans="1:43" s="96" customFormat="1" ht="15.6" x14ac:dyDescent="0.3">
      <c r="A12" s="115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5"/>
      <c r="AP12" s="96">
        <v>44</v>
      </c>
      <c r="AQ12" s="96">
        <v>2.6829999999999998</v>
      </c>
    </row>
    <row r="13" spans="1:43" s="96" customFormat="1" ht="15.6" x14ac:dyDescent="0.3">
      <c r="A13" s="115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5"/>
      <c r="AP13" s="96">
        <v>45</v>
      </c>
      <c r="AQ13" s="96">
        <v>2.2729999999999997</v>
      </c>
    </row>
    <row r="14" spans="1:43" s="96" customFormat="1" ht="16.2" thickBot="1" x14ac:dyDescent="0.35">
      <c r="A14" s="115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5"/>
      <c r="AP14" s="96">
        <v>50</v>
      </c>
      <c r="AQ14" s="96">
        <v>2.2429999999999999</v>
      </c>
    </row>
    <row r="15" spans="1:43" s="96" customFormat="1" ht="32.4" thickTop="1" thickBot="1" x14ac:dyDescent="0.35">
      <c r="A15" s="116" t="s">
        <v>77</v>
      </c>
      <c r="B15" s="106">
        <v>0</v>
      </c>
      <c r="C15" s="106">
        <v>10</v>
      </c>
      <c r="D15" s="106">
        <v>15</v>
      </c>
      <c r="E15" s="106">
        <v>17.5</v>
      </c>
      <c r="F15" s="106">
        <v>19</v>
      </c>
      <c r="G15" s="106">
        <v>22</v>
      </c>
      <c r="H15" s="106">
        <v>25</v>
      </c>
      <c r="I15" s="106">
        <v>27</v>
      </c>
      <c r="J15" s="106">
        <v>29</v>
      </c>
      <c r="K15" s="106">
        <v>31</v>
      </c>
      <c r="L15" s="106">
        <v>33</v>
      </c>
      <c r="M15" s="106">
        <v>35</v>
      </c>
      <c r="N15" s="106">
        <v>37</v>
      </c>
      <c r="O15" s="106">
        <v>39</v>
      </c>
      <c r="P15" s="106">
        <v>39.5</v>
      </c>
      <c r="Q15" s="106">
        <v>40</v>
      </c>
      <c r="R15" s="106">
        <v>41</v>
      </c>
      <c r="S15" s="106">
        <v>43</v>
      </c>
      <c r="T15" s="106">
        <v>47</v>
      </c>
      <c r="U15" s="106">
        <v>60</v>
      </c>
      <c r="AA15" s="106"/>
      <c r="AC15" s="117"/>
      <c r="AD15" s="117"/>
      <c r="AE15" s="117"/>
      <c r="AF15" s="117"/>
      <c r="AG15" s="117"/>
      <c r="AH15" s="117"/>
      <c r="AP15" s="96">
        <v>55</v>
      </c>
      <c r="AQ15" s="96">
        <v>2.2130000000000001</v>
      </c>
    </row>
    <row r="16" spans="1:43" s="107" customFormat="1" ht="32.4" thickTop="1" thickBot="1" x14ac:dyDescent="0.3">
      <c r="A16" s="118" t="s">
        <v>78</v>
      </c>
      <c r="B16" s="106">
        <v>3.776000000000002</v>
      </c>
      <c r="C16" s="106">
        <v>3.8660000000000019</v>
      </c>
      <c r="D16" s="106">
        <v>3.9060000000000019</v>
      </c>
      <c r="E16" s="106">
        <v>5.2260000000000018</v>
      </c>
      <c r="F16" s="106">
        <v>5.2660000000000018</v>
      </c>
      <c r="G16" s="106">
        <v>4.1460000000000026</v>
      </c>
      <c r="H16" s="106">
        <v>4.0560000000000018</v>
      </c>
      <c r="I16" s="106">
        <v>3.3260000000000018</v>
      </c>
      <c r="J16" s="106">
        <v>2.9960000000000018</v>
      </c>
      <c r="K16" s="106">
        <v>2.8960000000000021</v>
      </c>
      <c r="L16" s="106">
        <v>2.9360000000000017</v>
      </c>
      <c r="M16" s="106">
        <v>3.1360000000000019</v>
      </c>
      <c r="N16" s="106">
        <v>3.7060000000000017</v>
      </c>
      <c r="O16" s="106">
        <v>4.9560000000000022</v>
      </c>
      <c r="P16" s="106">
        <v>4.8960000000000017</v>
      </c>
      <c r="Q16" s="106">
        <v>4.0760000000000023</v>
      </c>
      <c r="R16" s="106">
        <v>3.6660000000000021</v>
      </c>
      <c r="S16" s="106">
        <v>3.446000000000002</v>
      </c>
      <c r="T16" s="106">
        <v>3.2260000000000018</v>
      </c>
      <c r="U16" s="106">
        <v>3.1560000000000019</v>
      </c>
      <c r="AA16" s="106"/>
      <c r="AC16" s="111"/>
      <c r="AD16" s="111"/>
      <c r="AE16" s="111"/>
      <c r="AF16" s="111"/>
      <c r="AG16" s="111"/>
      <c r="AH16" s="111"/>
      <c r="AP16" s="107">
        <v>75</v>
      </c>
      <c r="AQ16" s="107">
        <v>2.2629999999999999</v>
      </c>
    </row>
    <row r="17" spans="1:57" s="96" customFormat="1" ht="16.2" thickTop="1" x14ac:dyDescent="0.3">
      <c r="F17" s="96" t="s">
        <v>125</v>
      </c>
      <c r="J17" s="96" t="s">
        <v>126</v>
      </c>
      <c r="O17" s="96" t="s">
        <v>124</v>
      </c>
      <c r="AP17" s="96">
        <v>76</v>
      </c>
      <c r="AQ17" s="96">
        <v>1.8130000000000002</v>
      </c>
    </row>
    <row r="18" spans="1:57" s="96" customFormat="1" ht="30.6" thickBot="1" x14ac:dyDescent="0.35">
      <c r="A18" s="149" t="s">
        <v>79</v>
      </c>
      <c r="B18" s="149"/>
      <c r="C18" s="149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</row>
    <row r="19" spans="1:57" s="96" customFormat="1" ht="16.2" thickTop="1" x14ac:dyDescent="0.3">
      <c r="A19" s="114"/>
      <c r="B19" s="97"/>
      <c r="C19" s="97"/>
      <c r="D19" s="97"/>
      <c r="E19" s="98"/>
      <c r="F19" s="99"/>
      <c r="G19" s="99"/>
      <c r="H19" s="99"/>
      <c r="I19" s="99"/>
      <c r="J19" s="99"/>
      <c r="K19" s="99"/>
      <c r="L19" s="99"/>
      <c r="M19" s="100"/>
      <c r="N19" s="100"/>
      <c r="O19" s="100"/>
      <c r="P19" s="100"/>
      <c r="Q19" s="101"/>
      <c r="R19" s="101"/>
      <c r="S19" s="101"/>
      <c r="T19" s="97"/>
      <c r="U19" s="102"/>
    </row>
    <row r="20" spans="1:57" s="96" customFormat="1" ht="15.6" x14ac:dyDescent="0.3">
      <c r="A20" s="115"/>
      <c r="B20" s="103"/>
      <c r="C20" s="103"/>
      <c r="D20" s="103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3"/>
      <c r="U20" s="105"/>
    </row>
    <row r="21" spans="1:57" s="96" customFormat="1" ht="15.6" x14ac:dyDescent="0.3">
      <c r="A21" s="115"/>
      <c r="B21" s="103"/>
      <c r="C21" s="103"/>
      <c r="D21" s="103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3"/>
      <c r="U21" s="105"/>
    </row>
    <row r="22" spans="1:57" s="96" customFormat="1" ht="15.6" x14ac:dyDescent="0.3">
      <c r="A22" s="115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5"/>
      <c r="AD22" s="119"/>
    </row>
    <row r="23" spans="1:57" s="96" customFormat="1" ht="15.6" x14ac:dyDescent="0.3">
      <c r="A23" s="115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5"/>
    </row>
    <row r="24" spans="1:57" s="96" customFormat="1" ht="15.6" x14ac:dyDescent="0.3">
      <c r="A24" s="115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5"/>
    </row>
    <row r="25" spans="1:57" s="96" customFormat="1" ht="15.6" x14ac:dyDescent="0.3">
      <c r="A25" s="115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5"/>
    </row>
    <row r="26" spans="1:57" s="96" customFormat="1" ht="15.6" x14ac:dyDescent="0.3">
      <c r="A26" s="115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5"/>
    </row>
    <row r="27" spans="1:57" s="96" customFormat="1" ht="15.6" x14ac:dyDescent="0.3">
      <c r="A27" s="115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5"/>
    </row>
    <row r="28" spans="1:57" s="96" customFormat="1" ht="15.6" x14ac:dyDescent="0.3">
      <c r="A28" s="115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5"/>
    </row>
    <row r="29" spans="1:57" s="96" customFormat="1" ht="16.2" thickBot="1" x14ac:dyDescent="0.35">
      <c r="A29" s="115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5"/>
    </row>
    <row r="30" spans="1:57" s="96" customFormat="1" ht="31.8" thickTop="1" x14ac:dyDescent="0.3">
      <c r="A30" s="120" t="s">
        <v>77</v>
      </c>
      <c r="B30" s="106">
        <v>0</v>
      </c>
      <c r="C30" s="106">
        <v>10</v>
      </c>
      <c r="D30" s="106">
        <v>15</v>
      </c>
      <c r="E30" s="106">
        <v>17</v>
      </c>
      <c r="F30" s="106">
        <v>17.5</v>
      </c>
      <c r="G30" s="106">
        <v>18.5</v>
      </c>
      <c r="H30" s="106">
        <v>19.5</v>
      </c>
      <c r="I30" s="106">
        <v>23.5</v>
      </c>
      <c r="J30" s="106">
        <v>26</v>
      </c>
      <c r="K30" s="106">
        <v>29</v>
      </c>
      <c r="L30" s="106">
        <v>33</v>
      </c>
      <c r="M30" s="106">
        <v>35</v>
      </c>
      <c r="N30" s="106">
        <v>39</v>
      </c>
      <c r="O30" s="106">
        <v>40</v>
      </c>
      <c r="P30" s="106">
        <v>43.5</v>
      </c>
      <c r="Q30" s="106">
        <v>44</v>
      </c>
      <c r="R30" s="106">
        <v>44.5</v>
      </c>
      <c r="S30" s="106">
        <v>48</v>
      </c>
      <c r="T30" s="106">
        <v>53</v>
      </c>
      <c r="U30" s="106">
        <v>60</v>
      </c>
      <c r="Z30" s="121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</row>
    <row r="31" spans="1:57" s="125" customFormat="1" ht="31.2" x14ac:dyDescent="0.25">
      <c r="A31" s="122" t="s">
        <v>78</v>
      </c>
      <c r="B31" s="106">
        <v>3.1620000000000017</v>
      </c>
      <c r="C31" s="106">
        <v>3.4020000000000019</v>
      </c>
      <c r="D31" s="106">
        <v>3.7320000000000015</v>
      </c>
      <c r="E31" s="106">
        <v>4.2120000000000015</v>
      </c>
      <c r="F31" s="106">
        <v>4.9120000000000017</v>
      </c>
      <c r="G31" s="106">
        <v>4.9520000000000017</v>
      </c>
      <c r="H31" s="106">
        <v>4.4920000000000018</v>
      </c>
      <c r="I31" s="106">
        <v>4.4920000000000018</v>
      </c>
      <c r="J31" s="106">
        <v>4.1720000000000015</v>
      </c>
      <c r="K31" s="106">
        <v>2.9020000000000019</v>
      </c>
      <c r="L31" s="106">
        <v>2.4520000000000017</v>
      </c>
      <c r="M31" s="106">
        <v>2.5720000000000018</v>
      </c>
      <c r="N31" s="106">
        <v>3.6320000000000019</v>
      </c>
      <c r="O31" s="106">
        <v>4.0920000000000023</v>
      </c>
      <c r="P31" s="106">
        <v>4.9720000000000013</v>
      </c>
      <c r="Q31" s="106">
        <v>4.9520000000000017</v>
      </c>
      <c r="R31" s="106">
        <v>4.0820000000000016</v>
      </c>
      <c r="S31" s="106">
        <v>3.5020000000000016</v>
      </c>
      <c r="T31" s="106">
        <v>3.4420000000000015</v>
      </c>
      <c r="U31" s="108">
        <v>3.3020000000000018</v>
      </c>
      <c r="V31" s="109"/>
      <c r="W31" s="111"/>
      <c r="X31" s="111"/>
      <c r="Y31" s="111"/>
      <c r="Z31" s="123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24"/>
    </row>
    <row r="32" spans="1:57" s="96" customFormat="1" ht="15.6" x14ac:dyDescent="0.3">
      <c r="G32" s="96" t="s">
        <v>125</v>
      </c>
      <c r="L32" s="96" t="s">
        <v>126</v>
      </c>
      <c r="Q32" s="96" t="s">
        <v>124</v>
      </c>
    </row>
    <row r="33" spans="1:54" s="96" customFormat="1" ht="30.6" thickBot="1" x14ac:dyDescent="0.35">
      <c r="A33" s="149" t="s">
        <v>80</v>
      </c>
      <c r="B33" s="149"/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BA33" s="96">
        <v>28</v>
      </c>
      <c r="BB33" s="96">
        <v>0.50899999999999967</v>
      </c>
    </row>
    <row r="34" spans="1:54" s="96" customFormat="1" ht="16.2" thickTop="1" x14ac:dyDescent="0.3">
      <c r="A34" s="114"/>
      <c r="B34" s="97"/>
      <c r="C34" s="97"/>
      <c r="D34" s="97"/>
      <c r="E34" s="98"/>
      <c r="F34" s="99"/>
      <c r="G34" s="99"/>
      <c r="H34" s="99"/>
      <c r="I34" s="99"/>
      <c r="J34" s="99"/>
      <c r="K34" s="99"/>
      <c r="L34" s="99"/>
      <c r="M34" s="100"/>
      <c r="N34" s="100"/>
      <c r="O34" s="100"/>
      <c r="P34" s="100"/>
      <c r="Q34" s="101"/>
      <c r="R34" s="101"/>
      <c r="S34" s="101"/>
      <c r="T34" s="97"/>
      <c r="U34" s="102"/>
      <c r="BA34" s="96">
        <v>31</v>
      </c>
      <c r="BB34" s="96">
        <v>0.98799999999999966</v>
      </c>
    </row>
    <row r="35" spans="1:54" s="96" customFormat="1" ht="15.6" x14ac:dyDescent="0.3">
      <c r="A35" s="115"/>
      <c r="B35" s="103"/>
      <c r="C35" s="103"/>
      <c r="D35" s="103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3"/>
      <c r="U35" s="105"/>
      <c r="BA35" s="96">
        <v>32</v>
      </c>
      <c r="BB35" s="96">
        <v>1.3599999999999997</v>
      </c>
    </row>
    <row r="36" spans="1:54" s="96" customFormat="1" ht="15.6" x14ac:dyDescent="0.3">
      <c r="A36" s="115"/>
      <c r="B36" s="103"/>
      <c r="C36" s="103"/>
      <c r="D36" s="103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3"/>
      <c r="U36" s="105"/>
      <c r="BA36" s="96">
        <v>33</v>
      </c>
      <c r="BB36" s="96">
        <v>2.1799999999999997</v>
      </c>
    </row>
    <row r="37" spans="1:54" s="96" customFormat="1" ht="15.6" x14ac:dyDescent="0.3">
      <c r="A37" s="115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5"/>
      <c r="BA37" s="96">
        <v>37</v>
      </c>
      <c r="BB37" s="96">
        <v>1.9199999999999997</v>
      </c>
    </row>
    <row r="38" spans="1:54" s="96" customFormat="1" ht="15.6" x14ac:dyDescent="0.3">
      <c r="A38" s="115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5"/>
      <c r="BA38" s="96">
        <v>38.5</v>
      </c>
      <c r="BB38" s="96">
        <v>1.2999999999999998</v>
      </c>
    </row>
    <row r="39" spans="1:54" s="96" customFormat="1" ht="15.6" x14ac:dyDescent="0.3">
      <c r="A39" s="115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5"/>
      <c r="BA39" s="96">
        <v>44</v>
      </c>
      <c r="BB39" s="96">
        <v>1.1099999999999994</v>
      </c>
    </row>
    <row r="40" spans="1:54" s="96" customFormat="1" ht="15.6" x14ac:dyDescent="0.3">
      <c r="A40" s="115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5"/>
      <c r="BA40" s="96">
        <v>52</v>
      </c>
      <c r="BB40" s="96">
        <v>1.1599999999999997</v>
      </c>
    </row>
    <row r="41" spans="1:54" s="96" customFormat="1" ht="15.6" x14ac:dyDescent="0.3">
      <c r="A41" s="115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5"/>
      <c r="BA41" s="96">
        <v>58</v>
      </c>
      <c r="BB41" s="96">
        <v>1.1899999999999995</v>
      </c>
    </row>
    <row r="42" spans="1:54" s="96" customFormat="1" ht="15.6" x14ac:dyDescent="0.3">
      <c r="A42" s="115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5"/>
      <c r="BA42" s="96">
        <v>68</v>
      </c>
      <c r="BB42" s="96">
        <v>1.1299999999999994</v>
      </c>
    </row>
    <row r="43" spans="1:54" s="96" customFormat="1" ht="15.6" x14ac:dyDescent="0.3">
      <c r="A43" s="115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5"/>
    </row>
    <row r="44" spans="1:54" s="96" customFormat="1" ht="16.2" thickBot="1" x14ac:dyDescent="0.35">
      <c r="A44" s="115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5"/>
    </row>
    <row r="45" spans="1:54" s="96" customFormat="1" ht="32.4" thickTop="1" thickBot="1" x14ac:dyDescent="0.35">
      <c r="A45" s="116" t="s">
        <v>77</v>
      </c>
      <c r="B45" s="106">
        <v>0</v>
      </c>
      <c r="C45" s="106">
        <v>10</v>
      </c>
      <c r="D45" s="106">
        <v>15</v>
      </c>
      <c r="E45" s="106">
        <v>17</v>
      </c>
      <c r="F45" s="106">
        <v>18</v>
      </c>
      <c r="G45" s="106">
        <v>20</v>
      </c>
      <c r="H45" s="106">
        <v>21</v>
      </c>
      <c r="I45" s="106">
        <v>22</v>
      </c>
      <c r="J45" s="106">
        <v>26</v>
      </c>
      <c r="K45" s="106">
        <v>29</v>
      </c>
      <c r="L45" s="106">
        <v>33</v>
      </c>
      <c r="M45" s="106">
        <v>34.5</v>
      </c>
      <c r="N45" s="106">
        <v>35.5</v>
      </c>
      <c r="O45" s="106">
        <v>36.5</v>
      </c>
      <c r="P45" s="106">
        <v>38.5</v>
      </c>
      <c r="Q45" s="106">
        <v>39</v>
      </c>
      <c r="R45" s="106">
        <v>40</v>
      </c>
      <c r="S45" s="106">
        <v>42</v>
      </c>
      <c r="T45" s="106">
        <v>46</v>
      </c>
      <c r="U45" s="106">
        <v>55</v>
      </c>
      <c r="Y45" s="106"/>
      <c r="AA45" s="117"/>
      <c r="AB45" s="117"/>
      <c r="AC45" s="117"/>
      <c r="AD45" s="117"/>
      <c r="AE45" s="117"/>
      <c r="AF45" s="113"/>
    </row>
    <row r="46" spans="1:54" s="107" customFormat="1" ht="32.4" thickTop="1" thickBot="1" x14ac:dyDescent="0.3">
      <c r="A46" s="118" t="s">
        <v>78</v>
      </c>
      <c r="B46" s="106">
        <v>2.5370000000000008</v>
      </c>
      <c r="C46" s="106">
        <v>2.947000000000001</v>
      </c>
      <c r="D46" s="106">
        <v>3.0670000000000011</v>
      </c>
      <c r="E46" s="106">
        <v>3.9970000000000008</v>
      </c>
      <c r="F46" s="106">
        <v>4.9070000000000009</v>
      </c>
      <c r="G46" s="106">
        <v>4.8870000000000005</v>
      </c>
      <c r="H46" s="106">
        <v>4.3670000000000009</v>
      </c>
      <c r="I46" s="106">
        <v>3.6670000000000007</v>
      </c>
      <c r="J46" s="106">
        <v>2.9370000000000007</v>
      </c>
      <c r="K46" s="106">
        <v>3.0170000000000008</v>
      </c>
      <c r="L46" s="106">
        <v>3.1370000000000009</v>
      </c>
      <c r="M46" s="106">
        <v>3.6470000000000007</v>
      </c>
      <c r="N46" s="106">
        <v>4.1170000000000009</v>
      </c>
      <c r="O46" s="106">
        <v>4.9270000000000014</v>
      </c>
      <c r="P46" s="106">
        <v>4.8570000000000011</v>
      </c>
      <c r="Q46" s="106">
        <v>3.737000000000001</v>
      </c>
      <c r="R46" s="106">
        <v>3.2670000000000008</v>
      </c>
      <c r="S46" s="106">
        <v>3.0570000000000008</v>
      </c>
      <c r="T46" s="106">
        <v>2.947000000000001</v>
      </c>
      <c r="U46" s="106">
        <v>2.9170000000000007</v>
      </c>
      <c r="Y46" s="106"/>
      <c r="AA46" s="111"/>
      <c r="AB46" s="111"/>
      <c r="AC46" s="111"/>
      <c r="AD46" s="111"/>
      <c r="AE46" s="111"/>
      <c r="AF46" s="111"/>
    </row>
    <row r="47" spans="1:54" s="96" customFormat="1" ht="16.2" thickTop="1" x14ac:dyDescent="0.3">
      <c r="G47" s="96" t="s">
        <v>125</v>
      </c>
      <c r="K47" s="96" t="s">
        <v>126</v>
      </c>
      <c r="O47" s="96" t="s">
        <v>124</v>
      </c>
    </row>
    <row r="48" spans="1:54" s="96" customFormat="1" ht="30.6" thickBot="1" x14ac:dyDescent="0.35">
      <c r="A48" s="149" t="s">
        <v>81</v>
      </c>
      <c r="B48" s="149"/>
      <c r="C48" s="149"/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</row>
    <row r="49" spans="1:21" s="96" customFormat="1" ht="16.2" thickTop="1" x14ac:dyDescent="0.3">
      <c r="A49" s="114"/>
      <c r="B49" s="97"/>
      <c r="C49" s="97"/>
      <c r="D49" s="97"/>
      <c r="E49" s="98"/>
      <c r="F49" s="99"/>
      <c r="G49" s="99"/>
      <c r="H49" s="99"/>
      <c r="I49" s="99"/>
      <c r="J49" s="99"/>
      <c r="K49" s="99"/>
      <c r="L49" s="99"/>
      <c r="M49" s="100"/>
      <c r="N49" s="100"/>
      <c r="O49" s="100"/>
      <c r="P49" s="100"/>
      <c r="Q49" s="101"/>
      <c r="R49" s="101"/>
      <c r="S49" s="101"/>
      <c r="T49" s="97"/>
      <c r="U49" s="102"/>
    </row>
    <row r="50" spans="1:21" s="96" customFormat="1" ht="15.6" x14ac:dyDescent="0.3">
      <c r="A50" s="115"/>
      <c r="B50" s="103"/>
      <c r="C50" s="103"/>
      <c r="D50" s="103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3"/>
      <c r="U50" s="105"/>
    </row>
    <row r="51" spans="1:21" s="96" customFormat="1" ht="15.6" x14ac:dyDescent="0.3">
      <c r="A51" s="115"/>
      <c r="B51" s="103"/>
      <c r="C51" s="103"/>
      <c r="D51" s="103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3"/>
      <c r="U51" s="105"/>
    </row>
    <row r="52" spans="1:21" s="96" customFormat="1" ht="15.6" x14ac:dyDescent="0.3">
      <c r="A52" s="115"/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5"/>
    </row>
    <row r="53" spans="1:21" s="96" customFormat="1" ht="15.6" x14ac:dyDescent="0.3">
      <c r="A53" s="115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5"/>
    </row>
    <row r="54" spans="1:21" s="96" customFormat="1" ht="15.6" x14ac:dyDescent="0.3">
      <c r="A54" s="115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5"/>
    </row>
    <row r="55" spans="1:21" s="96" customFormat="1" ht="15.6" x14ac:dyDescent="0.3">
      <c r="A55" s="115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5"/>
    </row>
    <row r="56" spans="1:21" s="96" customFormat="1" ht="15.6" x14ac:dyDescent="0.3">
      <c r="A56" s="115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5"/>
    </row>
    <row r="57" spans="1:21" s="96" customFormat="1" ht="15.6" x14ac:dyDescent="0.3">
      <c r="A57" s="115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5"/>
    </row>
    <row r="58" spans="1:21" s="96" customFormat="1" ht="15.6" x14ac:dyDescent="0.3">
      <c r="A58" s="115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5"/>
    </row>
    <row r="59" spans="1:21" s="96" customFormat="1" ht="16.2" thickBot="1" x14ac:dyDescent="0.35">
      <c r="A59" s="115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5"/>
    </row>
    <row r="60" spans="1:21" s="96" customFormat="1" ht="32.4" thickTop="1" thickBot="1" x14ac:dyDescent="0.35">
      <c r="A60" s="116" t="s">
        <v>77</v>
      </c>
      <c r="B60" s="106">
        <v>0</v>
      </c>
      <c r="C60" s="106">
        <v>10</v>
      </c>
      <c r="D60" s="106">
        <v>15</v>
      </c>
      <c r="E60" s="106">
        <v>19</v>
      </c>
      <c r="F60" s="106">
        <v>20</v>
      </c>
      <c r="G60" s="106">
        <v>20.5</v>
      </c>
      <c r="H60" s="106">
        <v>21.5</v>
      </c>
      <c r="I60" s="106">
        <v>23</v>
      </c>
      <c r="J60" s="106">
        <v>25.8</v>
      </c>
      <c r="K60" s="106">
        <v>28</v>
      </c>
      <c r="L60" s="106">
        <v>30</v>
      </c>
      <c r="M60" s="106">
        <v>32</v>
      </c>
      <c r="N60" s="106">
        <v>36</v>
      </c>
      <c r="O60" s="106">
        <v>38.5</v>
      </c>
      <c r="P60" s="106">
        <v>39.5</v>
      </c>
      <c r="Q60" s="106">
        <v>41</v>
      </c>
      <c r="R60" s="106">
        <v>43</v>
      </c>
      <c r="S60" s="106">
        <v>45</v>
      </c>
      <c r="T60" s="106">
        <v>50</v>
      </c>
      <c r="U60" s="106">
        <v>55</v>
      </c>
    </row>
    <row r="61" spans="1:21" s="107" customFormat="1" ht="32.4" thickTop="1" thickBot="1" x14ac:dyDescent="0.3">
      <c r="A61" s="118" t="s">
        <v>78</v>
      </c>
      <c r="B61" s="106">
        <v>2.3010000000000006</v>
      </c>
      <c r="C61" s="106">
        <v>2.3310000000000008</v>
      </c>
      <c r="D61" s="106">
        <v>2.7810000000000006</v>
      </c>
      <c r="E61" s="106">
        <v>3.5310000000000006</v>
      </c>
      <c r="F61" s="106">
        <v>4.551000000000001</v>
      </c>
      <c r="G61" s="106">
        <v>4.5910000000000011</v>
      </c>
      <c r="H61" s="106">
        <v>3.6610000000000009</v>
      </c>
      <c r="I61" s="106">
        <v>3.0110000000000006</v>
      </c>
      <c r="J61" s="106">
        <v>2.7010000000000005</v>
      </c>
      <c r="K61" s="106">
        <v>2.5810000000000008</v>
      </c>
      <c r="L61" s="106">
        <v>2.6310000000000007</v>
      </c>
      <c r="M61" s="106">
        <v>2.7110000000000007</v>
      </c>
      <c r="N61" s="106">
        <v>3.4610000000000007</v>
      </c>
      <c r="O61" s="106">
        <v>4.721000000000001</v>
      </c>
      <c r="P61" s="106">
        <v>4.6810000000000009</v>
      </c>
      <c r="Q61" s="106">
        <v>3.2610000000000006</v>
      </c>
      <c r="R61" s="106">
        <v>3.0910000000000006</v>
      </c>
      <c r="S61" s="106">
        <v>3.0410000000000008</v>
      </c>
      <c r="T61" s="106">
        <v>3.0210000000000008</v>
      </c>
      <c r="U61" s="106">
        <v>3.0510000000000006</v>
      </c>
    </row>
    <row r="62" spans="1:21" s="96" customFormat="1" ht="16.2" thickTop="1" x14ac:dyDescent="0.3">
      <c r="G62" s="96" t="s">
        <v>125</v>
      </c>
      <c r="L62" s="96" t="s">
        <v>126</v>
      </c>
      <c r="O62" s="96" t="s">
        <v>124</v>
      </c>
    </row>
    <row r="63" spans="1:21" s="96" customFormat="1" ht="30.6" thickBot="1" x14ac:dyDescent="0.35">
      <c r="A63" s="149" t="s">
        <v>82</v>
      </c>
      <c r="B63" s="149"/>
      <c r="C63" s="149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  <c r="T63" s="149"/>
      <c r="U63" s="149"/>
    </row>
    <row r="64" spans="1:21" s="96" customFormat="1" ht="16.2" thickTop="1" x14ac:dyDescent="0.3">
      <c r="A64" s="114"/>
      <c r="B64" s="97"/>
      <c r="C64" s="97"/>
      <c r="D64" s="97"/>
      <c r="E64" s="98"/>
      <c r="F64" s="99"/>
      <c r="G64" s="99"/>
      <c r="H64" s="99"/>
      <c r="I64" s="99"/>
      <c r="J64" s="99"/>
      <c r="K64" s="99"/>
      <c r="L64" s="99"/>
      <c r="M64" s="100"/>
      <c r="N64" s="100"/>
      <c r="O64" s="100"/>
      <c r="P64" s="100"/>
      <c r="Q64" s="101"/>
      <c r="R64" s="101"/>
      <c r="S64" s="101"/>
      <c r="T64" s="97"/>
      <c r="U64" s="102"/>
    </row>
    <row r="65" spans="1:25" s="96" customFormat="1" ht="15.6" x14ac:dyDescent="0.3">
      <c r="A65" s="115"/>
      <c r="B65" s="103"/>
      <c r="C65" s="103"/>
      <c r="D65" s="103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3"/>
      <c r="U65" s="105"/>
    </row>
    <row r="66" spans="1:25" s="96" customFormat="1" ht="15.6" x14ac:dyDescent="0.3">
      <c r="A66" s="115"/>
      <c r="B66" s="103"/>
      <c r="C66" s="103"/>
      <c r="D66" s="103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3"/>
      <c r="U66" s="105"/>
    </row>
    <row r="67" spans="1:25" s="96" customFormat="1" ht="15.6" x14ac:dyDescent="0.3">
      <c r="A67" s="115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5"/>
    </row>
    <row r="68" spans="1:25" s="96" customFormat="1" ht="15.6" x14ac:dyDescent="0.3">
      <c r="A68" s="115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5"/>
    </row>
    <row r="69" spans="1:25" s="96" customFormat="1" ht="15.6" x14ac:dyDescent="0.3">
      <c r="A69" s="115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5"/>
    </row>
    <row r="70" spans="1:25" s="96" customFormat="1" ht="15.6" x14ac:dyDescent="0.3">
      <c r="A70" s="115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5"/>
    </row>
    <row r="71" spans="1:25" s="96" customFormat="1" ht="15.6" x14ac:dyDescent="0.3">
      <c r="A71" s="115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5"/>
    </row>
    <row r="72" spans="1:25" s="96" customFormat="1" ht="15.6" x14ac:dyDescent="0.3">
      <c r="A72" s="115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5"/>
    </row>
    <row r="73" spans="1:25" s="96" customFormat="1" ht="15.6" x14ac:dyDescent="0.3">
      <c r="A73" s="115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5"/>
    </row>
    <row r="74" spans="1:25" s="96" customFormat="1" ht="16.2" thickBot="1" x14ac:dyDescent="0.35">
      <c r="A74" s="115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V74" s="110"/>
    </row>
    <row r="75" spans="1:25" s="96" customFormat="1" ht="32.4" thickTop="1" thickBot="1" x14ac:dyDescent="0.35">
      <c r="A75" s="116" t="s">
        <v>77</v>
      </c>
      <c r="B75" s="106">
        <v>0</v>
      </c>
      <c r="C75" s="106">
        <v>10</v>
      </c>
      <c r="D75" s="106">
        <v>14</v>
      </c>
      <c r="E75" s="106">
        <v>16.5</v>
      </c>
      <c r="F75" s="106">
        <v>18.5</v>
      </c>
      <c r="G75" s="106">
        <v>22</v>
      </c>
      <c r="H75" s="106">
        <v>25</v>
      </c>
      <c r="I75" s="106">
        <v>27</v>
      </c>
      <c r="J75" s="106">
        <v>29</v>
      </c>
      <c r="K75" s="106">
        <v>31</v>
      </c>
      <c r="L75" s="106">
        <v>33</v>
      </c>
      <c r="M75" s="106">
        <v>35</v>
      </c>
      <c r="N75" s="106">
        <v>35.5</v>
      </c>
      <c r="O75" s="106">
        <v>36.5</v>
      </c>
      <c r="P75" s="106">
        <v>40.5</v>
      </c>
      <c r="Q75" s="106">
        <v>44</v>
      </c>
      <c r="R75" s="106">
        <v>45.5</v>
      </c>
      <c r="S75" s="106">
        <v>48</v>
      </c>
      <c r="T75" s="106">
        <v>52</v>
      </c>
      <c r="U75" s="108">
        <v>60</v>
      </c>
      <c r="V75" s="110"/>
      <c r="W75" s="112"/>
    </row>
    <row r="76" spans="1:25" s="107" customFormat="1" ht="32.4" thickTop="1" thickBot="1" x14ac:dyDescent="0.3">
      <c r="A76" s="118" t="s">
        <v>78</v>
      </c>
      <c r="B76" s="106">
        <v>2.6930000000000001</v>
      </c>
      <c r="C76" s="106">
        <v>3.0129999999999999</v>
      </c>
      <c r="D76" s="106">
        <v>3.2829999999999999</v>
      </c>
      <c r="E76" s="106">
        <v>4.6130000000000004</v>
      </c>
      <c r="F76" s="106">
        <v>4.4930000000000003</v>
      </c>
      <c r="G76" s="106">
        <v>3.363</v>
      </c>
      <c r="H76" s="106">
        <v>2.633</v>
      </c>
      <c r="I76" s="106">
        <v>2.5529999999999999</v>
      </c>
      <c r="J76" s="106">
        <v>2.7530000000000001</v>
      </c>
      <c r="K76" s="106">
        <v>2.5529999999999999</v>
      </c>
      <c r="L76" s="106">
        <v>2.8530000000000002</v>
      </c>
      <c r="M76" s="106">
        <v>3.593</v>
      </c>
      <c r="N76" s="106">
        <v>4.0730000000000004</v>
      </c>
      <c r="O76" s="106">
        <v>4.2530000000000001</v>
      </c>
      <c r="P76" s="106">
        <v>4.9729999999999999</v>
      </c>
      <c r="Q76" s="106">
        <v>5.133</v>
      </c>
      <c r="R76" s="106">
        <v>4.0229999999999997</v>
      </c>
      <c r="S76" s="106">
        <v>3.4630000000000001</v>
      </c>
      <c r="T76" s="106">
        <v>2.9930000000000003</v>
      </c>
      <c r="U76" s="108">
        <v>2.883</v>
      </c>
      <c r="V76" s="109"/>
      <c r="W76" s="112"/>
    </row>
    <row r="77" spans="1:25" s="96" customFormat="1" ht="16.2" thickTop="1" x14ac:dyDescent="0.3">
      <c r="E77" s="96" t="s">
        <v>125</v>
      </c>
      <c r="K77" s="96" t="s">
        <v>126</v>
      </c>
      <c r="P77" s="96" t="s">
        <v>124</v>
      </c>
      <c r="V77" s="111"/>
      <c r="W77" s="111"/>
      <c r="X77" s="111"/>
      <c r="Y77" s="111"/>
    </row>
    <row r="78" spans="1:25" s="96" customFormat="1" ht="30.6" thickBot="1" x14ac:dyDescent="0.35">
      <c r="A78" s="149" t="s">
        <v>83</v>
      </c>
      <c r="B78" s="149"/>
      <c r="C78" s="149"/>
      <c r="D78" s="149"/>
      <c r="E78" s="149"/>
      <c r="F78" s="149"/>
      <c r="G78" s="149"/>
      <c r="H78" s="149"/>
      <c r="I78" s="149"/>
      <c r="J78" s="149"/>
      <c r="K78" s="149"/>
      <c r="L78" s="149"/>
      <c r="M78" s="149"/>
      <c r="N78" s="149"/>
      <c r="O78" s="149"/>
      <c r="P78" s="149"/>
      <c r="Q78" s="149"/>
      <c r="R78" s="149"/>
      <c r="S78" s="149"/>
      <c r="T78" s="149"/>
      <c r="U78" s="149"/>
    </row>
    <row r="79" spans="1:25" s="96" customFormat="1" ht="16.2" thickTop="1" x14ac:dyDescent="0.3">
      <c r="A79" s="114"/>
      <c r="B79" s="97"/>
      <c r="C79" s="97"/>
      <c r="D79" s="97"/>
      <c r="E79" s="98"/>
      <c r="F79" s="99"/>
      <c r="G79" s="99"/>
      <c r="H79" s="99"/>
      <c r="I79" s="99"/>
      <c r="J79" s="99"/>
      <c r="K79" s="99"/>
      <c r="L79" s="99"/>
      <c r="M79" s="100"/>
      <c r="N79" s="100"/>
      <c r="O79" s="100"/>
      <c r="P79" s="100"/>
      <c r="Q79" s="101"/>
      <c r="R79" s="101"/>
      <c r="S79" s="101"/>
      <c r="T79" s="97"/>
      <c r="U79" s="102"/>
    </row>
    <row r="80" spans="1:25" s="96" customFormat="1" ht="15.6" x14ac:dyDescent="0.3">
      <c r="A80" s="115"/>
      <c r="B80" s="103"/>
      <c r="C80" s="103"/>
      <c r="D80" s="103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3"/>
      <c r="U80" s="105"/>
    </row>
    <row r="81" spans="1:21" s="96" customFormat="1" ht="15.6" x14ac:dyDescent="0.3">
      <c r="A81" s="115"/>
      <c r="B81" s="103"/>
      <c r="C81" s="103"/>
      <c r="D81" s="103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3"/>
      <c r="U81" s="105"/>
    </row>
    <row r="82" spans="1:21" s="96" customFormat="1" ht="15.6" x14ac:dyDescent="0.3">
      <c r="A82" s="115"/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5"/>
    </row>
    <row r="83" spans="1:21" s="96" customFormat="1" ht="15.6" x14ac:dyDescent="0.3">
      <c r="A83" s="115"/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5"/>
    </row>
    <row r="84" spans="1:21" s="96" customFormat="1" ht="15.6" x14ac:dyDescent="0.3">
      <c r="A84" s="115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5"/>
    </row>
    <row r="85" spans="1:21" s="96" customFormat="1" ht="15.6" x14ac:dyDescent="0.3">
      <c r="A85" s="115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5"/>
    </row>
    <row r="86" spans="1:21" s="96" customFormat="1" ht="15.6" x14ac:dyDescent="0.3">
      <c r="A86" s="115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5"/>
    </row>
    <row r="87" spans="1:21" s="96" customFormat="1" ht="15.6" x14ac:dyDescent="0.3">
      <c r="A87" s="115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5"/>
    </row>
    <row r="88" spans="1:21" s="96" customFormat="1" ht="15.6" x14ac:dyDescent="0.3">
      <c r="A88" s="115"/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5"/>
    </row>
    <row r="89" spans="1:21" s="96" customFormat="1" ht="16.2" thickBot="1" x14ac:dyDescent="0.35">
      <c r="A89" s="115"/>
      <c r="B89" s="103"/>
      <c r="C89" s="103"/>
      <c r="D89" s="103"/>
      <c r="E89" s="103"/>
      <c r="F89" s="103"/>
      <c r="G89" s="103"/>
      <c r="H89" s="103"/>
      <c r="I89" s="103"/>
      <c r="J89" s="103"/>
      <c r="M89" s="103"/>
      <c r="N89" s="103"/>
      <c r="O89" s="103"/>
      <c r="P89" s="103"/>
      <c r="Q89" s="103"/>
      <c r="R89" s="103"/>
      <c r="S89" s="103"/>
      <c r="T89" s="103"/>
      <c r="U89" s="105"/>
    </row>
    <row r="90" spans="1:21" s="96" customFormat="1" ht="32.4" thickTop="1" thickBot="1" x14ac:dyDescent="0.35">
      <c r="A90" s="116" t="s">
        <v>77</v>
      </c>
      <c r="B90" s="106">
        <v>0</v>
      </c>
      <c r="C90" s="106">
        <v>10</v>
      </c>
      <c r="D90" s="106">
        <v>15</v>
      </c>
      <c r="E90" s="106">
        <v>16</v>
      </c>
      <c r="F90" s="106">
        <v>18</v>
      </c>
      <c r="G90" s="106">
        <v>19</v>
      </c>
      <c r="H90" s="106">
        <v>20</v>
      </c>
      <c r="I90" s="106">
        <v>23</v>
      </c>
      <c r="J90" s="106">
        <v>26</v>
      </c>
      <c r="K90" s="106">
        <v>30</v>
      </c>
      <c r="L90" s="106">
        <v>32</v>
      </c>
      <c r="M90" s="106">
        <v>34</v>
      </c>
      <c r="N90" s="106">
        <v>36</v>
      </c>
      <c r="O90" s="106">
        <v>37</v>
      </c>
      <c r="P90" s="106">
        <v>40</v>
      </c>
      <c r="Q90" s="106">
        <v>41</v>
      </c>
      <c r="R90" s="106">
        <v>42</v>
      </c>
      <c r="S90" s="106">
        <v>44</v>
      </c>
      <c r="T90" s="106">
        <v>47</v>
      </c>
      <c r="U90" s="106">
        <v>55</v>
      </c>
    </row>
    <row r="91" spans="1:21" s="107" customFormat="1" ht="32.4" thickTop="1" thickBot="1" x14ac:dyDescent="0.3">
      <c r="A91" s="118" t="s">
        <v>78</v>
      </c>
      <c r="B91" s="106">
        <v>2.8939999999999997</v>
      </c>
      <c r="C91" s="106">
        <v>3.0339999999999998</v>
      </c>
      <c r="D91" s="106">
        <v>3.3439999999999994</v>
      </c>
      <c r="E91" s="106">
        <v>4.4739999999999993</v>
      </c>
      <c r="F91" s="106">
        <v>4.4039999999999999</v>
      </c>
      <c r="G91" s="106">
        <v>3.8339999999999996</v>
      </c>
      <c r="H91" s="106">
        <v>3.6839999999999997</v>
      </c>
      <c r="I91" s="106">
        <v>2.4239999999999995</v>
      </c>
      <c r="J91" s="106">
        <v>2.194</v>
      </c>
      <c r="K91" s="106">
        <v>2.0839999999999996</v>
      </c>
      <c r="L91" s="106">
        <v>2.1439999999999992</v>
      </c>
      <c r="M91" s="106">
        <v>3.7139999999999995</v>
      </c>
      <c r="N91" s="106">
        <v>4.5439999999999996</v>
      </c>
      <c r="O91" s="106">
        <v>4.8239999999999998</v>
      </c>
      <c r="P91" s="106">
        <v>4.8339999999999996</v>
      </c>
      <c r="Q91" s="106">
        <v>4.5339999999999998</v>
      </c>
      <c r="R91" s="106">
        <v>3.8939999999999997</v>
      </c>
      <c r="S91" s="106">
        <v>3.3539999999999996</v>
      </c>
      <c r="T91" s="106">
        <v>3.2339999999999995</v>
      </c>
      <c r="U91" s="106">
        <v>3.1739999999999995</v>
      </c>
    </row>
    <row r="92" spans="1:21" s="96" customFormat="1" ht="16.2" thickTop="1" x14ac:dyDescent="0.3">
      <c r="F92" s="96" t="s">
        <v>125</v>
      </c>
      <c r="K92" s="96" t="s">
        <v>126</v>
      </c>
      <c r="O92" s="96" t="s">
        <v>124</v>
      </c>
    </row>
    <row r="93" spans="1:21" s="96" customFormat="1" ht="30.6" thickBot="1" x14ac:dyDescent="0.35">
      <c r="A93" s="149" t="s">
        <v>84</v>
      </c>
      <c r="B93" s="149"/>
      <c r="C93" s="149"/>
      <c r="D93" s="149"/>
      <c r="E93" s="149"/>
      <c r="F93" s="149"/>
      <c r="G93" s="149"/>
      <c r="H93" s="149"/>
      <c r="I93" s="149"/>
      <c r="J93" s="149"/>
      <c r="K93" s="149"/>
      <c r="L93" s="149"/>
      <c r="M93" s="149"/>
      <c r="N93" s="149"/>
      <c r="O93" s="149"/>
      <c r="P93" s="149"/>
      <c r="Q93" s="149"/>
      <c r="R93" s="149"/>
      <c r="S93" s="149"/>
      <c r="T93" s="149"/>
      <c r="U93" s="149"/>
    </row>
    <row r="94" spans="1:21" s="96" customFormat="1" ht="16.2" thickTop="1" x14ac:dyDescent="0.3">
      <c r="A94" s="114"/>
      <c r="B94" s="97"/>
      <c r="C94" s="97"/>
      <c r="D94" s="97"/>
      <c r="E94" s="98"/>
      <c r="F94" s="99"/>
      <c r="G94" s="99"/>
      <c r="H94" s="99"/>
      <c r="I94" s="99"/>
      <c r="J94" s="99"/>
      <c r="K94" s="99"/>
      <c r="L94" s="99"/>
      <c r="M94" s="100"/>
      <c r="N94" s="100"/>
      <c r="O94" s="100"/>
      <c r="P94" s="100"/>
      <c r="Q94" s="101"/>
      <c r="R94" s="101"/>
      <c r="S94" s="101"/>
      <c r="T94" s="97"/>
      <c r="U94" s="102"/>
    </row>
    <row r="95" spans="1:21" s="96" customFormat="1" ht="15.6" x14ac:dyDescent="0.3">
      <c r="A95" s="115"/>
      <c r="B95" s="103"/>
      <c r="C95" s="103"/>
      <c r="D95" s="103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3"/>
      <c r="U95" s="105"/>
    </row>
    <row r="96" spans="1:21" s="96" customFormat="1" ht="15.6" x14ac:dyDescent="0.3">
      <c r="A96" s="115"/>
      <c r="B96" s="103"/>
      <c r="C96" s="103"/>
      <c r="D96" s="103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3"/>
      <c r="U96" s="105"/>
    </row>
    <row r="97" spans="1:28" s="96" customFormat="1" ht="15.6" x14ac:dyDescent="0.3">
      <c r="A97" s="115"/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5"/>
    </row>
    <row r="98" spans="1:28" s="96" customFormat="1" ht="15.6" x14ac:dyDescent="0.3">
      <c r="A98" s="115"/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5"/>
    </row>
    <row r="99" spans="1:28" s="96" customFormat="1" ht="15.6" x14ac:dyDescent="0.3">
      <c r="A99" s="115"/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5"/>
    </row>
    <row r="100" spans="1:28" s="96" customFormat="1" ht="15.6" x14ac:dyDescent="0.3">
      <c r="A100" s="115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5"/>
    </row>
    <row r="101" spans="1:28" s="96" customFormat="1" ht="15.6" x14ac:dyDescent="0.3">
      <c r="A101" s="115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5"/>
    </row>
    <row r="102" spans="1:28" s="96" customFormat="1" ht="15.6" x14ac:dyDescent="0.3">
      <c r="A102" s="115"/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5"/>
    </row>
    <row r="103" spans="1:28" s="96" customFormat="1" ht="15.6" x14ac:dyDescent="0.3">
      <c r="A103" s="115"/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5"/>
    </row>
    <row r="104" spans="1:28" s="96" customFormat="1" ht="16.2" thickBot="1" x14ac:dyDescent="0.35">
      <c r="A104" s="115"/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5"/>
    </row>
    <row r="105" spans="1:28" s="96" customFormat="1" ht="32.4" thickTop="1" thickBot="1" x14ac:dyDescent="0.35">
      <c r="A105" s="116" t="s">
        <v>77</v>
      </c>
      <c r="B105" s="106">
        <v>0</v>
      </c>
      <c r="C105" s="106">
        <v>5</v>
      </c>
      <c r="D105" s="106">
        <v>10</v>
      </c>
      <c r="E105" s="106">
        <v>15</v>
      </c>
      <c r="F105" s="106">
        <v>16</v>
      </c>
      <c r="G105" s="106">
        <v>19</v>
      </c>
      <c r="H105" s="106">
        <v>20.5</v>
      </c>
      <c r="I105" s="106">
        <v>22</v>
      </c>
      <c r="J105" s="106">
        <v>25</v>
      </c>
      <c r="K105" s="106">
        <v>29</v>
      </c>
      <c r="L105" s="106">
        <v>31</v>
      </c>
      <c r="M105" s="106">
        <v>33</v>
      </c>
      <c r="N105" s="106">
        <v>34</v>
      </c>
      <c r="O105" s="106">
        <v>36</v>
      </c>
      <c r="P105" s="106">
        <v>38</v>
      </c>
      <c r="Q105" s="106">
        <v>40</v>
      </c>
      <c r="R105" s="106">
        <v>41</v>
      </c>
      <c r="S105" s="106">
        <v>45</v>
      </c>
      <c r="T105" s="106">
        <v>55</v>
      </c>
      <c r="U105" s="108">
        <v>60</v>
      </c>
      <c r="V105" s="112"/>
      <c r="AB105" s="117"/>
    </row>
    <row r="106" spans="1:28" s="107" customFormat="1" ht="32.4" thickTop="1" thickBot="1" x14ac:dyDescent="0.3">
      <c r="A106" s="118" t="s">
        <v>78</v>
      </c>
      <c r="B106" s="106">
        <v>2.0669999999999988</v>
      </c>
      <c r="C106" s="106">
        <v>2.1669999999999989</v>
      </c>
      <c r="D106" s="106">
        <v>1.3769999999999989</v>
      </c>
      <c r="E106" s="106">
        <v>2.8269999999999991</v>
      </c>
      <c r="F106" s="106">
        <v>3.6469999999999994</v>
      </c>
      <c r="G106" s="106">
        <v>3.6769999999999987</v>
      </c>
      <c r="H106" s="106">
        <v>2.9669999999999992</v>
      </c>
      <c r="I106" s="106">
        <v>2.5769999999999991</v>
      </c>
      <c r="J106" s="106">
        <v>1.3669999999999991</v>
      </c>
      <c r="K106" s="106">
        <v>1.2569999999999988</v>
      </c>
      <c r="L106" s="106">
        <v>1.1069999999999993</v>
      </c>
      <c r="M106" s="106">
        <v>1.2569999999999988</v>
      </c>
      <c r="N106" s="106">
        <v>1.8269999999999991</v>
      </c>
      <c r="O106" s="106">
        <v>2.9469999999999992</v>
      </c>
      <c r="P106" s="106">
        <v>3.7369999999999992</v>
      </c>
      <c r="Q106" s="106">
        <v>3.766999999999999</v>
      </c>
      <c r="R106" s="106">
        <v>3.2369999999999992</v>
      </c>
      <c r="S106" s="106">
        <v>2.1169999999999991</v>
      </c>
      <c r="T106" s="106">
        <v>1.8669999999999991</v>
      </c>
      <c r="U106" s="108">
        <v>1.8469999999999991</v>
      </c>
      <c r="V106" s="112"/>
      <c r="AB106" s="111"/>
    </row>
    <row r="107" spans="1:28" s="96" customFormat="1" ht="16.2" thickTop="1" x14ac:dyDescent="0.3">
      <c r="G107" s="96" t="s">
        <v>125</v>
      </c>
      <c r="L107" s="96" t="s">
        <v>126</v>
      </c>
      <c r="P107" s="96" t="s">
        <v>124</v>
      </c>
    </row>
    <row r="108" spans="1:28" s="96" customFormat="1" ht="30.6" thickBot="1" x14ac:dyDescent="0.35">
      <c r="A108" s="149" t="s">
        <v>85</v>
      </c>
      <c r="B108" s="149"/>
      <c r="C108" s="149"/>
      <c r="D108" s="149"/>
      <c r="E108" s="149"/>
      <c r="F108" s="149"/>
      <c r="G108" s="149"/>
      <c r="H108" s="149"/>
      <c r="I108" s="149"/>
      <c r="J108" s="149"/>
      <c r="K108" s="149"/>
      <c r="L108" s="149"/>
      <c r="M108" s="149"/>
      <c r="N108" s="149"/>
      <c r="O108" s="149"/>
      <c r="P108" s="149"/>
      <c r="Q108" s="149"/>
      <c r="R108" s="149"/>
      <c r="S108" s="149"/>
      <c r="T108" s="149"/>
      <c r="U108" s="149"/>
    </row>
    <row r="109" spans="1:28" s="96" customFormat="1" ht="16.2" thickTop="1" x14ac:dyDescent="0.3">
      <c r="A109" s="114"/>
      <c r="B109" s="97"/>
      <c r="C109" s="97"/>
      <c r="D109" s="97"/>
      <c r="E109" s="98"/>
      <c r="F109" s="99"/>
      <c r="G109" s="99"/>
      <c r="H109" s="99"/>
      <c r="I109" s="99"/>
      <c r="J109" s="99"/>
      <c r="K109" s="99"/>
      <c r="L109" s="99"/>
      <c r="M109" s="100"/>
      <c r="N109" s="100"/>
      <c r="O109" s="100"/>
      <c r="P109" s="100"/>
      <c r="Q109" s="101"/>
      <c r="R109" s="101"/>
      <c r="S109" s="101"/>
      <c r="T109" s="97"/>
      <c r="U109" s="102"/>
    </row>
    <row r="110" spans="1:28" s="96" customFormat="1" ht="15.6" x14ac:dyDescent="0.3">
      <c r="A110" s="115"/>
      <c r="B110" s="103"/>
      <c r="C110" s="103"/>
      <c r="D110" s="103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3"/>
      <c r="U110" s="105"/>
    </row>
    <row r="111" spans="1:28" s="96" customFormat="1" ht="15.6" x14ac:dyDescent="0.3">
      <c r="A111" s="115"/>
      <c r="B111" s="103"/>
      <c r="C111" s="103"/>
      <c r="D111" s="103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3"/>
      <c r="U111" s="105"/>
    </row>
    <row r="112" spans="1:28" s="96" customFormat="1" ht="15.6" x14ac:dyDescent="0.3">
      <c r="A112" s="115"/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5"/>
    </row>
    <row r="113" spans="1:25" s="96" customFormat="1" ht="15.6" x14ac:dyDescent="0.3">
      <c r="A113" s="115"/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5"/>
    </row>
    <row r="114" spans="1:25" s="96" customFormat="1" ht="15.6" x14ac:dyDescent="0.3">
      <c r="A114" s="115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5"/>
    </row>
    <row r="115" spans="1:25" s="96" customFormat="1" ht="15.6" x14ac:dyDescent="0.3">
      <c r="A115" s="115"/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5"/>
    </row>
    <row r="116" spans="1:25" s="96" customFormat="1" ht="15.6" x14ac:dyDescent="0.3">
      <c r="A116" s="115"/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5"/>
    </row>
    <row r="117" spans="1:25" s="96" customFormat="1" ht="15.6" x14ac:dyDescent="0.3">
      <c r="A117" s="115"/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5"/>
    </row>
    <row r="118" spans="1:25" s="96" customFormat="1" ht="15.6" x14ac:dyDescent="0.3">
      <c r="A118" s="115"/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5"/>
    </row>
    <row r="119" spans="1:25" s="96" customFormat="1" ht="16.2" thickBot="1" x14ac:dyDescent="0.35">
      <c r="A119" s="115"/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5"/>
    </row>
    <row r="120" spans="1:25" s="96" customFormat="1" ht="32.4" thickTop="1" thickBot="1" x14ac:dyDescent="0.35">
      <c r="A120" s="116" t="s">
        <v>77</v>
      </c>
      <c r="B120" s="106">
        <v>0</v>
      </c>
      <c r="C120" s="106">
        <v>10</v>
      </c>
      <c r="D120" s="106">
        <v>13</v>
      </c>
      <c r="E120" s="106">
        <v>14</v>
      </c>
      <c r="F120" s="106">
        <v>18</v>
      </c>
      <c r="G120" s="106">
        <v>20</v>
      </c>
      <c r="H120" s="106">
        <v>21</v>
      </c>
      <c r="I120" s="106">
        <v>23</v>
      </c>
      <c r="J120" s="106">
        <v>25.5</v>
      </c>
      <c r="K120" s="106">
        <v>29.5</v>
      </c>
      <c r="L120" s="106">
        <v>31.5</v>
      </c>
      <c r="M120" s="106">
        <v>33.5</v>
      </c>
      <c r="N120" s="106">
        <v>35</v>
      </c>
      <c r="O120" s="106">
        <v>36</v>
      </c>
      <c r="P120" s="106">
        <v>39</v>
      </c>
      <c r="Q120" s="106">
        <v>40.5</v>
      </c>
      <c r="R120" s="106">
        <v>41.5</v>
      </c>
      <c r="S120" s="106">
        <v>43</v>
      </c>
      <c r="T120" s="106">
        <v>46</v>
      </c>
      <c r="U120" s="106">
        <v>55</v>
      </c>
      <c r="Y120" s="106"/>
    </row>
    <row r="121" spans="1:25" s="96" customFormat="1" ht="32.4" thickTop="1" thickBot="1" x14ac:dyDescent="0.35">
      <c r="A121" s="126" t="s">
        <v>78</v>
      </c>
      <c r="B121" s="106">
        <v>2.3379999999999983</v>
      </c>
      <c r="C121" s="106">
        <v>2.5679999999999983</v>
      </c>
      <c r="D121" s="106">
        <v>2.9179999999999984</v>
      </c>
      <c r="E121" s="106">
        <v>3.7179999999999982</v>
      </c>
      <c r="F121" s="106">
        <v>3.2779999999999982</v>
      </c>
      <c r="G121" s="106">
        <v>2.9179999999999984</v>
      </c>
      <c r="H121" s="106">
        <v>2.6079999999999983</v>
      </c>
      <c r="I121" s="106">
        <v>1.2579999999999982</v>
      </c>
      <c r="J121" s="106">
        <v>0.75799999999999823</v>
      </c>
      <c r="K121" s="106">
        <v>0.85799999999999876</v>
      </c>
      <c r="L121" s="106">
        <v>0.92799999999999816</v>
      </c>
      <c r="M121" s="106">
        <v>1.5379999999999985</v>
      </c>
      <c r="N121" s="106">
        <v>2.5979999999999985</v>
      </c>
      <c r="O121" s="106">
        <v>2.9379999999999984</v>
      </c>
      <c r="P121" s="106">
        <v>4.0479999999999983</v>
      </c>
      <c r="Q121" s="106">
        <v>4.0179999999999989</v>
      </c>
      <c r="R121" s="106">
        <v>3.0479999999999983</v>
      </c>
      <c r="S121" s="106">
        <v>2.7579999999999982</v>
      </c>
      <c r="T121" s="106">
        <v>2.4479999999999986</v>
      </c>
      <c r="U121" s="106">
        <v>2.2579999999999982</v>
      </c>
      <c r="Y121" s="106"/>
    </row>
    <row r="122" spans="1:25" s="96" customFormat="1" ht="16.2" thickTop="1" x14ac:dyDescent="0.3">
      <c r="F122" s="96" t="s">
        <v>125</v>
      </c>
      <c r="K122" s="96" t="s">
        <v>126</v>
      </c>
      <c r="P122" s="96" t="s">
        <v>124</v>
      </c>
      <c r="V122" s="111"/>
      <c r="W122" s="111"/>
      <c r="X122" s="111"/>
    </row>
    <row r="123" spans="1:25" s="96" customFormat="1" ht="30.6" thickBot="1" x14ac:dyDescent="0.35">
      <c r="A123" s="149" t="s">
        <v>86</v>
      </c>
      <c r="B123" s="149"/>
      <c r="C123" s="149"/>
      <c r="D123" s="149"/>
      <c r="E123" s="149"/>
      <c r="F123" s="149"/>
      <c r="G123" s="149"/>
      <c r="H123" s="149"/>
      <c r="I123" s="149"/>
      <c r="J123" s="149"/>
      <c r="K123" s="149"/>
      <c r="L123" s="149"/>
      <c r="M123" s="149"/>
      <c r="N123" s="149"/>
      <c r="O123" s="149"/>
      <c r="P123" s="149"/>
      <c r="Q123" s="149"/>
      <c r="R123" s="149"/>
      <c r="S123" s="149"/>
      <c r="T123" s="149"/>
      <c r="U123" s="149"/>
    </row>
    <row r="124" spans="1:25" s="96" customFormat="1" ht="16.2" thickTop="1" x14ac:dyDescent="0.3">
      <c r="A124" s="114"/>
      <c r="B124" s="97"/>
      <c r="C124" s="97"/>
      <c r="D124" s="97"/>
      <c r="E124" s="98"/>
      <c r="F124" s="99"/>
      <c r="G124" s="99"/>
      <c r="H124" s="99"/>
      <c r="I124" s="99"/>
      <c r="J124" s="99"/>
      <c r="K124" s="99"/>
      <c r="L124" s="99"/>
      <c r="M124" s="100"/>
      <c r="N124" s="100"/>
      <c r="O124" s="100"/>
      <c r="P124" s="100"/>
      <c r="Q124" s="101"/>
      <c r="R124" s="101"/>
      <c r="S124" s="101"/>
      <c r="T124" s="97"/>
      <c r="U124" s="102"/>
    </row>
    <row r="125" spans="1:25" s="96" customFormat="1" ht="15.6" x14ac:dyDescent="0.3">
      <c r="A125" s="115"/>
      <c r="B125" s="103"/>
      <c r="C125" s="103"/>
      <c r="D125" s="103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3"/>
      <c r="U125" s="105"/>
    </row>
    <row r="126" spans="1:25" s="96" customFormat="1" ht="15.6" x14ac:dyDescent="0.3">
      <c r="A126" s="115"/>
      <c r="B126" s="103"/>
      <c r="C126" s="103"/>
      <c r="D126" s="103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3"/>
      <c r="U126" s="105"/>
    </row>
    <row r="127" spans="1:25" s="96" customFormat="1" ht="15.6" x14ac:dyDescent="0.3">
      <c r="A127" s="115"/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5"/>
    </row>
    <row r="128" spans="1:25" s="96" customFormat="1" ht="15.6" x14ac:dyDescent="0.3">
      <c r="A128" s="115"/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5"/>
    </row>
    <row r="129" spans="1:80" s="96" customFormat="1" ht="15.6" x14ac:dyDescent="0.3">
      <c r="A129" s="115"/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5"/>
    </row>
    <row r="130" spans="1:80" s="96" customFormat="1" ht="15.6" x14ac:dyDescent="0.3">
      <c r="A130" s="115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5"/>
    </row>
    <row r="131" spans="1:80" s="96" customFormat="1" ht="15.6" x14ac:dyDescent="0.3">
      <c r="A131" s="115"/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5"/>
    </row>
    <row r="132" spans="1:80" s="96" customFormat="1" ht="15.6" x14ac:dyDescent="0.3">
      <c r="A132" s="115"/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5"/>
    </row>
    <row r="133" spans="1:80" s="96" customFormat="1" ht="15.6" x14ac:dyDescent="0.3">
      <c r="A133" s="115"/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5"/>
    </row>
    <row r="134" spans="1:80" s="96" customFormat="1" ht="15.6" x14ac:dyDescent="0.3">
      <c r="A134" s="115"/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5"/>
    </row>
    <row r="135" spans="1:80" s="119" customFormat="1" ht="31.2" x14ac:dyDescent="0.3">
      <c r="A135" s="127" t="s">
        <v>77</v>
      </c>
      <c r="B135" s="106">
        <v>0</v>
      </c>
      <c r="C135" s="106">
        <v>10</v>
      </c>
      <c r="D135" s="106">
        <v>13</v>
      </c>
      <c r="E135" s="106">
        <v>15</v>
      </c>
      <c r="F135" s="106">
        <v>16</v>
      </c>
      <c r="G135" s="106">
        <v>18</v>
      </c>
      <c r="H135" s="106">
        <v>20.5</v>
      </c>
      <c r="I135" s="106">
        <v>25</v>
      </c>
      <c r="J135" s="106">
        <v>27</v>
      </c>
      <c r="K135" s="106">
        <v>29</v>
      </c>
      <c r="L135" s="106">
        <v>31</v>
      </c>
      <c r="M135" s="106">
        <v>33</v>
      </c>
      <c r="N135" s="106">
        <v>35</v>
      </c>
      <c r="O135" s="106">
        <v>36</v>
      </c>
      <c r="P135" s="106">
        <v>37</v>
      </c>
      <c r="Q135" s="106">
        <v>39</v>
      </c>
      <c r="R135" s="106">
        <v>43</v>
      </c>
      <c r="S135" s="106">
        <v>45</v>
      </c>
      <c r="T135" s="106">
        <v>47</v>
      </c>
      <c r="U135" s="108">
        <v>50</v>
      </c>
      <c r="V135" s="110"/>
      <c r="W135" s="113"/>
      <c r="X135" s="113"/>
      <c r="Y135" s="113"/>
      <c r="Z135" s="113"/>
      <c r="AA135" s="117"/>
      <c r="AB135" s="117"/>
      <c r="AC135" s="117"/>
      <c r="AD135" s="117"/>
      <c r="AE135" s="117"/>
      <c r="AF135" s="117"/>
      <c r="AG135" s="117"/>
      <c r="AH135" s="117"/>
      <c r="AI135" s="117"/>
      <c r="AJ135" s="117"/>
      <c r="AK135" s="117"/>
      <c r="AL135" s="117"/>
      <c r="AM135" s="117"/>
      <c r="AN135" s="117"/>
      <c r="AO135" s="113"/>
      <c r="AP135" s="113"/>
      <c r="AQ135" s="113"/>
      <c r="AR135" s="113"/>
      <c r="AS135" s="113"/>
      <c r="AT135" s="113"/>
      <c r="AU135" s="113"/>
      <c r="AV135" s="113"/>
      <c r="AW135" s="113"/>
      <c r="AX135" s="113"/>
      <c r="AY135" s="113"/>
      <c r="AZ135" s="113"/>
      <c r="BA135" s="113"/>
      <c r="BB135" s="113"/>
      <c r="BC135" s="113"/>
      <c r="BD135" s="113"/>
      <c r="BE135" s="113"/>
      <c r="BF135" s="113"/>
      <c r="BG135" s="113"/>
      <c r="BH135" s="113"/>
      <c r="BI135" s="113"/>
      <c r="BJ135" s="113"/>
      <c r="BK135" s="113"/>
      <c r="BL135" s="113"/>
      <c r="BM135" s="113"/>
      <c r="BN135" s="113"/>
      <c r="BO135" s="113"/>
      <c r="BP135" s="113"/>
      <c r="BQ135" s="113"/>
      <c r="BR135" s="113"/>
      <c r="BS135" s="113"/>
      <c r="BT135" s="113"/>
      <c r="BU135" s="113"/>
      <c r="BV135" s="113"/>
      <c r="BW135" s="113"/>
      <c r="BX135" s="113"/>
      <c r="BY135" s="113"/>
      <c r="BZ135" s="113"/>
      <c r="CA135" s="113"/>
      <c r="CB135" s="128"/>
    </row>
    <row r="136" spans="1:80" s="125" customFormat="1" ht="31.2" x14ac:dyDescent="0.25">
      <c r="A136" s="122" t="s">
        <v>78</v>
      </c>
      <c r="B136" s="106">
        <v>2.0249999999999981</v>
      </c>
      <c r="C136" s="106">
        <v>2.174999999999998</v>
      </c>
      <c r="D136" s="106">
        <v>2.3149999999999982</v>
      </c>
      <c r="E136" s="106">
        <v>3.9649999999999981</v>
      </c>
      <c r="F136" s="106">
        <v>3.8249999999999984</v>
      </c>
      <c r="G136" s="106">
        <v>3.154999999999998</v>
      </c>
      <c r="H136" s="106">
        <v>2.6449999999999982</v>
      </c>
      <c r="I136" s="106">
        <v>1.2249999999999979</v>
      </c>
      <c r="J136" s="106">
        <v>0.92499999999999805</v>
      </c>
      <c r="K136" s="106">
        <v>0.90499999999999847</v>
      </c>
      <c r="L136" s="106">
        <v>0.78499999999999837</v>
      </c>
      <c r="M136" s="106">
        <v>1.0049999999999981</v>
      </c>
      <c r="N136" s="106">
        <v>1.884999999999998</v>
      </c>
      <c r="O136" s="106">
        <v>2.6249999999999982</v>
      </c>
      <c r="P136" s="106">
        <v>3.134999999999998</v>
      </c>
      <c r="Q136" s="106">
        <v>4.0049999999999981</v>
      </c>
      <c r="R136" s="106">
        <v>3.9649999999999981</v>
      </c>
      <c r="S136" s="106">
        <v>2.9349999999999983</v>
      </c>
      <c r="T136" s="106">
        <v>2.8149999999999982</v>
      </c>
      <c r="U136" s="108">
        <v>2.7649999999999983</v>
      </c>
      <c r="V136" s="109"/>
      <c r="W136" s="111"/>
      <c r="X136" s="111"/>
      <c r="Y136" s="111"/>
      <c r="Z136" s="111"/>
      <c r="AA136" s="111"/>
      <c r="AB136" s="111"/>
      <c r="AC136" s="111"/>
      <c r="AD136" s="111"/>
      <c r="AE136" s="111"/>
      <c r="AF136" s="111"/>
      <c r="AG136" s="111"/>
      <c r="AH136" s="111"/>
      <c r="AI136" s="111"/>
      <c r="AJ136" s="111"/>
      <c r="AK136" s="111"/>
      <c r="AL136" s="111"/>
      <c r="AM136" s="111"/>
      <c r="AN136" s="111"/>
      <c r="AO136" s="111"/>
      <c r="AP136" s="111"/>
      <c r="AQ136" s="111"/>
      <c r="AR136" s="111"/>
      <c r="AS136" s="111"/>
      <c r="AT136" s="111"/>
      <c r="AU136" s="111"/>
      <c r="AV136" s="111"/>
      <c r="AW136" s="111"/>
      <c r="AX136" s="111"/>
      <c r="AY136" s="111"/>
      <c r="AZ136" s="111"/>
      <c r="BA136" s="111"/>
      <c r="BB136" s="111"/>
      <c r="BC136" s="111"/>
      <c r="BD136" s="111"/>
      <c r="BE136" s="111"/>
      <c r="BF136" s="111"/>
      <c r="BG136" s="111"/>
      <c r="BH136" s="111"/>
      <c r="BI136" s="111"/>
      <c r="BJ136" s="111"/>
      <c r="BK136" s="111"/>
      <c r="BL136" s="111"/>
      <c r="BM136" s="111"/>
      <c r="BN136" s="111"/>
      <c r="BO136" s="111"/>
      <c r="BP136" s="111"/>
      <c r="BQ136" s="111"/>
      <c r="BR136" s="111"/>
      <c r="BS136" s="111"/>
      <c r="BT136" s="111"/>
      <c r="BU136" s="111"/>
      <c r="BV136" s="111"/>
      <c r="BW136" s="111"/>
      <c r="BX136" s="111"/>
      <c r="BY136" s="111"/>
      <c r="BZ136" s="111"/>
      <c r="CA136" s="111"/>
      <c r="CB136" s="124"/>
    </row>
    <row r="137" spans="1:80" s="96" customFormat="1" ht="15.6" x14ac:dyDescent="0.3">
      <c r="E137" s="96" t="s">
        <v>125</v>
      </c>
      <c r="K137" s="96" t="s">
        <v>126</v>
      </c>
      <c r="Q137" s="96" t="s">
        <v>124</v>
      </c>
    </row>
    <row r="138" spans="1:80" s="96" customFormat="1" ht="30.6" thickBot="1" x14ac:dyDescent="0.35">
      <c r="A138" s="149" t="s">
        <v>87</v>
      </c>
      <c r="B138" s="149"/>
      <c r="C138" s="149"/>
      <c r="D138" s="149"/>
      <c r="E138" s="149"/>
      <c r="F138" s="149"/>
      <c r="G138" s="149"/>
      <c r="H138" s="149"/>
      <c r="I138" s="149"/>
      <c r="J138" s="149"/>
      <c r="K138" s="149"/>
      <c r="L138" s="149"/>
      <c r="M138" s="149"/>
      <c r="N138" s="149"/>
      <c r="O138" s="149"/>
      <c r="P138" s="149"/>
      <c r="Q138" s="149"/>
      <c r="R138" s="149"/>
      <c r="S138" s="149"/>
      <c r="T138" s="149"/>
      <c r="U138" s="149"/>
    </row>
    <row r="139" spans="1:80" s="96" customFormat="1" ht="16.2" thickTop="1" x14ac:dyDescent="0.3">
      <c r="A139" s="114"/>
      <c r="B139" s="97"/>
      <c r="C139" s="97"/>
      <c r="D139" s="97"/>
      <c r="E139" s="98"/>
      <c r="F139" s="99"/>
      <c r="G139" s="99"/>
      <c r="H139" s="99"/>
      <c r="I139" s="99"/>
      <c r="J139" s="99"/>
      <c r="K139" s="99"/>
      <c r="L139" s="99"/>
      <c r="M139" s="100"/>
      <c r="N139" s="100"/>
      <c r="O139" s="100"/>
      <c r="P139" s="100"/>
      <c r="Q139" s="101"/>
      <c r="R139" s="101"/>
      <c r="S139" s="101"/>
      <c r="T139" s="97"/>
      <c r="U139" s="102"/>
    </row>
    <row r="140" spans="1:80" s="96" customFormat="1" ht="15.6" x14ac:dyDescent="0.3">
      <c r="A140" s="115"/>
      <c r="B140" s="103"/>
      <c r="C140" s="103"/>
      <c r="D140" s="103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3"/>
      <c r="U140" s="105"/>
    </row>
    <row r="141" spans="1:80" s="96" customFormat="1" ht="15.6" x14ac:dyDescent="0.3">
      <c r="A141" s="115"/>
      <c r="B141" s="103"/>
      <c r="C141" s="103"/>
      <c r="D141" s="103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3"/>
      <c r="U141" s="105"/>
    </row>
    <row r="142" spans="1:80" s="96" customFormat="1" ht="15.6" x14ac:dyDescent="0.3">
      <c r="A142" s="115"/>
      <c r="B142" s="103"/>
      <c r="C142" s="103"/>
      <c r="D142" s="103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103"/>
      <c r="S142" s="103"/>
      <c r="T142" s="103"/>
      <c r="U142" s="105"/>
    </row>
    <row r="143" spans="1:80" s="96" customFormat="1" ht="15.6" x14ac:dyDescent="0.3">
      <c r="A143" s="115"/>
      <c r="B143" s="103"/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5"/>
    </row>
    <row r="144" spans="1:80" s="96" customFormat="1" ht="15.6" x14ac:dyDescent="0.3">
      <c r="A144" s="115"/>
      <c r="B144" s="103"/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5"/>
    </row>
    <row r="145" spans="1:72" s="96" customFormat="1" ht="15.6" x14ac:dyDescent="0.3">
      <c r="A145" s="115"/>
      <c r="B145" s="103"/>
      <c r="C145" s="103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5"/>
    </row>
    <row r="146" spans="1:72" s="96" customFormat="1" ht="15.6" x14ac:dyDescent="0.3">
      <c r="A146" s="115"/>
      <c r="B146" s="103"/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5"/>
    </row>
    <row r="147" spans="1:72" s="96" customFormat="1" ht="15.6" x14ac:dyDescent="0.3">
      <c r="A147" s="115"/>
      <c r="B147" s="103"/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5"/>
    </row>
    <row r="148" spans="1:72" s="96" customFormat="1" ht="15.6" x14ac:dyDescent="0.3">
      <c r="A148" s="115"/>
      <c r="B148" s="103"/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5"/>
    </row>
    <row r="149" spans="1:72" s="96" customFormat="1" ht="15.6" x14ac:dyDescent="0.3">
      <c r="A149" s="115"/>
      <c r="B149" s="103"/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5"/>
    </row>
    <row r="150" spans="1:72" s="125" customFormat="1" ht="31.2" x14ac:dyDescent="0.25">
      <c r="A150" s="122" t="s">
        <v>77</v>
      </c>
      <c r="B150" s="106">
        <v>0</v>
      </c>
      <c r="C150" s="106">
        <v>3</v>
      </c>
      <c r="D150" s="106">
        <v>4</v>
      </c>
      <c r="E150" s="106">
        <v>7</v>
      </c>
      <c r="F150" s="106">
        <v>11</v>
      </c>
      <c r="G150" s="106">
        <v>14</v>
      </c>
      <c r="H150" s="106">
        <v>16</v>
      </c>
      <c r="I150" s="106">
        <v>18</v>
      </c>
      <c r="J150" s="106">
        <v>21</v>
      </c>
      <c r="K150" s="106">
        <v>23</v>
      </c>
      <c r="L150" s="106">
        <v>24.5</v>
      </c>
      <c r="M150" s="106">
        <v>27</v>
      </c>
      <c r="N150" s="106">
        <v>28.5</v>
      </c>
      <c r="O150" s="106">
        <v>30.5</v>
      </c>
      <c r="P150" s="106">
        <v>33</v>
      </c>
      <c r="Q150" s="106">
        <v>34</v>
      </c>
      <c r="R150" s="106">
        <v>36</v>
      </c>
      <c r="S150" s="106">
        <v>40</v>
      </c>
      <c r="T150" s="106">
        <v>45</v>
      </c>
      <c r="U150" s="108">
        <v>55</v>
      </c>
      <c r="V150" s="109"/>
      <c r="W150" s="111"/>
      <c r="X150" s="111"/>
      <c r="Y150" s="111"/>
      <c r="Z150" s="111"/>
      <c r="AA150" s="111"/>
      <c r="AB150" s="111"/>
      <c r="AC150" s="117"/>
      <c r="AD150" s="117"/>
      <c r="AE150" s="117"/>
      <c r="AF150" s="117"/>
      <c r="AG150" s="117"/>
      <c r="AH150" s="117"/>
      <c r="AI150" s="117"/>
      <c r="AJ150" s="117"/>
      <c r="AK150" s="117"/>
      <c r="AL150" s="111"/>
      <c r="AM150" s="111"/>
      <c r="AN150" s="111"/>
      <c r="AO150" s="111"/>
      <c r="AP150" s="111"/>
      <c r="AQ150" s="111"/>
      <c r="AR150" s="111"/>
      <c r="AS150" s="111"/>
      <c r="AT150" s="111"/>
      <c r="AU150" s="111"/>
      <c r="AV150" s="111"/>
      <c r="AW150" s="111"/>
      <c r="AX150" s="111"/>
      <c r="AY150" s="111"/>
      <c r="AZ150" s="111"/>
      <c r="BA150" s="111"/>
      <c r="BB150" s="111"/>
      <c r="BC150" s="111"/>
      <c r="BD150" s="111"/>
      <c r="BE150" s="111"/>
      <c r="BF150" s="111"/>
      <c r="BG150" s="111"/>
      <c r="BH150" s="111"/>
      <c r="BI150" s="111"/>
      <c r="BJ150" s="111"/>
      <c r="BK150" s="111"/>
      <c r="BL150" s="111"/>
      <c r="BM150" s="111"/>
      <c r="BN150" s="111"/>
      <c r="BO150" s="111"/>
      <c r="BP150" s="111"/>
      <c r="BQ150" s="111"/>
      <c r="BR150" s="111"/>
      <c r="BS150" s="111"/>
      <c r="BT150" s="124"/>
    </row>
    <row r="151" spans="1:72" s="125" customFormat="1" ht="31.2" x14ac:dyDescent="0.25">
      <c r="A151" s="122" t="s">
        <v>78</v>
      </c>
      <c r="B151" s="106">
        <v>2.7679999999999976</v>
      </c>
      <c r="C151" s="106">
        <v>3.3479999999999972</v>
      </c>
      <c r="D151" s="106">
        <v>4.3279999999999976</v>
      </c>
      <c r="E151" s="106">
        <v>4.2179999999999973</v>
      </c>
      <c r="F151" s="106">
        <v>3.5879999999999974</v>
      </c>
      <c r="G151" s="106">
        <v>3.4479999999999977</v>
      </c>
      <c r="H151" s="106">
        <v>2.8279999999999976</v>
      </c>
      <c r="I151" s="106">
        <v>2.2879999999999976</v>
      </c>
      <c r="J151" s="106">
        <v>1.9679999999999973</v>
      </c>
      <c r="K151" s="106">
        <v>1.1979999999999973</v>
      </c>
      <c r="L151" s="106">
        <v>1.5479999999999974</v>
      </c>
      <c r="M151" s="106">
        <v>2.8179999999999974</v>
      </c>
      <c r="N151" s="106">
        <v>3.4379999999999975</v>
      </c>
      <c r="O151" s="106">
        <v>3.7179999999999973</v>
      </c>
      <c r="P151" s="106">
        <v>3.5979999999999972</v>
      </c>
      <c r="Q151" s="106">
        <v>3.4079999999999977</v>
      </c>
      <c r="R151" s="106">
        <v>3.3879999999999972</v>
      </c>
      <c r="S151" s="106">
        <v>3.3579999999999974</v>
      </c>
      <c r="T151" s="106">
        <v>3.3079999999999972</v>
      </c>
      <c r="U151" s="108">
        <v>3.3279999999999976</v>
      </c>
      <c r="V151" s="109"/>
      <c r="W151" s="111"/>
      <c r="X151" s="111"/>
      <c r="Y151" s="111"/>
      <c r="Z151" s="111"/>
      <c r="AA151" s="111"/>
      <c r="AB151" s="111"/>
      <c r="AC151" s="111"/>
      <c r="AD151" s="111"/>
      <c r="AE151" s="111"/>
      <c r="AF151" s="111"/>
      <c r="AG151" s="111"/>
      <c r="AH151" s="111"/>
      <c r="AI151" s="111"/>
      <c r="AJ151" s="111"/>
      <c r="AK151" s="111"/>
      <c r="AL151" s="111"/>
      <c r="AM151" s="111"/>
      <c r="AN151" s="111"/>
      <c r="AO151" s="111"/>
      <c r="AP151" s="111"/>
      <c r="AQ151" s="111"/>
      <c r="AR151" s="111"/>
      <c r="AS151" s="111"/>
      <c r="AT151" s="111"/>
      <c r="AU151" s="111"/>
      <c r="AV151" s="111"/>
      <c r="AW151" s="111"/>
      <c r="AX151" s="111"/>
      <c r="AY151" s="111"/>
      <c r="AZ151" s="111"/>
      <c r="BA151" s="111"/>
      <c r="BB151" s="111"/>
      <c r="BC151" s="111"/>
      <c r="BD151" s="111"/>
      <c r="BE151" s="111"/>
      <c r="BF151" s="111"/>
      <c r="BG151" s="111"/>
      <c r="BH151" s="111"/>
      <c r="BI151" s="111"/>
      <c r="BJ151" s="111"/>
      <c r="BK151" s="111"/>
      <c r="BL151" s="111"/>
      <c r="BM151" s="111"/>
      <c r="BN151" s="111"/>
      <c r="BO151" s="111"/>
      <c r="BP151" s="111"/>
      <c r="BQ151" s="111"/>
      <c r="BR151" s="111"/>
      <c r="BS151" s="111"/>
      <c r="BT151" s="124"/>
    </row>
    <row r="152" spans="1:72" s="96" customFormat="1" ht="15.6" x14ac:dyDescent="0.3">
      <c r="G152" s="96" t="s">
        <v>125</v>
      </c>
      <c r="K152" s="96" t="s">
        <v>126</v>
      </c>
      <c r="O152" s="96" t="s">
        <v>124</v>
      </c>
    </row>
    <row r="153" spans="1:72" s="96" customFormat="1" ht="30.6" thickBot="1" x14ac:dyDescent="0.35">
      <c r="A153" s="149" t="s">
        <v>88</v>
      </c>
      <c r="B153" s="149"/>
      <c r="C153" s="149"/>
      <c r="D153" s="149"/>
      <c r="E153" s="149"/>
      <c r="F153" s="149"/>
      <c r="G153" s="149"/>
      <c r="H153" s="149"/>
      <c r="I153" s="149"/>
      <c r="J153" s="149"/>
      <c r="K153" s="149"/>
      <c r="L153" s="149"/>
      <c r="M153" s="149"/>
      <c r="N153" s="149"/>
      <c r="O153" s="149"/>
      <c r="P153" s="149"/>
      <c r="Q153" s="149"/>
      <c r="R153" s="149"/>
      <c r="S153" s="149"/>
      <c r="T153" s="149"/>
      <c r="U153" s="149"/>
    </row>
    <row r="154" spans="1:72" s="96" customFormat="1" ht="16.2" thickTop="1" x14ac:dyDescent="0.3">
      <c r="A154" s="114"/>
      <c r="B154" s="97"/>
      <c r="C154" s="97"/>
      <c r="D154" s="97"/>
      <c r="E154" s="98"/>
      <c r="F154" s="99"/>
      <c r="G154" s="99"/>
      <c r="H154" s="99"/>
      <c r="I154" s="99"/>
      <c r="J154" s="99"/>
      <c r="K154" s="99"/>
      <c r="L154" s="99"/>
      <c r="M154" s="100"/>
      <c r="N154" s="100"/>
      <c r="O154" s="100"/>
      <c r="P154" s="100"/>
      <c r="Q154" s="101"/>
      <c r="R154" s="101"/>
      <c r="S154" s="101"/>
      <c r="T154" s="97"/>
      <c r="U154" s="102"/>
    </row>
    <row r="155" spans="1:72" s="96" customFormat="1" ht="15.6" x14ac:dyDescent="0.3">
      <c r="A155" s="115"/>
      <c r="B155" s="103"/>
      <c r="C155" s="103"/>
      <c r="D155" s="103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3"/>
      <c r="U155" s="105"/>
    </row>
    <row r="156" spans="1:72" s="96" customFormat="1" ht="15.6" x14ac:dyDescent="0.3">
      <c r="A156" s="115"/>
      <c r="B156" s="103"/>
      <c r="C156" s="103"/>
      <c r="D156" s="103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3"/>
      <c r="U156" s="105"/>
    </row>
    <row r="157" spans="1:72" s="96" customFormat="1" ht="15.6" x14ac:dyDescent="0.3">
      <c r="A157" s="115"/>
      <c r="B157" s="103"/>
      <c r="C157" s="103"/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5"/>
    </row>
    <row r="158" spans="1:72" s="96" customFormat="1" ht="15.6" x14ac:dyDescent="0.3">
      <c r="A158" s="115"/>
      <c r="B158" s="103"/>
      <c r="C158" s="103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5"/>
    </row>
    <row r="159" spans="1:72" s="96" customFormat="1" ht="15.6" x14ac:dyDescent="0.3">
      <c r="A159" s="115"/>
      <c r="B159" s="103"/>
      <c r="C159" s="103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5"/>
    </row>
    <row r="160" spans="1:72" s="96" customFormat="1" ht="15.6" x14ac:dyDescent="0.3">
      <c r="A160" s="115"/>
      <c r="B160" s="103"/>
      <c r="C160" s="103"/>
      <c r="D160" s="103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5"/>
    </row>
    <row r="161" spans="1:64" s="96" customFormat="1" ht="15.6" x14ac:dyDescent="0.3">
      <c r="A161" s="115"/>
      <c r="B161" s="103"/>
      <c r="C161" s="103"/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5"/>
    </row>
    <row r="162" spans="1:64" s="96" customFormat="1" ht="15.6" x14ac:dyDescent="0.3">
      <c r="A162" s="115"/>
      <c r="B162" s="103"/>
      <c r="C162" s="103"/>
      <c r="D162" s="103"/>
      <c r="E162" s="10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5"/>
    </row>
    <row r="163" spans="1:64" s="96" customFormat="1" ht="15.6" x14ac:dyDescent="0.3">
      <c r="A163" s="115"/>
      <c r="B163" s="103"/>
      <c r="C163" s="103"/>
      <c r="D163" s="103"/>
      <c r="E163" s="10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5"/>
    </row>
    <row r="164" spans="1:64" s="96" customFormat="1" ht="15.6" x14ac:dyDescent="0.3">
      <c r="A164" s="115"/>
      <c r="B164" s="103"/>
      <c r="C164" s="103"/>
      <c r="D164" s="103"/>
      <c r="E164" s="103"/>
      <c r="F164" s="103"/>
      <c r="G164" s="103"/>
      <c r="H164" s="103"/>
      <c r="I164" s="103"/>
      <c r="J164" s="103"/>
      <c r="K164" s="103"/>
      <c r="L164" s="103"/>
      <c r="M164" s="103"/>
      <c r="N164" s="103"/>
      <c r="O164" s="103"/>
      <c r="P164" s="103"/>
      <c r="Q164" s="103"/>
      <c r="R164" s="103"/>
      <c r="S164" s="103"/>
      <c r="T164" s="103"/>
      <c r="U164" s="105"/>
    </row>
    <row r="165" spans="1:64" s="125" customFormat="1" ht="31.2" x14ac:dyDescent="0.25">
      <c r="A165" s="122" t="s">
        <v>77</v>
      </c>
      <c r="B165" s="106">
        <v>0</v>
      </c>
      <c r="C165" s="106">
        <v>10</v>
      </c>
      <c r="D165" s="106">
        <v>14</v>
      </c>
      <c r="E165" s="106">
        <v>16</v>
      </c>
      <c r="F165" s="106">
        <v>17</v>
      </c>
      <c r="G165" s="106">
        <v>19.5</v>
      </c>
      <c r="H165" s="106">
        <v>20</v>
      </c>
      <c r="I165" s="106">
        <v>22</v>
      </c>
      <c r="J165" s="106">
        <v>24</v>
      </c>
      <c r="K165" s="106">
        <v>25</v>
      </c>
      <c r="L165" s="106">
        <v>27</v>
      </c>
      <c r="M165" s="106">
        <v>29</v>
      </c>
      <c r="N165" s="106">
        <v>31</v>
      </c>
      <c r="O165" s="106">
        <v>33.5</v>
      </c>
      <c r="P165" s="106">
        <v>35.5</v>
      </c>
      <c r="Q165" s="106">
        <v>38</v>
      </c>
      <c r="R165" s="106">
        <v>41</v>
      </c>
      <c r="S165" s="106">
        <v>44</v>
      </c>
      <c r="T165" s="106">
        <v>45</v>
      </c>
      <c r="U165" s="108">
        <v>55</v>
      </c>
      <c r="V165" s="109"/>
      <c r="W165" s="111"/>
      <c r="X165" s="111"/>
      <c r="Y165" s="111"/>
      <c r="Z165" s="111"/>
      <c r="AA165" s="117"/>
      <c r="AB165" s="117"/>
      <c r="AC165" s="117"/>
      <c r="AD165" s="117"/>
      <c r="AE165" s="117"/>
      <c r="AF165" s="111"/>
      <c r="AG165" s="111"/>
      <c r="AH165" s="111"/>
      <c r="AI165" s="111"/>
      <c r="AJ165" s="111"/>
      <c r="AK165" s="111"/>
      <c r="AL165" s="111"/>
      <c r="AM165" s="111"/>
      <c r="AN165" s="111"/>
      <c r="AO165" s="111"/>
      <c r="AP165" s="111"/>
      <c r="AQ165" s="111"/>
      <c r="AR165" s="111"/>
      <c r="AS165" s="111"/>
      <c r="AT165" s="111"/>
      <c r="AU165" s="111"/>
      <c r="AV165" s="111"/>
      <c r="AW165" s="111"/>
      <c r="AX165" s="111"/>
      <c r="AY165" s="111"/>
      <c r="AZ165" s="111"/>
      <c r="BA165" s="111"/>
      <c r="BB165" s="111"/>
      <c r="BC165" s="111"/>
      <c r="BD165" s="111"/>
      <c r="BE165" s="111"/>
      <c r="BF165" s="111"/>
      <c r="BG165" s="111"/>
      <c r="BH165" s="111"/>
      <c r="BI165" s="111"/>
      <c r="BJ165" s="111"/>
      <c r="BK165" s="111"/>
      <c r="BL165" s="124"/>
    </row>
    <row r="166" spans="1:64" s="125" customFormat="1" ht="31.2" x14ac:dyDescent="0.25">
      <c r="A166" s="122" t="s">
        <v>78</v>
      </c>
      <c r="B166" s="106">
        <v>4.8419999999999987</v>
      </c>
      <c r="C166" s="106">
        <v>4.7919999999999989</v>
      </c>
      <c r="D166" s="106">
        <v>4.7719999999999994</v>
      </c>
      <c r="E166" s="106">
        <v>4.411999999999999</v>
      </c>
      <c r="F166" s="106">
        <v>4.0019999999999989</v>
      </c>
      <c r="G166" s="106">
        <v>3.3419999999999992</v>
      </c>
      <c r="H166" s="106">
        <v>2.6569999999999991</v>
      </c>
      <c r="I166" s="106">
        <v>1.9269999999999992</v>
      </c>
      <c r="J166" s="106">
        <v>1.4969999999999992</v>
      </c>
      <c r="K166" s="106">
        <v>1.2069999999999992</v>
      </c>
      <c r="L166" s="106">
        <v>1.2769999999999992</v>
      </c>
      <c r="M166" s="106">
        <v>1.536999999999999</v>
      </c>
      <c r="N166" s="106">
        <v>1.9569999999999992</v>
      </c>
      <c r="O166" s="106">
        <v>2.6319999999999992</v>
      </c>
      <c r="P166" s="106">
        <v>3.7019999999999991</v>
      </c>
      <c r="Q166" s="106">
        <v>5.1419999999999995</v>
      </c>
      <c r="R166" s="106">
        <v>5.2719999999999994</v>
      </c>
      <c r="S166" s="106">
        <v>5.0919999999999987</v>
      </c>
      <c r="T166" s="106">
        <v>4.2019999999999991</v>
      </c>
      <c r="U166" s="108">
        <v>4.1419999999999995</v>
      </c>
      <c r="V166" s="109"/>
      <c r="W166" s="111"/>
      <c r="X166" s="111"/>
      <c r="Y166" s="111"/>
      <c r="Z166" s="111"/>
      <c r="AA166" s="111"/>
      <c r="AB166" s="111"/>
      <c r="AC166" s="111"/>
      <c r="AD166" s="111"/>
      <c r="AE166" s="111"/>
      <c r="AF166" s="111"/>
      <c r="AG166" s="111"/>
      <c r="AH166" s="111"/>
      <c r="AI166" s="111"/>
      <c r="AJ166" s="111"/>
      <c r="AK166" s="111"/>
      <c r="AL166" s="111"/>
      <c r="AM166" s="111"/>
      <c r="AN166" s="111"/>
      <c r="AO166" s="111"/>
      <c r="AP166" s="111"/>
      <c r="AQ166" s="111"/>
      <c r="AR166" s="111"/>
      <c r="AS166" s="111"/>
      <c r="AT166" s="111"/>
      <c r="AU166" s="111"/>
      <c r="AV166" s="111"/>
      <c r="AW166" s="111"/>
      <c r="AX166" s="111"/>
      <c r="AY166" s="111"/>
      <c r="AZ166" s="111"/>
      <c r="BA166" s="111"/>
      <c r="BB166" s="111"/>
      <c r="BC166" s="111"/>
      <c r="BD166" s="111"/>
      <c r="BE166" s="111"/>
      <c r="BF166" s="111"/>
      <c r="BG166" s="111"/>
      <c r="BH166" s="111"/>
      <c r="BI166" s="111"/>
      <c r="BJ166" s="111"/>
      <c r="BK166" s="111"/>
      <c r="BL166" s="124"/>
    </row>
    <row r="167" spans="1:64" s="96" customFormat="1" ht="15.6" x14ac:dyDescent="0.3">
      <c r="E167" s="96" t="s">
        <v>125</v>
      </c>
      <c r="K167" s="96" t="s">
        <v>126</v>
      </c>
      <c r="Q167" s="96" t="s">
        <v>124</v>
      </c>
      <c r="V167" s="113"/>
      <c r="W167" s="113"/>
      <c r="X167" s="113"/>
    </row>
    <row r="168" spans="1:64" s="96" customFormat="1" ht="30.6" thickBot="1" x14ac:dyDescent="0.35">
      <c r="A168" s="149" t="s">
        <v>89</v>
      </c>
      <c r="B168" s="149"/>
      <c r="C168" s="149"/>
      <c r="D168" s="149"/>
      <c r="E168" s="149"/>
      <c r="F168" s="149"/>
      <c r="G168" s="149"/>
      <c r="H168" s="149"/>
      <c r="I168" s="149"/>
      <c r="J168" s="149"/>
      <c r="K168" s="149"/>
      <c r="L168" s="149"/>
      <c r="M168" s="149"/>
      <c r="N168" s="149"/>
      <c r="O168" s="149"/>
      <c r="P168" s="149"/>
      <c r="Q168" s="149"/>
      <c r="R168" s="149"/>
      <c r="S168" s="149"/>
      <c r="T168" s="149"/>
      <c r="U168" s="149"/>
    </row>
    <row r="169" spans="1:64" s="96" customFormat="1" ht="16.2" thickTop="1" x14ac:dyDescent="0.3">
      <c r="A169" s="114"/>
      <c r="B169" s="97"/>
      <c r="C169" s="97"/>
      <c r="D169" s="97"/>
      <c r="E169" s="98"/>
      <c r="F169" s="99"/>
      <c r="G169" s="99"/>
      <c r="H169" s="99"/>
      <c r="I169" s="99"/>
      <c r="J169" s="99"/>
      <c r="K169" s="99"/>
      <c r="L169" s="99"/>
      <c r="M169" s="100"/>
      <c r="N169" s="100"/>
      <c r="O169" s="100"/>
      <c r="P169" s="100"/>
      <c r="Q169" s="101"/>
      <c r="R169" s="101"/>
      <c r="S169" s="101"/>
      <c r="T169" s="97"/>
      <c r="U169" s="102"/>
    </row>
    <row r="170" spans="1:64" s="96" customFormat="1" ht="15.6" x14ac:dyDescent="0.3">
      <c r="A170" s="115"/>
      <c r="B170" s="103"/>
      <c r="C170" s="103"/>
      <c r="D170" s="103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3"/>
      <c r="U170" s="105"/>
    </row>
    <row r="171" spans="1:64" s="96" customFormat="1" ht="15.6" x14ac:dyDescent="0.3">
      <c r="A171" s="115"/>
      <c r="B171" s="103"/>
      <c r="C171" s="103"/>
      <c r="D171" s="103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3"/>
      <c r="U171" s="105"/>
    </row>
    <row r="172" spans="1:64" s="96" customFormat="1" ht="15.6" x14ac:dyDescent="0.3">
      <c r="A172" s="115"/>
      <c r="B172" s="103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  <c r="P172" s="103"/>
      <c r="Q172" s="103"/>
      <c r="R172" s="103"/>
      <c r="S172" s="103"/>
      <c r="T172" s="103"/>
      <c r="U172" s="105"/>
    </row>
    <row r="173" spans="1:64" s="96" customFormat="1" ht="15.6" x14ac:dyDescent="0.3">
      <c r="A173" s="115"/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  <c r="R173" s="103"/>
      <c r="S173" s="103"/>
      <c r="T173" s="103"/>
      <c r="U173" s="105"/>
    </row>
    <row r="174" spans="1:64" s="96" customFormat="1" ht="15.6" x14ac:dyDescent="0.3">
      <c r="A174" s="115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Q174" s="103"/>
      <c r="R174" s="103"/>
      <c r="S174" s="103"/>
      <c r="T174" s="103"/>
      <c r="U174" s="105"/>
    </row>
    <row r="175" spans="1:64" s="96" customFormat="1" ht="15.6" x14ac:dyDescent="0.3">
      <c r="A175" s="115"/>
      <c r="B175" s="103"/>
      <c r="C175" s="103"/>
      <c r="D175" s="103"/>
      <c r="E175" s="103"/>
      <c r="F175" s="103"/>
      <c r="G175" s="103"/>
      <c r="H175" s="103"/>
      <c r="I175" s="103"/>
      <c r="J175" s="103"/>
      <c r="K175" s="103"/>
      <c r="L175" s="103"/>
      <c r="M175" s="103"/>
      <c r="N175" s="103"/>
      <c r="O175" s="103"/>
      <c r="P175" s="103"/>
      <c r="Q175" s="103"/>
      <c r="R175" s="103"/>
      <c r="S175" s="103"/>
      <c r="T175" s="103"/>
      <c r="U175" s="105"/>
    </row>
    <row r="176" spans="1:64" s="96" customFormat="1" ht="15.6" x14ac:dyDescent="0.3">
      <c r="A176" s="115"/>
      <c r="B176" s="103"/>
      <c r="C176" s="103"/>
      <c r="D176" s="103"/>
      <c r="E176" s="103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103"/>
      <c r="R176" s="103"/>
      <c r="S176" s="103"/>
      <c r="T176" s="103"/>
      <c r="U176" s="105"/>
    </row>
    <row r="177" spans="1:64" s="96" customFormat="1" ht="15.6" x14ac:dyDescent="0.3">
      <c r="A177" s="115"/>
      <c r="B177" s="103"/>
      <c r="C177" s="103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  <c r="S177" s="103"/>
      <c r="T177" s="103"/>
      <c r="U177" s="105"/>
    </row>
    <row r="178" spans="1:64" s="96" customFormat="1" ht="15.6" x14ac:dyDescent="0.3">
      <c r="A178" s="115"/>
      <c r="B178" s="103"/>
      <c r="C178" s="103"/>
      <c r="D178" s="103"/>
      <c r="E178" s="103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Q178" s="103"/>
      <c r="R178" s="103"/>
      <c r="S178" s="103"/>
      <c r="T178" s="103"/>
      <c r="U178" s="105"/>
    </row>
    <row r="179" spans="1:64" s="96" customFormat="1" ht="15.6" x14ac:dyDescent="0.3">
      <c r="A179" s="115"/>
      <c r="B179" s="103"/>
      <c r="C179" s="103"/>
      <c r="D179" s="103"/>
      <c r="E179" s="103"/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Q179" s="103"/>
      <c r="R179" s="103"/>
      <c r="S179" s="103"/>
      <c r="T179" s="103"/>
      <c r="U179" s="105"/>
    </row>
    <row r="180" spans="1:64" s="125" customFormat="1" ht="31.2" x14ac:dyDescent="0.25">
      <c r="A180" s="122" t="s">
        <v>77</v>
      </c>
      <c r="B180" s="106">
        <v>0</v>
      </c>
      <c r="C180" s="106">
        <v>10</v>
      </c>
      <c r="D180" s="106">
        <v>11</v>
      </c>
      <c r="E180" s="106">
        <v>15</v>
      </c>
      <c r="F180" s="106">
        <v>17</v>
      </c>
      <c r="G180" s="106">
        <v>19</v>
      </c>
      <c r="H180" s="106">
        <v>20</v>
      </c>
      <c r="I180" s="106">
        <v>22</v>
      </c>
      <c r="J180" s="106">
        <v>23.5</v>
      </c>
      <c r="K180" s="106">
        <v>25</v>
      </c>
      <c r="L180" s="106">
        <v>26.5</v>
      </c>
      <c r="M180" s="106">
        <v>27.5</v>
      </c>
      <c r="N180" s="106">
        <v>30</v>
      </c>
      <c r="O180" s="106">
        <v>32</v>
      </c>
      <c r="P180" s="106">
        <v>35</v>
      </c>
      <c r="Q180" s="106">
        <v>36</v>
      </c>
      <c r="R180" s="106">
        <v>40</v>
      </c>
      <c r="S180" s="106">
        <v>45</v>
      </c>
      <c r="T180" s="106">
        <v>50</v>
      </c>
      <c r="U180" s="108">
        <v>55</v>
      </c>
      <c r="V180" s="109"/>
      <c r="W180" s="111"/>
      <c r="X180" s="111"/>
      <c r="Y180" s="111"/>
      <c r="Z180" s="129"/>
      <c r="AA180" s="129"/>
      <c r="AB180" s="129"/>
      <c r="AC180" s="129"/>
      <c r="AD180" s="111"/>
      <c r="AE180" s="111"/>
      <c r="AF180" s="111"/>
      <c r="AG180" s="111"/>
      <c r="AH180" s="111"/>
      <c r="AI180" s="111"/>
      <c r="AJ180" s="111"/>
      <c r="AK180" s="111"/>
      <c r="AL180" s="111"/>
      <c r="AM180" s="111"/>
      <c r="AN180" s="111"/>
      <c r="AO180" s="111"/>
      <c r="AP180" s="111"/>
      <c r="AQ180" s="111"/>
      <c r="AR180" s="111"/>
      <c r="AS180" s="111"/>
      <c r="AT180" s="111"/>
      <c r="AU180" s="111"/>
      <c r="AV180" s="111"/>
      <c r="AW180" s="111"/>
      <c r="AX180" s="111"/>
      <c r="AY180" s="111"/>
      <c r="AZ180" s="111"/>
      <c r="BA180" s="111"/>
      <c r="BB180" s="111"/>
      <c r="BC180" s="111"/>
      <c r="BD180" s="111"/>
      <c r="BE180" s="111"/>
      <c r="BF180" s="111"/>
      <c r="BG180" s="111"/>
      <c r="BH180" s="111"/>
      <c r="BI180" s="111"/>
      <c r="BJ180" s="111"/>
      <c r="BK180" s="111"/>
      <c r="BL180" s="124"/>
    </row>
    <row r="181" spans="1:64" s="125" customFormat="1" ht="31.2" x14ac:dyDescent="0.25">
      <c r="A181" s="122" t="s">
        <v>78</v>
      </c>
      <c r="B181" s="106">
        <v>4.6280000000000001</v>
      </c>
      <c r="C181" s="106">
        <v>4.7180000000000009</v>
      </c>
      <c r="D181" s="106">
        <v>4.7580000000000009</v>
      </c>
      <c r="E181" s="106">
        <v>3.8680000000000003</v>
      </c>
      <c r="F181" s="106">
        <v>3.1180000000000008</v>
      </c>
      <c r="G181" s="106">
        <v>2.6480000000000006</v>
      </c>
      <c r="H181" s="106">
        <v>1.9380000000000006</v>
      </c>
      <c r="I181" s="106">
        <v>1.2580000000000009</v>
      </c>
      <c r="J181" s="106">
        <v>0.8180000000000005</v>
      </c>
      <c r="K181" s="106">
        <v>1.0980000000000008</v>
      </c>
      <c r="L181" s="106">
        <v>1.4380000000000006</v>
      </c>
      <c r="M181" s="106">
        <v>1.9580000000000006</v>
      </c>
      <c r="N181" s="106">
        <v>3.1080000000000005</v>
      </c>
      <c r="O181" s="106">
        <v>4.3080000000000007</v>
      </c>
      <c r="P181" s="106">
        <v>4.2980000000000009</v>
      </c>
      <c r="Q181" s="106">
        <v>3.6480000000000006</v>
      </c>
      <c r="R181" s="106">
        <v>3.6780000000000008</v>
      </c>
      <c r="S181" s="106">
        <v>3.6480000000000006</v>
      </c>
      <c r="T181" s="106">
        <v>3.5980000000000008</v>
      </c>
      <c r="U181" s="108">
        <v>3.4280000000000008</v>
      </c>
      <c r="V181" s="109"/>
      <c r="W181" s="111"/>
      <c r="X181" s="111"/>
      <c r="Y181" s="111"/>
      <c r="Z181" s="111"/>
      <c r="AA181" s="111"/>
      <c r="AB181" s="111"/>
      <c r="AC181" s="111"/>
      <c r="AD181" s="111"/>
      <c r="AE181" s="111"/>
      <c r="AF181" s="111"/>
      <c r="AG181" s="111"/>
      <c r="AH181" s="111"/>
      <c r="AI181" s="111"/>
      <c r="AJ181" s="111"/>
      <c r="AK181" s="111"/>
      <c r="AL181" s="111"/>
      <c r="AM181" s="111"/>
      <c r="AN181" s="111"/>
      <c r="AO181" s="111"/>
      <c r="AP181" s="111"/>
      <c r="AQ181" s="111"/>
      <c r="AR181" s="111"/>
      <c r="AS181" s="111"/>
      <c r="AT181" s="111"/>
      <c r="AU181" s="111"/>
      <c r="AV181" s="111"/>
      <c r="AW181" s="111"/>
      <c r="AX181" s="111"/>
      <c r="AY181" s="111"/>
      <c r="AZ181" s="111"/>
      <c r="BA181" s="111"/>
      <c r="BB181" s="111"/>
      <c r="BC181" s="111"/>
      <c r="BD181" s="111"/>
      <c r="BE181" s="111"/>
      <c r="BF181" s="111"/>
      <c r="BG181" s="111"/>
      <c r="BH181" s="111"/>
      <c r="BI181" s="111"/>
      <c r="BJ181" s="111"/>
      <c r="BK181" s="111"/>
      <c r="BL181" s="124"/>
    </row>
    <row r="182" spans="1:64" s="96" customFormat="1" ht="15.6" x14ac:dyDescent="0.3">
      <c r="D182" s="96" t="s">
        <v>125</v>
      </c>
      <c r="J182" s="96" t="s">
        <v>126</v>
      </c>
      <c r="P182" s="96" t="s">
        <v>124</v>
      </c>
    </row>
    <row r="183" spans="1:64" s="96" customFormat="1" ht="30.6" thickBot="1" x14ac:dyDescent="0.35">
      <c r="A183" s="149" t="s">
        <v>90</v>
      </c>
      <c r="B183" s="149"/>
      <c r="C183" s="149"/>
      <c r="D183" s="149"/>
      <c r="E183" s="149"/>
      <c r="F183" s="149"/>
      <c r="G183" s="149"/>
      <c r="H183" s="149"/>
      <c r="I183" s="149"/>
      <c r="J183" s="149"/>
      <c r="K183" s="149"/>
      <c r="L183" s="149"/>
      <c r="M183" s="149"/>
      <c r="N183" s="149"/>
      <c r="O183" s="149"/>
      <c r="P183" s="149"/>
      <c r="Q183" s="149"/>
      <c r="R183" s="149"/>
      <c r="S183" s="149"/>
      <c r="T183" s="149"/>
      <c r="U183" s="149"/>
      <c r="AT183" s="96">
        <v>38</v>
      </c>
      <c r="AU183" s="96">
        <v>0.21599999999999686</v>
      </c>
    </row>
    <row r="184" spans="1:64" s="96" customFormat="1" ht="16.2" thickTop="1" x14ac:dyDescent="0.3">
      <c r="A184" s="114"/>
      <c r="B184" s="97"/>
      <c r="C184" s="97"/>
      <c r="D184" s="97"/>
      <c r="E184" s="98"/>
      <c r="F184" s="99"/>
      <c r="G184" s="99"/>
      <c r="H184" s="99"/>
      <c r="I184" s="99"/>
      <c r="J184" s="99"/>
      <c r="K184" s="99"/>
      <c r="L184" s="99"/>
      <c r="M184" s="100"/>
      <c r="N184" s="100"/>
      <c r="O184" s="100"/>
      <c r="P184" s="100"/>
      <c r="Q184" s="101"/>
      <c r="R184" s="101"/>
      <c r="S184" s="101"/>
      <c r="T184" s="97"/>
      <c r="U184" s="102"/>
      <c r="AT184" s="96">
        <v>40</v>
      </c>
      <c r="AU184" s="96">
        <v>0.12599999999999678</v>
      </c>
    </row>
    <row r="185" spans="1:64" s="96" customFormat="1" ht="15.6" x14ac:dyDescent="0.3">
      <c r="A185" s="115"/>
      <c r="B185" s="103"/>
      <c r="C185" s="103"/>
      <c r="D185" s="103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3"/>
      <c r="U185" s="105"/>
      <c r="AT185" s="96">
        <v>43</v>
      </c>
      <c r="AU185" s="96">
        <v>7.5999999999996959E-2</v>
      </c>
    </row>
    <row r="186" spans="1:64" s="96" customFormat="1" ht="15.6" x14ac:dyDescent="0.3">
      <c r="A186" s="115"/>
      <c r="B186" s="103"/>
      <c r="C186" s="103"/>
      <c r="D186" s="103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3"/>
      <c r="U186" s="105"/>
      <c r="AT186" s="96">
        <v>45</v>
      </c>
      <c r="AU186" s="96">
        <v>0.13599999999999679</v>
      </c>
    </row>
    <row r="187" spans="1:64" s="96" customFormat="1" ht="15.6" x14ac:dyDescent="0.3">
      <c r="A187" s="115"/>
      <c r="B187" s="103"/>
      <c r="C187" s="103"/>
      <c r="D187" s="103"/>
      <c r="E187" s="103"/>
      <c r="F187" s="103"/>
      <c r="G187" s="103"/>
      <c r="H187" s="103"/>
      <c r="I187" s="103"/>
      <c r="J187" s="103"/>
      <c r="K187" s="103"/>
      <c r="L187" s="103"/>
      <c r="M187" s="103"/>
      <c r="N187" s="103"/>
      <c r="O187" s="103"/>
      <c r="P187" s="103"/>
      <c r="Q187" s="103"/>
      <c r="R187" s="103"/>
      <c r="S187" s="103"/>
      <c r="T187" s="103"/>
      <c r="U187" s="105"/>
      <c r="AT187" s="96">
        <v>48</v>
      </c>
      <c r="AU187" s="96">
        <v>0.12599999999999678</v>
      </c>
    </row>
    <row r="188" spans="1:64" s="96" customFormat="1" ht="15.6" x14ac:dyDescent="0.3">
      <c r="A188" s="115"/>
      <c r="B188" s="103"/>
      <c r="C188" s="103"/>
      <c r="D188" s="103"/>
      <c r="E188" s="103"/>
      <c r="F188" s="103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Q188" s="103"/>
      <c r="R188" s="103"/>
      <c r="S188" s="103"/>
      <c r="T188" s="103"/>
      <c r="U188" s="105"/>
      <c r="AT188" s="96">
        <v>50</v>
      </c>
      <c r="AU188" s="96">
        <v>0.28599999999999692</v>
      </c>
    </row>
    <row r="189" spans="1:64" s="96" customFormat="1" ht="15.6" x14ac:dyDescent="0.3">
      <c r="A189" s="115"/>
      <c r="B189" s="103"/>
      <c r="C189" s="103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/>
      <c r="R189" s="103"/>
      <c r="S189" s="103"/>
      <c r="T189" s="103"/>
      <c r="U189" s="105"/>
      <c r="AR189" s="96">
        <v>0</v>
      </c>
      <c r="AS189" s="96">
        <v>1.5459999999999967</v>
      </c>
      <c r="AT189" s="96">
        <v>53</v>
      </c>
      <c r="AU189" s="96">
        <v>1.1359999999999968</v>
      </c>
    </row>
    <row r="190" spans="1:64" s="96" customFormat="1" ht="15.6" x14ac:dyDescent="0.3">
      <c r="A190" s="115"/>
      <c r="B190" s="103"/>
      <c r="C190" s="103"/>
      <c r="D190" s="103"/>
      <c r="E190" s="103"/>
      <c r="F190" s="103"/>
      <c r="G190" s="103"/>
      <c r="H190" s="103"/>
      <c r="I190" s="103"/>
      <c r="J190" s="103"/>
      <c r="K190" s="103"/>
      <c r="L190" s="103"/>
      <c r="M190" s="103"/>
      <c r="N190" s="103"/>
      <c r="O190" s="103"/>
      <c r="P190" s="103"/>
      <c r="Q190" s="103"/>
      <c r="R190" s="103"/>
      <c r="S190" s="103"/>
      <c r="T190" s="103"/>
      <c r="U190" s="105"/>
      <c r="AR190" s="96">
        <v>5</v>
      </c>
      <c r="AS190" s="96">
        <v>1.6659999999999968</v>
      </c>
      <c r="AT190" s="96">
        <v>53.5</v>
      </c>
      <c r="AU190" s="96">
        <v>1.413999999999997</v>
      </c>
    </row>
    <row r="191" spans="1:64" s="96" customFormat="1" ht="15.6" x14ac:dyDescent="0.3">
      <c r="A191" s="115"/>
      <c r="B191" s="103"/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5"/>
      <c r="AR191" s="96">
        <v>9</v>
      </c>
      <c r="AS191" s="96">
        <v>1.6059999999999968</v>
      </c>
      <c r="AT191" s="96">
        <v>55.5</v>
      </c>
      <c r="AU191" s="96">
        <v>2.1739999999999968</v>
      </c>
    </row>
    <row r="192" spans="1:64" s="96" customFormat="1" ht="15.6" x14ac:dyDescent="0.3">
      <c r="A192" s="115"/>
      <c r="B192" s="103"/>
      <c r="C192" s="103"/>
      <c r="D192" s="103"/>
      <c r="E192" s="103"/>
      <c r="F192" s="103"/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Q192" s="103"/>
      <c r="R192" s="103"/>
      <c r="S192" s="103"/>
      <c r="T192" s="103"/>
      <c r="U192" s="105"/>
      <c r="AR192" s="96">
        <v>13</v>
      </c>
      <c r="AS192" s="96">
        <v>1.5759999999999967</v>
      </c>
      <c r="AT192" s="96">
        <v>58</v>
      </c>
      <c r="AU192" s="96">
        <v>2.413999999999997</v>
      </c>
    </row>
    <row r="193" spans="1:66" s="96" customFormat="1" ht="15.6" x14ac:dyDescent="0.3">
      <c r="A193" s="115"/>
      <c r="B193" s="103"/>
      <c r="C193" s="103"/>
      <c r="D193" s="103"/>
      <c r="E193" s="103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  <c r="S193" s="103"/>
      <c r="T193" s="103"/>
      <c r="U193" s="105"/>
      <c r="AR193" s="96">
        <v>17</v>
      </c>
      <c r="AS193" s="96">
        <v>1.5559999999999967</v>
      </c>
      <c r="AT193" s="96">
        <v>59</v>
      </c>
      <c r="AU193" s="96">
        <v>2.4239999999999968</v>
      </c>
    </row>
    <row r="194" spans="1:66" s="96" customFormat="1" ht="15.6" x14ac:dyDescent="0.3">
      <c r="A194" s="115"/>
      <c r="B194" s="103"/>
      <c r="C194" s="103"/>
      <c r="D194" s="103"/>
      <c r="E194" s="103"/>
      <c r="F194" s="103"/>
      <c r="G194" s="103"/>
      <c r="H194" s="103"/>
      <c r="I194" s="103"/>
      <c r="J194" s="103"/>
      <c r="K194" s="103"/>
      <c r="L194" s="103"/>
      <c r="M194" s="103"/>
      <c r="N194" s="103"/>
      <c r="O194" s="103"/>
      <c r="P194" s="103"/>
      <c r="Q194" s="103"/>
      <c r="R194" s="103"/>
      <c r="S194" s="103"/>
      <c r="T194" s="103"/>
      <c r="U194" s="105"/>
      <c r="AR194" s="96">
        <v>17.5</v>
      </c>
      <c r="AS194" s="96">
        <v>1.9259999999999968</v>
      </c>
      <c r="AT194" s="96">
        <v>60</v>
      </c>
      <c r="AU194" s="96">
        <v>2.0139999999999967</v>
      </c>
    </row>
    <row r="195" spans="1:66" s="125" customFormat="1" ht="31.2" x14ac:dyDescent="0.25">
      <c r="A195" s="122" t="s">
        <v>77</v>
      </c>
      <c r="B195" s="106">
        <v>0</v>
      </c>
      <c r="C195" s="106">
        <v>12</v>
      </c>
      <c r="D195" s="106">
        <v>13.5</v>
      </c>
      <c r="E195" s="106">
        <v>14.5</v>
      </c>
      <c r="F195" s="106">
        <v>15.5</v>
      </c>
      <c r="G195" s="106">
        <v>16.5</v>
      </c>
      <c r="H195" s="106">
        <v>19</v>
      </c>
      <c r="I195" s="106">
        <v>23</v>
      </c>
      <c r="J195" s="106">
        <v>25</v>
      </c>
      <c r="K195" s="106">
        <v>26</v>
      </c>
      <c r="L195" s="106">
        <v>29</v>
      </c>
      <c r="M195" s="106">
        <v>31</v>
      </c>
      <c r="N195" s="106">
        <v>33.5</v>
      </c>
      <c r="O195" s="106">
        <v>34.5</v>
      </c>
      <c r="P195" s="106">
        <v>37.5</v>
      </c>
      <c r="Q195" s="106">
        <v>38.5</v>
      </c>
      <c r="R195" s="106">
        <v>40</v>
      </c>
      <c r="S195" s="106">
        <v>45</v>
      </c>
      <c r="T195" s="106">
        <v>50</v>
      </c>
      <c r="U195" s="108">
        <v>60</v>
      </c>
      <c r="V195" s="109"/>
      <c r="W195" s="111"/>
      <c r="X195" s="111"/>
      <c r="Y195" s="111"/>
      <c r="Z195" s="111"/>
      <c r="AA195" s="111"/>
      <c r="AB195" s="111"/>
      <c r="AC195" s="111"/>
      <c r="AD195" s="111"/>
      <c r="AE195" s="129"/>
      <c r="AF195" s="111"/>
      <c r="AG195" s="111"/>
      <c r="AH195" s="111"/>
      <c r="AI195" s="111"/>
      <c r="AJ195" s="111"/>
      <c r="AK195" s="111"/>
      <c r="AL195" s="111"/>
      <c r="AM195" s="111"/>
      <c r="AN195" s="111"/>
      <c r="AO195" s="111"/>
      <c r="AP195" s="111"/>
      <c r="AQ195" s="111"/>
      <c r="AR195" s="111">
        <v>18.5</v>
      </c>
      <c r="AS195" s="111">
        <v>2.6459999999999968</v>
      </c>
      <c r="AT195" s="111">
        <v>61.5</v>
      </c>
      <c r="AU195" s="111">
        <v>0.98399999999999688</v>
      </c>
      <c r="AV195" s="111"/>
      <c r="AW195" s="111"/>
      <c r="AX195" s="111"/>
      <c r="AY195" s="111"/>
      <c r="AZ195" s="111"/>
      <c r="BA195" s="111"/>
      <c r="BB195" s="111"/>
      <c r="BC195" s="111"/>
      <c r="BD195" s="111"/>
      <c r="BE195" s="111"/>
      <c r="BF195" s="111"/>
      <c r="BG195" s="111"/>
      <c r="BH195" s="111"/>
      <c r="BI195" s="111"/>
      <c r="BJ195" s="111"/>
      <c r="BK195" s="111"/>
      <c r="BL195" s="111"/>
      <c r="BM195" s="111"/>
      <c r="BN195" s="124"/>
    </row>
    <row r="196" spans="1:66" s="125" customFormat="1" ht="31.2" x14ac:dyDescent="0.25">
      <c r="A196" s="122" t="s">
        <v>78</v>
      </c>
      <c r="B196" s="106">
        <v>4.2689999999999992</v>
      </c>
      <c r="C196" s="106">
        <v>4.1389999999999993</v>
      </c>
      <c r="D196" s="106">
        <v>4.109</v>
      </c>
      <c r="E196" s="106">
        <v>4.3389999999999995</v>
      </c>
      <c r="F196" s="106">
        <v>2.2289999999999996</v>
      </c>
      <c r="G196" s="106">
        <v>3.0989999999999993</v>
      </c>
      <c r="H196" s="106">
        <v>2.3989999999999996</v>
      </c>
      <c r="I196" s="106">
        <v>1.2689999999999992</v>
      </c>
      <c r="J196" s="106">
        <v>0.87899999999999956</v>
      </c>
      <c r="K196" s="106">
        <v>1.1389999999999993</v>
      </c>
      <c r="L196" s="106">
        <v>1.9389999999999996</v>
      </c>
      <c r="M196" s="106">
        <v>2.1489999999999996</v>
      </c>
      <c r="N196" s="106">
        <v>2.6989999999999994</v>
      </c>
      <c r="O196" s="106">
        <v>2.9189999999999996</v>
      </c>
      <c r="P196" s="106">
        <v>4.7889999999999997</v>
      </c>
      <c r="Q196" s="106">
        <v>5.1989999999999998</v>
      </c>
      <c r="R196" s="106">
        <v>5.4089999999999998</v>
      </c>
      <c r="S196" s="106">
        <v>5.4589999999999996</v>
      </c>
      <c r="T196" s="106">
        <v>5.4889999999999999</v>
      </c>
      <c r="U196" s="108">
        <v>5.4489999999999998</v>
      </c>
      <c r="V196" s="109"/>
      <c r="W196" s="111"/>
      <c r="X196" s="111"/>
      <c r="Y196" s="111"/>
      <c r="Z196" s="111"/>
      <c r="AA196" s="111"/>
      <c r="AB196" s="111"/>
      <c r="AC196" s="111"/>
      <c r="AD196" s="111"/>
      <c r="AE196" s="111"/>
      <c r="AF196" s="111"/>
      <c r="AG196" s="111"/>
      <c r="AH196" s="111"/>
      <c r="AI196" s="111"/>
      <c r="AJ196" s="111"/>
      <c r="AK196" s="111"/>
      <c r="AL196" s="111"/>
      <c r="AM196" s="111"/>
      <c r="AN196" s="111"/>
      <c r="AO196" s="111"/>
      <c r="AP196" s="111"/>
      <c r="AQ196" s="111"/>
      <c r="AR196" s="111">
        <v>22.5</v>
      </c>
      <c r="AS196" s="111">
        <v>2.405999999999997</v>
      </c>
      <c r="AT196" s="111">
        <v>65.5</v>
      </c>
      <c r="AU196" s="111">
        <v>0.95399999999999707</v>
      </c>
      <c r="AV196" s="111"/>
      <c r="AW196" s="111"/>
      <c r="AX196" s="111"/>
      <c r="AY196" s="111"/>
      <c r="AZ196" s="111"/>
      <c r="BA196" s="111"/>
      <c r="BB196" s="111"/>
      <c r="BC196" s="111"/>
      <c r="BD196" s="111"/>
      <c r="BE196" s="111"/>
      <c r="BF196" s="111"/>
      <c r="BG196" s="111"/>
      <c r="BH196" s="111"/>
      <c r="BI196" s="111"/>
      <c r="BJ196" s="111"/>
      <c r="BK196" s="111"/>
      <c r="BL196" s="111"/>
      <c r="BM196" s="111"/>
      <c r="BN196" s="124"/>
    </row>
    <row r="197" spans="1:66" x14ac:dyDescent="0.25">
      <c r="E197" s="91" t="s">
        <v>125</v>
      </c>
      <c r="J197" s="91" t="s">
        <v>126</v>
      </c>
      <c r="P197" s="91" t="s">
        <v>124</v>
      </c>
    </row>
    <row r="198" spans="1:66" s="96" customFormat="1" ht="15.6" x14ac:dyDescent="0.3"/>
    <row r="199" spans="1:66" s="96" customFormat="1" ht="159.6" customHeight="1" x14ac:dyDescent="0.3">
      <c r="A199" s="151" t="s">
        <v>91</v>
      </c>
      <c r="B199" s="151"/>
      <c r="C199" s="151"/>
      <c r="D199" s="151"/>
      <c r="E199" s="151"/>
      <c r="F199" s="151"/>
      <c r="G199" s="151"/>
      <c r="H199" s="151"/>
      <c r="I199" s="151"/>
      <c r="J199" s="151"/>
      <c r="K199" s="151"/>
      <c r="L199" s="151"/>
      <c r="M199" s="151"/>
      <c r="N199" s="151"/>
      <c r="O199" s="151"/>
      <c r="P199" s="151"/>
      <c r="Q199" s="151"/>
      <c r="R199" s="151"/>
      <c r="S199" s="151"/>
      <c r="T199" s="151"/>
      <c r="U199" s="151"/>
    </row>
    <row r="200" spans="1:66" s="96" customFormat="1" ht="12.9" customHeight="1" x14ac:dyDescent="0.3">
      <c r="A200" s="150" t="s">
        <v>92</v>
      </c>
      <c r="B200" s="150"/>
      <c r="C200" s="150"/>
      <c r="D200" s="150"/>
      <c r="E200" s="150"/>
      <c r="F200" s="150"/>
      <c r="G200" s="150"/>
      <c r="H200" s="150"/>
      <c r="I200" s="150"/>
      <c r="J200" s="150"/>
      <c r="K200" s="150"/>
      <c r="L200" s="150"/>
      <c r="M200" s="150"/>
      <c r="N200" s="150"/>
      <c r="O200" s="150"/>
      <c r="P200" s="150"/>
      <c r="Q200" s="150"/>
      <c r="R200" s="150"/>
      <c r="S200" s="150"/>
      <c r="T200" s="150"/>
      <c r="U200" s="150"/>
    </row>
    <row r="201" spans="1:66" s="96" customFormat="1" ht="18.899999999999999" customHeight="1" x14ac:dyDescent="0.3">
      <c r="A201" s="150"/>
      <c r="B201" s="150"/>
      <c r="C201" s="150"/>
      <c r="D201" s="150"/>
      <c r="E201" s="150"/>
      <c r="F201" s="150"/>
      <c r="G201" s="150"/>
      <c r="H201" s="150"/>
      <c r="I201" s="150"/>
      <c r="J201" s="150"/>
      <c r="K201" s="150"/>
      <c r="L201" s="150"/>
      <c r="M201" s="150"/>
      <c r="N201" s="150"/>
      <c r="O201" s="150"/>
      <c r="P201" s="150"/>
      <c r="Q201" s="150"/>
      <c r="R201" s="150"/>
      <c r="S201" s="150"/>
      <c r="T201" s="150"/>
      <c r="U201" s="150"/>
    </row>
    <row r="202" spans="1:66" s="96" customFormat="1" ht="30.6" thickBot="1" x14ac:dyDescent="0.35">
      <c r="A202" s="149" t="s">
        <v>76</v>
      </c>
      <c r="B202" s="149"/>
      <c r="C202" s="149"/>
      <c r="D202" s="149"/>
      <c r="E202" s="149"/>
      <c r="F202" s="149"/>
      <c r="G202" s="149"/>
      <c r="H202" s="149"/>
      <c r="I202" s="149"/>
      <c r="J202" s="149"/>
      <c r="K202" s="149"/>
      <c r="L202" s="149"/>
      <c r="M202" s="149"/>
      <c r="N202" s="149"/>
      <c r="O202" s="149"/>
      <c r="P202" s="149"/>
      <c r="Q202" s="149"/>
      <c r="R202" s="149"/>
      <c r="S202" s="149"/>
      <c r="T202" s="149"/>
      <c r="U202" s="149"/>
      <c r="AP202" s="96">
        <v>23</v>
      </c>
      <c r="AQ202" s="96">
        <v>0.72899999999999987</v>
      </c>
    </row>
    <row r="203" spans="1:66" s="96" customFormat="1" ht="16.2" thickTop="1" x14ac:dyDescent="0.3">
      <c r="A203" s="114"/>
      <c r="B203" s="97"/>
      <c r="C203" s="97"/>
      <c r="D203" s="97"/>
      <c r="E203" s="98"/>
      <c r="F203" s="99"/>
      <c r="G203" s="99"/>
      <c r="H203" s="99"/>
      <c r="I203" s="99"/>
      <c r="J203" s="99"/>
      <c r="K203" s="99"/>
      <c r="L203" s="99"/>
      <c r="M203" s="100"/>
      <c r="N203" s="100"/>
      <c r="O203" s="100"/>
      <c r="P203" s="100"/>
      <c r="Q203" s="101"/>
      <c r="R203" s="101"/>
      <c r="S203" s="101"/>
      <c r="T203" s="97"/>
      <c r="U203" s="102"/>
      <c r="AP203" s="96">
        <v>26</v>
      </c>
      <c r="AQ203" s="96">
        <v>5.8999999999999941E-2</v>
      </c>
    </row>
    <row r="204" spans="1:66" s="96" customFormat="1" ht="15.6" x14ac:dyDescent="0.3">
      <c r="A204" s="115"/>
      <c r="B204" s="103"/>
      <c r="C204" s="103"/>
      <c r="D204" s="103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3"/>
      <c r="U204" s="105"/>
      <c r="AP204" s="96">
        <v>28</v>
      </c>
      <c r="AQ204" s="96">
        <v>-4.1000000000000147E-2</v>
      </c>
    </row>
    <row r="205" spans="1:66" s="96" customFormat="1" ht="15.6" x14ac:dyDescent="0.3">
      <c r="A205" s="115"/>
      <c r="B205" s="103"/>
      <c r="C205" s="103"/>
      <c r="D205" s="103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3"/>
      <c r="U205" s="105"/>
      <c r="AP205" s="96">
        <v>31</v>
      </c>
      <c r="AQ205" s="96">
        <v>0.22899999999999987</v>
      </c>
    </row>
    <row r="206" spans="1:66" s="96" customFormat="1" ht="15.6" x14ac:dyDescent="0.3">
      <c r="A206" s="115"/>
      <c r="B206" s="103"/>
      <c r="C206" s="103"/>
      <c r="D206" s="103"/>
      <c r="E206" s="103"/>
      <c r="F206" s="103"/>
      <c r="G206" s="103"/>
      <c r="H206" s="103"/>
      <c r="I206" s="103"/>
      <c r="J206" s="103"/>
      <c r="K206" s="103"/>
      <c r="L206" s="103"/>
      <c r="M206" s="103"/>
      <c r="N206" s="103"/>
      <c r="O206" s="103"/>
      <c r="P206" s="103"/>
      <c r="Q206" s="103"/>
      <c r="R206" s="103"/>
      <c r="S206" s="103"/>
      <c r="T206" s="103"/>
      <c r="U206" s="105"/>
      <c r="AP206" s="96">
        <v>33</v>
      </c>
      <c r="AQ206" s="96">
        <v>0.46899999999999986</v>
      </c>
    </row>
    <row r="207" spans="1:66" s="96" customFormat="1" ht="15.6" x14ac:dyDescent="0.3">
      <c r="A207" s="115"/>
      <c r="B207" s="103"/>
      <c r="C207" s="103"/>
      <c r="D207" s="103"/>
      <c r="E207" s="103"/>
      <c r="F207" s="103"/>
      <c r="G207" s="103"/>
      <c r="H207" s="103"/>
      <c r="I207" s="103"/>
      <c r="J207" s="103"/>
      <c r="K207" s="103"/>
      <c r="L207" s="103"/>
      <c r="M207" s="103"/>
      <c r="N207" s="103"/>
      <c r="O207" s="103"/>
      <c r="P207" s="103"/>
      <c r="Q207" s="103"/>
      <c r="R207" s="103"/>
      <c r="S207" s="103"/>
      <c r="T207" s="103"/>
      <c r="U207" s="105"/>
      <c r="AP207" s="96">
        <v>35</v>
      </c>
      <c r="AQ207" s="96">
        <v>0.96899999999999986</v>
      </c>
    </row>
    <row r="208" spans="1:66" s="96" customFormat="1" ht="15.6" x14ac:dyDescent="0.3">
      <c r="A208" s="115"/>
      <c r="B208" s="103"/>
      <c r="C208" s="103"/>
      <c r="D208" s="103"/>
      <c r="E208" s="103"/>
      <c r="F208" s="103"/>
      <c r="G208" s="103"/>
      <c r="H208" s="103"/>
      <c r="I208" s="103"/>
      <c r="J208" s="103"/>
      <c r="K208" s="103"/>
      <c r="L208" s="103"/>
      <c r="M208" s="103"/>
      <c r="N208" s="103"/>
      <c r="O208" s="103"/>
      <c r="P208" s="103"/>
      <c r="Q208" s="103"/>
      <c r="R208" s="103"/>
      <c r="S208" s="103"/>
      <c r="T208" s="103"/>
      <c r="U208" s="105"/>
      <c r="AP208" s="96">
        <v>36</v>
      </c>
      <c r="AQ208" s="96">
        <v>1.4529999999999998</v>
      </c>
    </row>
    <row r="209" spans="1:43" s="96" customFormat="1" ht="15.6" x14ac:dyDescent="0.3">
      <c r="A209" s="115"/>
      <c r="B209" s="103"/>
      <c r="C209" s="103"/>
      <c r="D209" s="103"/>
      <c r="E209" s="103"/>
      <c r="F209" s="103"/>
      <c r="G209" s="103"/>
      <c r="H209" s="103"/>
      <c r="I209" s="103"/>
      <c r="J209" s="103"/>
      <c r="K209" s="103"/>
      <c r="L209" s="103"/>
      <c r="M209" s="103"/>
      <c r="N209" s="103"/>
      <c r="O209" s="103"/>
      <c r="P209" s="103"/>
      <c r="Q209" s="103"/>
      <c r="R209" s="103"/>
      <c r="S209" s="103"/>
      <c r="T209" s="103"/>
      <c r="U209" s="105"/>
      <c r="AP209" s="96">
        <v>37</v>
      </c>
      <c r="AQ209" s="96">
        <v>2.2329999999999997</v>
      </c>
    </row>
    <row r="210" spans="1:43" s="96" customFormat="1" ht="15.6" x14ac:dyDescent="0.3">
      <c r="A210" s="115"/>
      <c r="B210" s="103"/>
      <c r="C210" s="103"/>
      <c r="D210" s="103"/>
      <c r="E210" s="103"/>
      <c r="F210" s="103"/>
      <c r="G210" s="103"/>
      <c r="H210" s="103"/>
      <c r="I210" s="103"/>
      <c r="J210" s="103"/>
      <c r="K210" s="103"/>
      <c r="L210" s="103"/>
      <c r="M210" s="103"/>
      <c r="N210" s="103"/>
      <c r="O210" s="103"/>
      <c r="P210" s="103"/>
      <c r="Q210" s="103"/>
      <c r="R210" s="103"/>
      <c r="S210" s="103"/>
      <c r="T210" s="103"/>
      <c r="U210" s="105"/>
      <c r="AP210" s="96">
        <v>39</v>
      </c>
      <c r="AQ210" s="96">
        <v>2.7629999999999999</v>
      </c>
    </row>
    <row r="211" spans="1:43" s="96" customFormat="1" ht="15.6" x14ac:dyDescent="0.3">
      <c r="A211" s="115"/>
      <c r="B211" s="103"/>
      <c r="C211" s="103"/>
      <c r="D211" s="103"/>
      <c r="E211" s="103"/>
      <c r="F211" s="103"/>
      <c r="G211" s="103"/>
      <c r="H211" s="103"/>
      <c r="I211" s="103"/>
      <c r="J211" s="103"/>
      <c r="K211" s="103"/>
      <c r="L211" s="103"/>
      <c r="M211" s="103"/>
      <c r="N211" s="103"/>
      <c r="O211" s="103"/>
      <c r="P211" s="103"/>
      <c r="Q211" s="103"/>
      <c r="R211" s="103"/>
      <c r="S211" s="103"/>
      <c r="T211" s="103"/>
      <c r="U211" s="105"/>
      <c r="AP211" s="96">
        <v>44</v>
      </c>
      <c r="AQ211" s="96">
        <v>2.6829999999999998</v>
      </c>
    </row>
    <row r="212" spans="1:43" s="96" customFormat="1" ht="15.6" x14ac:dyDescent="0.3">
      <c r="A212" s="115"/>
      <c r="B212" s="103"/>
      <c r="C212" s="103"/>
      <c r="D212" s="103"/>
      <c r="E212" s="103"/>
      <c r="F212" s="103"/>
      <c r="G212" s="103"/>
      <c r="H212" s="103"/>
      <c r="I212" s="103"/>
      <c r="J212" s="103"/>
      <c r="K212" s="103"/>
      <c r="L212" s="103"/>
      <c r="M212" s="103"/>
      <c r="N212" s="103"/>
      <c r="O212" s="103"/>
      <c r="P212" s="103"/>
      <c r="Q212" s="103"/>
      <c r="R212" s="103"/>
      <c r="S212" s="103"/>
      <c r="T212" s="103"/>
      <c r="U212" s="105"/>
      <c r="AP212" s="96">
        <v>45</v>
      </c>
      <c r="AQ212" s="96">
        <v>2.2729999999999997</v>
      </c>
    </row>
    <row r="213" spans="1:43" s="96" customFormat="1" ht="16.2" thickBot="1" x14ac:dyDescent="0.35">
      <c r="A213" s="115"/>
      <c r="B213" s="103"/>
      <c r="C213" s="103"/>
      <c r="D213" s="103"/>
      <c r="E213" s="103"/>
      <c r="F213" s="103"/>
      <c r="G213" s="103"/>
      <c r="H213" s="103"/>
      <c r="I213" s="103"/>
      <c r="J213" s="103"/>
      <c r="K213" s="103"/>
      <c r="L213" s="103"/>
      <c r="M213" s="103"/>
      <c r="N213" s="103"/>
      <c r="O213" s="103"/>
      <c r="P213" s="103"/>
      <c r="Q213" s="103"/>
      <c r="R213" s="103"/>
      <c r="S213" s="103"/>
      <c r="T213" s="103"/>
      <c r="U213" s="105"/>
      <c r="AP213" s="96">
        <v>50</v>
      </c>
      <c r="AQ213" s="96">
        <v>2.2429999999999999</v>
      </c>
    </row>
    <row r="214" spans="1:43" s="96" customFormat="1" ht="32.4" thickTop="1" thickBot="1" x14ac:dyDescent="0.35">
      <c r="A214" s="116" t="s">
        <v>77</v>
      </c>
      <c r="B214" s="106">
        <v>0</v>
      </c>
      <c r="C214" s="106">
        <v>16</v>
      </c>
      <c r="D214" s="106">
        <v>19</v>
      </c>
      <c r="E214" s="106">
        <v>21</v>
      </c>
      <c r="F214" s="106">
        <v>23</v>
      </c>
      <c r="G214" s="106">
        <v>25</v>
      </c>
      <c r="H214" s="106">
        <v>27</v>
      </c>
      <c r="I214" s="106">
        <v>29</v>
      </c>
      <c r="J214" s="106">
        <v>33</v>
      </c>
      <c r="K214" s="106">
        <v>35</v>
      </c>
      <c r="L214" s="106">
        <v>37</v>
      </c>
      <c r="M214" s="106">
        <v>39</v>
      </c>
      <c r="N214" s="106">
        <v>41</v>
      </c>
      <c r="O214" s="106">
        <v>45</v>
      </c>
      <c r="P214" s="106">
        <v>50.5</v>
      </c>
      <c r="Q214" s="106">
        <v>52</v>
      </c>
      <c r="R214" s="106">
        <v>53</v>
      </c>
      <c r="S214" s="106">
        <v>56</v>
      </c>
      <c r="T214" s="106">
        <v>60</v>
      </c>
      <c r="U214" s="106">
        <v>70</v>
      </c>
      <c r="AC214" s="117"/>
      <c r="AD214" s="117"/>
      <c r="AE214" s="117"/>
      <c r="AF214" s="117"/>
      <c r="AG214" s="117"/>
      <c r="AH214" s="117"/>
      <c r="AP214" s="96">
        <v>55</v>
      </c>
      <c r="AQ214" s="96">
        <v>2.2130000000000001</v>
      </c>
    </row>
    <row r="215" spans="1:43" s="107" customFormat="1" ht="32.4" thickTop="1" thickBot="1" x14ac:dyDescent="0.3">
      <c r="A215" s="118" t="s">
        <v>78</v>
      </c>
      <c r="B215" s="106">
        <v>0.47100000000000053</v>
      </c>
      <c r="C215" s="106">
        <v>0.49100000000000055</v>
      </c>
      <c r="D215" s="106">
        <v>1.2510000000000003</v>
      </c>
      <c r="E215" s="106">
        <v>1.5810000000000004</v>
      </c>
      <c r="F215" s="106">
        <v>2.7710000000000004</v>
      </c>
      <c r="G215" s="106">
        <v>2.7110000000000003</v>
      </c>
      <c r="H215" s="106">
        <v>1.2610000000000001</v>
      </c>
      <c r="I215" s="106">
        <v>-0.24099999999999966</v>
      </c>
      <c r="J215" s="106">
        <v>0.35900000000000043</v>
      </c>
      <c r="K215" s="106">
        <v>0.6990000000000004</v>
      </c>
      <c r="L215" s="106">
        <v>0.83900000000000041</v>
      </c>
      <c r="M215" s="106">
        <v>0.2090000000000003</v>
      </c>
      <c r="N215" s="106">
        <v>1.2910000000000004</v>
      </c>
      <c r="O215" s="106">
        <v>2.8610000000000007</v>
      </c>
      <c r="P215" s="106">
        <v>3.0410000000000004</v>
      </c>
      <c r="Q215" s="106">
        <v>2.5010000000000003</v>
      </c>
      <c r="R215" s="106">
        <v>1.5710000000000002</v>
      </c>
      <c r="S215" s="106">
        <v>0.90100000000000025</v>
      </c>
      <c r="T215" s="106">
        <v>0.56100000000000039</v>
      </c>
      <c r="U215" s="106">
        <v>0.53100000000000014</v>
      </c>
      <c r="AC215" s="111"/>
      <c r="AD215" s="111"/>
      <c r="AE215" s="111"/>
      <c r="AF215" s="111"/>
      <c r="AG215" s="111"/>
      <c r="AH215" s="111"/>
      <c r="AP215" s="107">
        <v>75</v>
      </c>
      <c r="AQ215" s="107">
        <v>2.2629999999999999</v>
      </c>
    </row>
    <row r="216" spans="1:43" s="107" customFormat="1" ht="16.2" thickTop="1" x14ac:dyDescent="0.25">
      <c r="A216" s="140"/>
      <c r="B216" s="123"/>
      <c r="C216" s="123"/>
      <c r="D216" s="123"/>
      <c r="E216" s="123"/>
      <c r="F216" s="123" t="s">
        <v>124</v>
      </c>
      <c r="H216" s="123"/>
      <c r="I216" s="123"/>
      <c r="J216" s="123"/>
      <c r="K216" s="123" t="s">
        <v>126</v>
      </c>
      <c r="L216" s="123"/>
      <c r="M216" s="123"/>
      <c r="N216" s="123"/>
      <c r="O216" s="123"/>
      <c r="P216" s="123" t="s">
        <v>125</v>
      </c>
      <c r="Q216" s="123"/>
      <c r="R216" s="123"/>
      <c r="S216" s="123"/>
      <c r="T216" s="123"/>
      <c r="U216" s="123"/>
      <c r="AC216" s="111"/>
      <c r="AD216" s="111"/>
      <c r="AE216" s="111"/>
      <c r="AF216" s="111"/>
      <c r="AG216" s="111"/>
      <c r="AH216" s="111"/>
    </row>
    <row r="217" spans="1:43" s="96" customFormat="1" ht="30.6" thickBot="1" x14ac:dyDescent="0.35">
      <c r="A217" s="149" t="s">
        <v>93</v>
      </c>
      <c r="B217" s="149"/>
      <c r="C217" s="149"/>
      <c r="D217" s="149"/>
      <c r="E217" s="149"/>
      <c r="F217" s="149"/>
      <c r="G217" s="149"/>
      <c r="H217" s="149"/>
      <c r="I217" s="149"/>
      <c r="J217" s="149"/>
      <c r="K217" s="149"/>
      <c r="L217" s="149"/>
      <c r="M217" s="149"/>
      <c r="N217" s="149"/>
      <c r="O217" s="149"/>
      <c r="P217" s="149"/>
      <c r="Q217" s="149"/>
      <c r="R217" s="149"/>
      <c r="S217" s="149"/>
      <c r="T217" s="149"/>
      <c r="U217" s="149"/>
    </row>
    <row r="218" spans="1:43" s="96" customFormat="1" ht="16.2" thickTop="1" x14ac:dyDescent="0.3">
      <c r="A218" s="114"/>
      <c r="B218" s="97"/>
      <c r="C218" s="97"/>
      <c r="D218" s="97"/>
      <c r="E218" s="98"/>
      <c r="F218" s="99"/>
      <c r="G218" s="99"/>
      <c r="H218" s="99"/>
      <c r="I218" s="99"/>
      <c r="J218" s="99"/>
      <c r="K218" s="99"/>
      <c r="L218" s="99"/>
      <c r="M218" s="100"/>
      <c r="N218" s="100"/>
      <c r="O218" s="100"/>
      <c r="P218" s="100"/>
      <c r="Q218" s="101"/>
      <c r="R218" s="101"/>
      <c r="S218" s="101"/>
      <c r="T218" s="97"/>
      <c r="U218" s="102"/>
    </row>
    <row r="219" spans="1:43" s="96" customFormat="1" ht="15.6" x14ac:dyDescent="0.3">
      <c r="A219" s="115"/>
      <c r="B219" s="103"/>
      <c r="C219" s="103"/>
      <c r="D219" s="103"/>
      <c r="E219" s="104"/>
      <c r="F219" s="104"/>
      <c r="G219" s="104"/>
      <c r="H219" s="104"/>
      <c r="I219" s="104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3"/>
      <c r="U219" s="105"/>
    </row>
    <row r="220" spans="1:43" s="96" customFormat="1" ht="15.6" x14ac:dyDescent="0.3">
      <c r="A220" s="115"/>
      <c r="B220" s="103"/>
      <c r="C220" s="103"/>
      <c r="D220" s="103"/>
      <c r="E220" s="104"/>
      <c r="F220" s="104"/>
      <c r="G220" s="104"/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3"/>
      <c r="U220" s="105"/>
    </row>
    <row r="221" spans="1:43" s="96" customFormat="1" ht="15.6" x14ac:dyDescent="0.3">
      <c r="A221" s="115"/>
      <c r="B221" s="103"/>
      <c r="C221" s="103"/>
      <c r="D221" s="103"/>
      <c r="E221" s="103"/>
      <c r="F221" s="103"/>
      <c r="G221" s="103"/>
      <c r="H221" s="103"/>
      <c r="I221" s="103"/>
      <c r="J221" s="103"/>
      <c r="K221" s="103"/>
      <c r="L221" s="103"/>
      <c r="M221" s="103"/>
      <c r="N221" s="103"/>
      <c r="O221" s="103"/>
      <c r="P221" s="103"/>
      <c r="Q221" s="103"/>
      <c r="R221" s="103"/>
      <c r="S221" s="103"/>
      <c r="T221" s="103"/>
      <c r="U221" s="105"/>
      <c r="AD221" s="119"/>
    </row>
    <row r="222" spans="1:43" s="96" customFormat="1" ht="15.6" x14ac:dyDescent="0.3">
      <c r="A222" s="115"/>
      <c r="B222" s="103"/>
      <c r="C222" s="103"/>
      <c r="D222" s="103"/>
      <c r="E222" s="103"/>
      <c r="F222" s="103"/>
      <c r="G222" s="103"/>
      <c r="H222" s="103"/>
      <c r="I222" s="103"/>
      <c r="J222" s="103"/>
      <c r="K222" s="103"/>
      <c r="L222" s="103"/>
      <c r="M222" s="103"/>
      <c r="N222" s="103"/>
      <c r="O222" s="103"/>
      <c r="P222" s="103"/>
      <c r="Q222" s="103"/>
      <c r="R222" s="103"/>
      <c r="S222" s="103"/>
      <c r="T222" s="103"/>
      <c r="U222" s="105"/>
    </row>
    <row r="223" spans="1:43" s="96" customFormat="1" ht="15.6" x14ac:dyDescent="0.3">
      <c r="A223" s="115"/>
      <c r="B223" s="103"/>
      <c r="C223" s="103"/>
      <c r="D223" s="103"/>
      <c r="E223" s="103"/>
      <c r="F223" s="103"/>
      <c r="G223" s="103"/>
      <c r="H223" s="103"/>
      <c r="I223" s="103"/>
      <c r="J223" s="103"/>
      <c r="K223" s="103"/>
      <c r="L223" s="103"/>
      <c r="M223" s="103"/>
      <c r="N223" s="103"/>
      <c r="O223" s="103"/>
      <c r="P223" s="103"/>
      <c r="Q223" s="103"/>
      <c r="R223" s="103"/>
      <c r="S223" s="103"/>
      <c r="T223" s="103"/>
      <c r="U223" s="105"/>
    </row>
    <row r="224" spans="1:43" s="96" customFormat="1" ht="15.6" x14ac:dyDescent="0.3">
      <c r="A224" s="115"/>
      <c r="B224" s="103"/>
      <c r="C224" s="103"/>
      <c r="D224" s="103"/>
      <c r="E224" s="103"/>
      <c r="F224" s="103"/>
      <c r="G224" s="103"/>
      <c r="H224" s="103"/>
      <c r="I224" s="103"/>
      <c r="J224" s="103"/>
      <c r="K224" s="103"/>
      <c r="L224" s="103"/>
      <c r="M224" s="103"/>
      <c r="N224" s="103"/>
      <c r="O224" s="103"/>
      <c r="P224" s="103"/>
      <c r="Q224" s="103"/>
      <c r="R224" s="103"/>
      <c r="S224" s="103"/>
      <c r="T224" s="103"/>
      <c r="U224" s="105"/>
    </row>
    <row r="225" spans="1:57" s="96" customFormat="1" ht="15.6" x14ac:dyDescent="0.3">
      <c r="A225" s="115"/>
      <c r="B225" s="103"/>
      <c r="C225" s="103"/>
      <c r="D225" s="103"/>
      <c r="E225" s="103"/>
      <c r="F225" s="103"/>
      <c r="G225" s="103"/>
      <c r="H225" s="103"/>
      <c r="I225" s="103"/>
      <c r="J225" s="103"/>
      <c r="K225" s="103"/>
      <c r="L225" s="103"/>
      <c r="M225" s="103"/>
      <c r="N225" s="103"/>
      <c r="O225" s="103"/>
      <c r="P225" s="103"/>
      <c r="Q225" s="103"/>
      <c r="R225" s="103"/>
      <c r="S225" s="103"/>
      <c r="T225" s="103"/>
      <c r="U225" s="105"/>
    </row>
    <row r="226" spans="1:57" s="96" customFormat="1" ht="15.6" x14ac:dyDescent="0.3">
      <c r="A226" s="115"/>
      <c r="B226" s="103"/>
      <c r="C226" s="103"/>
      <c r="D226" s="103"/>
      <c r="E226" s="103"/>
      <c r="F226" s="103"/>
      <c r="G226" s="103"/>
      <c r="H226" s="103"/>
      <c r="I226" s="103"/>
      <c r="J226" s="103"/>
      <c r="K226" s="103"/>
      <c r="L226" s="103"/>
      <c r="M226" s="103"/>
      <c r="N226" s="103"/>
      <c r="O226" s="103"/>
      <c r="P226" s="103"/>
      <c r="Q226" s="103"/>
      <c r="R226" s="103"/>
      <c r="S226" s="103"/>
      <c r="T226" s="103"/>
      <c r="U226" s="105"/>
    </row>
    <row r="227" spans="1:57" s="96" customFormat="1" ht="15.6" x14ac:dyDescent="0.3">
      <c r="A227" s="115"/>
      <c r="B227" s="103"/>
      <c r="C227" s="103"/>
      <c r="D227" s="103"/>
      <c r="E227" s="103"/>
      <c r="F227" s="103"/>
      <c r="G227" s="103"/>
      <c r="H227" s="103"/>
      <c r="I227" s="103"/>
      <c r="J227" s="103"/>
      <c r="K227" s="103"/>
      <c r="L227" s="103"/>
      <c r="M227" s="103"/>
      <c r="N227" s="103"/>
      <c r="O227" s="103"/>
      <c r="P227" s="103"/>
      <c r="Q227" s="103"/>
      <c r="R227" s="103"/>
      <c r="S227" s="103"/>
      <c r="T227" s="103"/>
      <c r="U227" s="105"/>
    </row>
    <row r="228" spans="1:57" s="96" customFormat="1" ht="16.2" thickBot="1" x14ac:dyDescent="0.35">
      <c r="A228" s="115"/>
      <c r="B228" s="103"/>
      <c r="C228" s="103"/>
      <c r="D228" s="103"/>
      <c r="E228" s="103"/>
      <c r="F228" s="103"/>
      <c r="G228" s="103"/>
      <c r="H228" s="103"/>
      <c r="I228" s="103"/>
      <c r="J228" s="103"/>
      <c r="K228" s="103"/>
      <c r="L228" s="103"/>
      <c r="M228" s="103"/>
      <c r="N228" s="103"/>
      <c r="O228" s="103"/>
      <c r="P228" s="103"/>
      <c r="Q228" s="103"/>
      <c r="R228" s="103"/>
      <c r="S228" s="103"/>
      <c r="T228" s="103"/>
      <c r="U228" s="105"/>
    </row>
    <row r="229" spans="1:57" s="96" customFormat="1" ht="31.8" thickTop="1" x14ac:dyDescent="0.3">
      <c r="A229" s="120" t="s">
        <v>77</v>
      </c>
      <c r="B229" s="106">
        <v>0</v>
      </c>
      <c r="C229" s="106">
        <v>10</v>
      </c>
      <c r="D229" s="106">
        <v>17</v>
      </c>
      <c r="E229" s="106">
        <v>21</v>
      </c>
      <c r="F229" s="106">
        <v>22</v>
      </c>
      <c r="G229" s="106">
        <v>24</v>
      </c>
      <c r="H229" s="106">
        <v>25</v>
      </c>
      <c r="I229" s="106">
        <v>27</v>
      </c>
      <c r="J229" s="106">
        <v>30</v>
      </c>
      <c r="K229" s="106">
        <v>32</v>
      </c>
      <c r="L229" s="106">
        <v>35</v>
      </c>
      <c r="M229" s="106">
        <v>37</v>
      </c>
      <c r="N229" s="106">
        <v>39</v>
      </c>
      <c r="O229" s="106">
        <v>40</v>
      </c>
      <c r="P229" s="106">
        <v>44</v>
      </c>
      <c r="Q229" s="106">
        <v>55</v>
      </c>
      <c r="R229" s="106">
        <v>65</v>
      </c>
      <c r="S229" s="119"/>
      <c r="T229" s="106"/>
      <c r="U229" s="106"/>
      <c r="Z229" s="121"/>
      <c r="AE229" s="113"/>
      <c r="AF229" s="113"/>
      <c r="AG229" s="113"/>
      <c r="AH229" s="113"/>
      <c r="AI229" s="113"/>
      <c r="AJ229" s="113"/>
      <c r="AK229" s="113"/>
      <c r="AL229" s="113"/>
      <c r="AM229" s="113"/>
      <c r="AN229" s="113"/>
      <c r="AO229" s="113"/>
      <c r="AP229" s="113"/>
      <c r="AQ229" s="113"/>
      <c r="AR229" s="113"/>
      <c r="AS229" s="113"/>
      <c r="AT229" s="113"/>
      <c r="AU229" s="113"/>
      <c r="AV229" s="113"/>
      <c r="AW229" s="113"/>
      <c r="AX229" s="113"/>
      <c r="AY229" s="113"/>
      <c r="AZ229" s="113"/>
      <c r="BA229" s="113"/>
      <c r="BB229" s="113"/>
      <c r="BC229" s="113"/>
      <c r="BD229" s="113"/>
    </row>
    <row r="230" spans="1:57" s="125" customFormat="1" ht="31.2" x14ac:dyDescent="0.25">
      <c r="A230" s="122" t="s">
        <v>78</v>
      </c>
      <c r="B230" s="106">
        <v>2.1820000000000013</v>
      </c>
      <c r="C230" s="106">
        <v>2.1220000000000008</v>
      </c>
      <c r="D230" s="106">
        <v>2.2420000000000009</v>
      </c>
      <c r="E230" s="106">
        <v>2.2020000000000008</v>
      </c>
      <c r="F230" s="106">
        <v>2.3320000000000012</v>
      </c>
      <c r="G230" s="106">
        <v>2.3120000000000012</v>
      </c>
      <c r="H230" s="106">
        <v>1.285000000000001</v>
      </c>
      <c r="I230" s="106">
        <v>0.12500000000000111</v>
      </c>
      <c r="J230" s="106">
        <v>-3.4999999999999032E-2</v>
      </c>
      <c r="K230" s="106">
        <v>-5.499999999999905E-2</v>
      </c>
      <c r="L230" s="106">
        <v>-0.14499999999999891</v>
      </c>
      <c r="M230" s="106">
        <v>-0.10499999999999887</v>
      </c>
      <c r="N230" s="106">
        <v>0.63500000000000101</v>
      </c>
      <c r="O230" s="106">
        <v>1.902000000000001</v>
      </c>
      <c r="P230" s="106">
        <v>1.9420000000000011</v>
      </c>
      <c r="Q230" s="106">
        <v>1.9620000000000011</v>
      </c>
      <c r="R230" s="106">
        <v>1.922000000000001</v>
      </c>
      <c r="T230" s="106"/>
      <c r="U230" s="106"/>
      <c r="V230" s="109"/>
      <c r="W230" s="111"/>
      <c r="X230" s="111"/>
      <c r="Y230" s="111"/>
      <c r="Z230" s="123"/>
      <c r="AA230" s="111"/>
      <c r="AB230" s="111"/>
      <c r="AC230" s="111"/>
      <c r="AD230" s="111"/>
      <c r="AE230" s="111"/>
      <c r="AF230" s="111"/>
      <c r="AG230" s="111"/>
      <c r="AH230" s="111"/>
      <c r="AI230" s="111"/>
      <c r="AJ230" s="111"/>
      <c r="AK230" s="111"/>
      <c r="AL230" s="111"/>
      <c r="AM230" s="111"/>
      <c r="AN230" s="111"/>
      <c r="AO230" s="111"/>
      <c r="AP230" s="111"/>
      <c r="AQ230" s="111"/>
      <c r="AR230" s="111"/>
      <c r="AS230" s="111"/>
      <c r="AT230" s="111"/>
      <c r="AU230" s="111"/>
      <c r="AV230" s="111"/>
      <c r="AW230" s="111"/>
      <c r="AX230" s="111"/>
      <c r="AY230" s="111"/>
      <c r="AZ230" s="111"/>
      <c r="BA230" s="111"/>
      <c r="BB230" s="111"/>
      <c r="BC230" s="111"/>
      <c r="BD230" s="111"/>
      <c r="BE230" s="124"/>
    </row>
    <row r="231" spans="1:57" s="96" customFormat="1" ht="15.6" x14ac:dyDescent="0.3">
      <c r="G231" s="96" t="s">
        <v>124</v>
      </c>
      <c r="K231" s="96" t="s">
        <v>126</v>
      </c>
      <c r="O231" s="96" t="s">
        <v>125</v>
      </c>
    </row>
    <row r="232" spans="1:57" s="96" customFormat="1" ht="30.6" thickBot="1" x14ac:dyDescent="0.35">
      <c r="A232" s="149" t="s">
        <v>94</v>
      </c>
      <c r="B232" s="149"/>
      <c r="C232" s="149"/>
      <c r="D232" s="149"/>
      <c r="E232" s="149"/>
      <c r="F232" s="149"/>
      <c r="G232" s="149"/>
      <c r="H232" s="149"/>
      <c r="I232" s="149"/>
      <c r="J232" s="149"/>
      <c r="K232" s="149"/>
      <c r="L232" s="149"/>
      <c r="M232" s="149"/>
      <c r="N232" s="149"/>
      <c r="O232" s="149"/>
      <c r="P232" s="149"/>
      <c r="Q232" s="149"/>
      <c r="R232" s="149"/>
      <c r="S232" s="149"/>
      <c r="T232" s="149"/>
      <c r="U232" s="149"/>
      <c r="BA232" s="96">
        <v>28</v>
      </c>
      <c r="BB232" s="96">
        <v>0.50899999999999967</v>
      </c>
    </row>
    <row r="233" spans="1:57" s="96" customFormat="1" ht="16.2" thickTop="1" x14ac:dyDescent="0.3">
      <c r="A233" s="114"/>
      <c r="B233" s="97"/>
      <c r="C233" s="97"/>
      <c r="D233" s="97"/>
      <c r="E233" s="98"/>
      <c r="F233" s="99"/>
      <c r="G233" s="99"/>
      <c r="H233" s="99"/>
      <c r="I233" s="99"/>
      <c r="J233" s="99"/>
      <c r="K233" s="99"/>
      <c r="L233" s="99"/>
      <c r="M233" s="100"/>
      <c r="N233" s="100"/>
      <c r="O233" s="100"/>
      <c r="P233" s="100"/>
      <c r="Q233" s="101"/>
      <c r="R233" s="101"/>
      <c r="S233" s="101"/>
      <c r="T233" s="97"/>
      <c r="U233" s="102"/>
      <c r="BA233" s="96">
        <v>31</v>
      </c>
      <c r="BB233" s="96">
        <v>0.98799999999999966</v>
      </c>
    </row>
    <row r="234" spans="1:57" s="96" customFormat="1" ht="15.6" x14ac:dyDescent="0.3">
      <c r="A234" s="115"/>
      <c r="B234" s="103"/>
      <c r="C234" s="103"/>
      <c r="D234" s="103"/>
      <c r="E234" s="104"/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3"/>
      <c r="U234" s="105"/>
      <c r="BA234" s="96">
        <v>32</v>
      </c>
      <c r="BB234" s="96">
        <v>1.3599999999999997</v>
      </c>
    </row>
    <row r="235" spans="1:57" s="96" customFormat="1" ht="15.6" x14ac:dyDescent="0.3">
      <c r="A235" s="115"/>
      <c r="B235" s="103"/>
      <c r="C235" s="103"/>
      <c r="D235" s="103"/>
      <c r="E235" s="104"/>
      <c r="F235" s="104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3"/>
      <c r="U235" s="105"/>
      <c r="BA235" s="96">
        <v>33</v>
      </c>
      <c r="BB235" s="96">
        <v>2.1799999999999997</v>
      </c>
    </row>
    <row r="236" spans="1:57" s="96" customFormat="1" ht="15.6" x14ac:dyDescent="0.3">
      <c r="A236" s="115"/>
      <c r="B236" s="103"/>
      <c r="C236" s="103"/>
      <c r="D236" s="103"/>
      <c r="E236" s="103"/>
      <c r="F236" s="103"/>
      <c r="G236" s="103"/>
      <c r="H236" s="103"/>
      <c r="I236" s="103"/>
      <c r="J236" s="103"/>
      <c r="K236" s="103"/>
      <c r="L236" s="103"/>
      <c r="M236" s="103"/>
      <c r="N236" s="103"/>
      <c r="O236" s="103"/>
      <c r="P236" s="103"/>
      <c r="Q236" s="103"/>
      <c r="R236" s="103"/>
      <c r="S236" s="103"/>
      <c r="T236" s="103"/>
      <c r="U236" s="105"/>
      <c r="BA236" s="96">
        <v>37</v>
      </c>
      <c r="BB236" s="96">
        <v>1.9199999999999997</v>
      </c>
    </row>
    <row r="237" spans="1:57" s="96" customFormat="1" ht="15.6" x14ac:dyDescent="0.3">
      <c r="A237" s="115"/>
      <c r="B237" s="103"/>
      <c r="C237" s="103"/>
      <c r="D237" s="103"/>
      <c r="E237" s="103"/>
      <c r="F237" s="103"/>
      <c r="G237" s="103"/>
      <c r="H237" s="103"/>
      <c r="I237" s="103"/>
      <c r="J237" s="103"/>
      <c r="K237" s="103"/>
      <c r="L237" s="103"/>
      <c r="M237" s="103"/>
      <c r="N237" s="103"/>
      <c r="O237" s="103"/>
      <c r="P237" s="103"/>
      <c r="Q237" s="103"/>
      <c r="R237" s="103"/>
      <c r="S237" s="103"/>
      <c r="T237" s="103"/>
      <c r="U237" s="105"/>
      <c r="BA237" s="96">
        <v>38.5</v>
      </c>
      <c r="BB237" s="96">
        <v>1.2999999999999998</v>
      </c>
    </row>
    <row r="238" spans="1:57" s="96" customFormat="1" ht="15.6" x14ac:dyDescent="0.3">
      <c r="A238" s="115"/>
      <c r="B238" s="103"/>
      <c r="C238" s="103"/>
      <c r="D238" s="103"/>
      <c r="E238" s="103"/>
      <c r="F238" s="103"/>
      <c r="G238" s="103"/>
      <c r="H238" s="103"/>
      <c r="I238" s="103"/>
      <c r="J238" s="103"/>
      <c r="K238" s="103"/>
      <c r="L238" s="103"/>
      <c r="M238" s="103"/>
      <c r="N238" s="103"/>
      <c r="O238" s="103"/>
      <c r="P238" s="103"/>
      <c r="Q238" s="103"/>
      <c r="R238" s="103"/>
      <c r="S238" s="103"/>
      <c r="T238" s="103"/>
      <c r="U238" s="105"/>
      <c r="BA238" s="96">
        <v>44</v>
      </c>
      <c r="BB238" s="96">
        <v>1.1099999999999994</v>
      </c>
    </row>
    <row r="239" spans="1:57" s="96" customFormat="1" ht="15.6" x14ac:dyDescent="0.3">
      <c r="A239" s="115"/>
      <c r="B239" s="103"/>
      <c r="C239" s="103"/>
      <c r="D239" s="103"/>
      <c r="E239" s="103"/>
      <c r="F239" s="103"/>
      <c r="G239" s="103"/>
      <c r="H239" s="103"/>
      <c r="I239" s="103"/>
      <c r="J239" s="103"/>
      <c r="K239" s="103"/>
      <c r="L239" s="103"/>
      <c r="M239" s="103"/>
      <c r="N239" s="103"/>
      <c r="O239" s="103"/>
      <c r="P239" s="103"/>
      <c r="Q239" s="103"/>
      <c r="R239" s="103"/>
      <c r="S239" s="103"/>
      <c r="T239" s="103"/>
      <c r="U239" s="105"/>
      <c r="BA239" s="96">
        <v>52</v>
      </c>
      <c r="BB239" s="96">
        <v>1.1599999999999997</v>
      </c>
    </row>
    <row r="240" spans="1:57" s="96" customFormat="1" ht="15.6" x14ac:dyDescent="0.3">
      <c r="A240" s="115"/>
      <c r="B240" s="103"/>
      <c r="C240" s="103"/>
      <c r="D240" s="103"/>
      <c r="E240" s="103"/>
      <c r="F240" s="103"/>
      <c r="G240" s="103"/>
      <c r="H240" s="103"/>
      <c r="I240" s="103"/>
      <c r="J240" s="103"/>
      <c r="K240" s="103"/>
      <c r="L240" s="103"/>
      <c r="M240" s="103"/>
      <c r="N240" s="103"/>
      <c r="O240" s="103"/>
      <c r="P240" s="103"/>
      <c r="Q240" s="103"/>
      <c r="R240" s="103"/>
      <c r="S240" s="103"/>
      <c r="T240" s="103"/>
      <c r="U240" s="105"/>
      <c r="BA240" s="96">
        <v>58</v>
      </c>
      <c r="BB240" s="96">
        <v>1.1899999999999995</v>
      </c>
    </row>
    <row r="241" spans="1:54" s="96" customFormat="1" ht="15.6" x14ac:dyDescent="0.3">
      <c r="A241" s="115"/>
      <c r="B241" s="103"/>
      <c r="C241" s="103"/>
      <c r="D241" s="103"/>
      <c r="E241" s="103"/>
      <c r="F241" s="103"/>
      <c r="G241" s="103"/>
      <c r="H241" s="103"/>
      <c r="I241" s="103"/>
      <c r="J241" s="103"/>
      <c r="K241" s="103"/>
      <c r="L241" s="103"/>
      <c r="M241" s="103"/>
      <c r="N241" s="103"/>
      <c r="O241" s="103"/>
      <c r="P241" s="103"/>
      <c r="Q241" s="103"/>
      <c r="R241" s="103"/>
      <c r="S241" s="103"/>
      <c r="T241" s="103"/>
      <c r="U241" s="105"/>
      <c r="BA241" s="96">
        <v>68</v>
      </c>
      <c r="BB241" s="96">
        <v>1.1299999999999994</v>
      </c>
    </row>
    <row r="242" spans="1:54" s="96" customFormat="1" ht="15.6" x14ac:dyDescent="0.3">
      <c r="A242" s="115"/>
      <c r="B242" s="103"/>
      <c r="C242" s="103"/>
      <c r="D242" s="103"/>
      <c r="E242" s="103"/>
      <c r="F242" s="103"/>
      <c r="G242" s="103"/>
      <c r="H242" s="103"/>
      <c r="I242" s="103"/>
      <c r="J242" s="103"/>
      <c r="K242" s="103"/>
      <c r="L242" s="103"/>
      <c r="M242" s="103"/>
      <c r="N242" s="103"/>
      <c r="O242" s="103"/>
      <c r="P242" s="103"/>
      <c r="Q242" s="103"/>
      <c r="R242" s="103"/>
      <c r="S242" s="103"/>
      <c r="T242" s="103"/>
      <c r="U242" s="105"/>
    </row>
    <row r="243" spans="1:54" s="96" customFormat="1" ht="16.2" thickBot="1" x14ac:dyDescent="0.35">
      <c r="A243" s="115"/>
      <c r="B243" s="103"/>
      <c r="C243" s="103"/>
      <c r="D243" s="103"/>
      <c r="E243" s="103"/>
      <c r="F243" s="103"/>
      <c r="G243" s="103"/>
      <c r="H243" s="103"/>
      <c r="I243" s="103"/>
      <c r="J243" s="103"/>
      <c r="K243" s="103"/>
      <c r="L243" s="103"/>
      <c r="M243" s="103"/>
      <c r="N243" s="103"/>
      <c r="O243" s="103"/>
      <c r="P243" s="103"/>
      <c r="Q243" s="103"/>
      <c r="R243" s="103"/>
      <c r="S243" s="103"/>
      <c r="T243" s="103"/>
      <c r="U243" s="105"/>
    </row>
    <row r="244" spans="1:54" s="96" customFormat="1" ht="32.4" thickTop="1" thickBot="1" x14ac:dyDescent="0.35">
      <c r="A244" s="116" t="s">
        <v>77</v>
      </c>
      <c r="B244" s="106">
        <v>0</v>
      </c>
      <c r="C244" s="106">
        <v>8</v>
      </c>
      <c r="D244" s="106">
        <v>11</v>
      </c>
      <c r="E244" s="106">
        <v>11.5</v>
      </c>
      <c r="F244" s="106">
        <v>15</v>
      </c>
      <c r="G244" s="106">
        <v>18</v>
      </c>
      <c r="H244" s="106">
        <v>21</v>
      </c>
      <c r="I244" s="106">
        <v>25</v>
      </c>
      <c r="J244" s="106">
        <v>28</v>
      </c>
      <c r="K244" s="106">
        <v>30</v>
      </c>
      <c r="L244" s="106">
        <v>32</v>
      </c>
      <c r="M244" s="106">
        <v>34</v>
      </c>
      <c r="N244" s="106">
        <v>36</v>
      </c>
      <c r="O244" s="106">
        <v>37.4</v>
      </c>
      <c r="P244" s="106">
        <v>38</v>
      </c>
      <c r="Q244" s="106">
        <v>41</v>
      </c>
      <c r="R244" s="106">
        <v>45</v>
      </c>
      <c r="S244" s="106">
        <v>46</v>
      </c>
      <c r="T244" s="106">
        <v>50</v>
      </c>
      <c r="U244" s="106">
        <v>60</v>
      </c>
      <c r="Z244" s="106"/>
      <c r="AA244" s="117"/>
      <c r="AB244" s="117"/>
      <c r="AC244" s="117"/>
      <c r="AD244" s="117"/>
      <c r="AE244" s="117"/>
      <c r="AF244" s="113"/>
    </row>
    <row r="245" spans="1:54" s="107" customFormat="1" ht="32.4" thickTop="1" thickBot="1" x14ac:dyDescent="0.3">
      <c r="A245" s="118" t="s">
        <v>78</v>
      </c>
      <c r="B245" s="106">
        <v>0.77600000000000113</v>
      </c>
      <c r="C245" s="106">
        <v>1.0760000000000014</v>
      </c>
      <c r="D245" s="106">
        <v>1.5160000000000013</v>
      </c>
      <c r="E245" s="106">
        <v>1.9360000000000013</v>
      </c>
      <c r="F245" s="106">
        <v>1.8860000000000012</v>
      </c>
      <c r="G245" s="106">
        <v>2.2760000000000011</v>
      </c>
      <c r="H245" s="106">
        <v>2.4060000000000015</v>
      </c>
      <c r="I245" s="106">
        <v>2.2760000000000011</v>
      </c>
      <c r="J245" s="106">
        <v>0.15600000000000103</v>
      </c>
      <c r="K245" s="106">
        <v>-0.44399999999999884</v>
      </c>
      <c r="L245" s="106">
        <v>-0.46399999999999886</v>
      </c>
      <c r="M245" s="106">
        <v>-0.38399999999999879</v>
      </c>
      <c r="N245" s="106">
        <v>0.30600000000000116</v>
      </c>
      <c r="O245" s="106">
        <v>1.2460000000000013</v>
      </c>
      <c r="P245" s="106">
        <v>1.7660000000000011</v>
      </c>
      <c r="Q245" s="106">
        <v>2.1260000000000012</v>
      </c>
      <c r="R245" s="106">
        <v>2.0360000000000014</v>
      </c>
      <c r="S245" s="106">
        <v>1.0160000000000013</v>
      </c>
      <c r="T245" s="106">
        <v>0.80600000000000138</v>
      </c>
      <c r="U245" s="106">
        <v>0.63600000000000101</v>
      </c>
      <c r="Z245" s="106"/>
      <c r="AA245" s="111"/>
      <c r="AB245" s="111"/>
      <c r="AC245" s="111"/>
      <c r="AD245" s="111"/>
      <c r="AE245" s="111"/>
      <c r="AF245" s="111"/>
    </row>
    <row r="246" spans="1:54" s="107" customFormat="1" ht="16.2" thickTop="1" x14ac:dyDescent="0.25">
      <c r="A246" s="140"/>
      <c r="B246" s="123"/>
      <c r="C246" s="123"/>
      <c r="D246" s="123"/>
      <c r="E246" s="123"/>
      <c r="F246" s="123"/>
      <c r="G246" s="123"/>
      <c r="H246" s="123"/>
      <c r="I246" s="123" t="s">
        <v>124</v>
      </c>
      <c r="J246" s="123"/>
      <c r="K246" s="123"/>
      <c r="L246" s="123" t="s">
        <v>126</v>
      </c>
      <c r="M246" s="123"/>
      <c r="N246" s="123"/>
      <c r="O246" s="123"/>
      <c r="P246" s="123" t="s">
        <v>125</v>
      </c>
      <c r="Q246" s="123"/>
      <c r="R246" s="123"/>
      <c r="S246" s="123"/>
      <c r="T246" s="123"/>
      <c r="U246" s="123"/>
      <c r="Z246" s="123"/>
      <c r="AA246" s="111"/>
      <c r="AB246" s="111"/>
      <c r="AC246" s="111"/>
      <c r="AD246" s="111"/>
      <c r="AE246" s="111"/>
      <c r="AF246" s="111"/>
    </row>
    <row r="247" spans="1:54" s="96" customFormat="1" ht="30.6" thickBot="1" x14ac:dyDescent="0.35">
      <c r="A247" s="149" t="s">
        <v>95</v>
      </c>
      <c r="B247" s="149"/>
      <c r="C247" s="149"/>
      <c r="D247" s="149"/>
      <c r="E247" s="149"/>
      <c r="F247" s="149"/>
      <c r="G247" s="149"/>
      <c r="H247" s="149"/>
      <c r="I247" s="149"/>
      <c r="J247" s="149"/>
      <c r="K247" s="149"/>
      <c r="L247" s="149"/>
      <c r="M247" s="149"/>
      <c r="N247" s="149"/>
      <c r="O247" s="149"/>
      <c r="P247" s="149"/>
      <c r="Q247" s="149"/>
      <c r="R247" s="149"/>
      <c r="S247" s="149"/>
      <c r="T247" s="149"/>
      <c r="U247" s="149"/>
    </row>
    <row r="248" spans="1:54" s="96" customFormat="1" ht="16.2" thickTop="1" x14ac:dyDescent="0.3">
      <c r="A248" s="114"/>
      <c r="B248" s="97"/>
      <c r="C248" s="97"/>
      <c r="D248" s="97"/>
      <c r="E248" s="98"/>
      <c r="F248" s="99"/>
      <c r="G248" s="99"/>
      <c r="H248" s="99"/>
      <c r="I248" s="99"/>
      <c r="J248" s="99"/>
      <c r="K248" s="99"/>
      <c r="L248" s="99"/>
      <c r="M248" s="100"/>
      <c r="N248" s="100"/>
      <c r="O248" s="100"/>
      <c r="P248" s="100"/>
      <c r="Q248" s="101"/>
      <c r="R248" s="101"/>
      <c r="S248" s="101"/>
      <c r="T248" s="97"/>
      <c r="U248" s="102"/>
    </row>
    <row r="249" spans="1:54" s="96" customFormat="1" ht="15.6" x14ac:dyDescent="0.3">
      <c r="A249" s="115"/>
      <c r="B249" s="103"/>
      <c r="C249" s="103"/>
      <c r="D249" s="103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3"/>
      <c r="U249" s="105"/>
    </row>
    <row r="250" spans="1:54" s="96" customFormat="1" ht="15.6" x14ac:dyDescent="0.3">
      <c r="A250" s="115"/>
      <c r="B250" s="103"/>
      <c r="C250" s="103"/>
      <c r="D250" s="103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3"/>
      <c r="U250" s="105"/>
    </row>
    <row r="251" spans="1:54" s="96" customFormat="1" ht="15.6" x14ac:dyDescent="0.3">
      <c r="A251" s="115"/>
      <c r="B251" s="103"/>
      <c r="C251" s="103"/>
      <c r="D251" s="103"/>
      <c r="E251" s="103"/>
      <c r="F251" s="103"/>
      <c r="G251" s="103"/>
      <c r="H251" s="103"/>
      <c r="I251" s="103"/>
      <c r="J251" s="103"/>
      <c r="K251" s="103"/>
      <c r="L251" s="103"/>
      <c r="M251" s="103"/>
      <c r="N251" s="103"/>
      <c r="O251" s="103"/>
      <c r="P251" s="103"/>
      <c r="Q251" s="103"/>
      <c r="R251" s="103"/>
      <c r="S251" s="103"/>
      <c r="T251" s="103"/>
      <c r="U251" s="105"/>
    </row>
    <row r="252" spans="1:54" s="96" customFormat="1" ht="15.6" x14ac:dyDescent="0.3">
      <c r="A252" s="115"/>
      <c r="B252" s="103"/>
      <c r="C252" s="103"/>
      <c r="D252" s="103"/>
      <c r="E252" s="103"/>
      <c r="F252" s="103"/>
      <c r="G252" s="103"/>
      <c r="H252" s="103"/>
      <c r="I252" s="103"/>
      <c r="J252" s="103"/>
      <c r="K252" s="103"/>
      <c r="L252" s="103"/>
      <c r="M252" s="103"/>
      <c r="N252" s="103"/>
      <c r="O252" s="103"/>
      <c r="P252" s="103"/>
      <c r="Q252" s="103"/>
      <c r="R252" s="103"/>
      <c r="S252" s="103"/>
      <c r="T252" s="103"/>
      <c r="U252" s="105"/>
    </row>
    <row r="253" spans="1:54" s="96" customFormat="1" ht="15.6" x14ac:dyDescent="0.3">
      <c r="A253" s="115"/>
      <c r="B253" s="103"/>
      <c r="C253" s="103"/>
      <c r="D253" s="103"/>
      <c r="E253" s="103"/>
      <c r="F253" s="103"/>
      <c r="G253" s="103"/>
      <c r="H253" s="103"/>
      <c r="I253" s="103"/>
      <c r="J253" s="103"/>
      <c r="K253" s="103"/>
      <c r="L253" s="103"/>
      <c r="M253" s="103"/>
      <c r="N253" s="103"/>
      <c r="O253" s="103"/>
      <c r="P253" s="103"/>
      <c r="Q253" s="103"/>
      <c r="R253" s="103"/>
      <c r="S253" s="103"/>
      <c r="T253" s="103"/>
      <c r="U253" s="105"/>
    </row>
    <row r="254" spans="1:54" s="96" customFormat="1" ht="15.6" x14ac:dyDescent="0.3">
      <c r="A254" s="115"/>
      <c r="B254" s="103"/>
      <c r="C254" s="103"/>
      <c r="D254" s="103"/>
      <c r="E254" s="103"/>
      <c r="F254" s="103"/>
      <c r="G254" s="103"/>
      <c r="H254" s="103"/>
      <c r="I254" s="103"/>
      <c r="J254" s="103"/>
      <c r="K254" s="103"/>
      <c r="L254" s="103"/>
      <c r="M254" s="103"/>
      <c r="N254" s="103"/>
      <c r="O254" s="103"/>
      <c r="P254" s="103"/>
      <c r="Q254" s="103"/>
      <c r="R254" s="103"/>
      <c r="S254" s="103"/>
      <c r="T254" s="103"/>
      <c r="U254" s="105"/>
    </row>
    <row r="255" spans="1:54" s="96" customFormat="1" ht="15.6" x14ac:dyDescent="0.3">
      <c r="A255" s="115"/>
      <c r="B255" s="103"/>
      <c r="C255" s="103"/>
      <c r="D255" s="103"/>
      <c r="E255" s="103"/>
      <c r="F255" s="103"/>
      <c r="G255" s="103"/>
      <c r="H255" s="103"/>
      <c r="I255" s="103"/>
      <c r="J255" s="103"/>
      <c r="K255" s="103"/>
      <c r="L255" s="103"/>
      <c r="M255" s="103"/>
      <c r="N255" s="103"/>
      <c r="O255" s="103"/>
      <c r="P255" s="103"/>
      <c r="Q255" s="103"/>
      <c r="R255" s="103"/>
      <c r="S255" s="103"/>
      <c r="T255" s="103"/>
      <c r="U255" s="105"/>
    </row>
    <row r="256" spans="1:54" s="96" customFormat="1" ht="15.6" x14ac:dyDescent="0.3">
      <c r="A256" s="115"/>
      <c r="B256" s="103"/>
      <c r="C256" s="103"/>
      <c r="D256" s="103"/>
      <c r="E256" s="103"/>
      <c r="F256" s="103"/>
      <c r="G256" s="103"/>
      <c r="H256" s="103"/>
      <c r="I256" s="103"/>
      <c r="J256" s="103"/>
      <c r="K256" s="103"/>
      <c r="L256" s="103"/>
      <c r="M256" s="103"/>
      <c r="N256" s="103"/>
      <c r="O256" s="103"/>
      <c r="P256" s="103"/>
      <c r="Q256" s="103"/>
      <c r="R256" s="103"/>
      <c r="S256" s="103"/>
      <c r="T256" s="103"/>
      <c r="U256" s="105"/>
    </row>
    <row r="257" spans="1:25" s="96" customFormat="1" ht="15.6" x14ac:dyDescent="0.3">
      <c r="A257" s="115"/>
      <c r="B257" s="103"/>
      <c r="C257" s="103"/>
      <c r="D257" s="103"/>
      <c r="E257" s="103"/>
      <c r="F257" s="103"/>
      <c r="G257" s="103"/>
      <c r="H257" s="103"/>
      <c r="I257" s="103"/>
      <c r="J257" s="103"/>
      <c r="K257" s="103"/>
      <c r="L257" s="103"/>
      <c r="M257" s="103"/>
      <c r="N257" s="103"/>
      <c r="O257" s="103"/>
      <c r="P257" s="103"/>
      <c r="Q257" s="103"/>
      <c r="R257" s="103"/>
      <c r="S257" s="103"/>
      <c r="T257" s="103"/>
      <c r="U257" s="105"/>
    </row>
    <row r="258" spans="1:25" s="96" customFormat="1" ht="16.2" thickBot="1" x14ac:dyDescent="0.35">
      <c r="A258" s="115"/>
      <c r="B258" s="103"/>
      <c r="C258" s="103"/>
      <c r="D258" s="103"/>
      <c r="E258" s="103"/>
      <c r="F258" s="103"/>
      <c r="G258" s="103"/>
      <c r="H258" s="103"/>
      <c r="I258" s="103"/>
      <c r="J258" s="103"/>
      <c r="K258" s="103"/>
      <c r="L258" s="103"/>
      <c r="M258" s="103"/>
      <c r="N258" s="103"/>
      <c r="O258" s="103"/>
      <c r="P258" s="103"/>
      <c r="Q258" s="103"/>
      <c r="R258" s="103"/>
      <c r="S258" s="103"/>
      <c r="T258" s="103"/>
      <c r="U258" s="105"/>
    </row>
    <row r="259" spans="1:25" s="96" customFormat="1" ht="32.4" thickTop="1" thickBot="1" x14ac:dyDescent="0.35">
      <c r="A259" s="116" t="s">
        <v>77</v>
      </c>
      <c r="B259" s="106">
        <v>0</v>
      </c>
      <c r="C259" s="106">
        <v>16</v>
      </c>
      <c r="D259" s="106">
        <v>20</v>
      </c>
      <c r="E259" s="106">
        <v>22</v>
      </c>
      <c r="F259" s="106">
        <v>22.5</v>
      </c>
      <c r="G259" s="106">
        <v>24.5</v>
      </c>
      <c r="H259" s="106">
        <v>26</v>
      </c>
      <c r="I259" s="106">
        <v>27</v>
      </c>
      <c r="J259" s="106">
        <v>29</v>
      </c>
      <c r="K259" s="106">
        <v>31</v>
      </c>
      <c r="L259" s="106">
        <v>33</v>
      </c>
      <c r="M259" s="106">
        <v>35</v>
      </c>
      <c r="N259" s="106">
        <v>37</v>
      </c>
      <c r="O259" s="106">
        <v>37.5</v>
      </c>
      <c r="P259" s="106">
        <v>38.5</v>
      </c>
      <c r="Q259" s="106">
        <v>40</v>
      </c>
      <c r="R259" s="106">
        <v>45</v>
      </c>
      <c r="S259" s="106">
        <v>46</v>
      </c>
      <c r="T259" s="106">
        <v>49</v>
      </c>
      <c r="U259" s="106">
        <v>55</v>
      </c>
      <c r="Y259" s="106"/>
    </row>
    <row r="260" spans="1:25" s="107" customFormat="1" ht="32.4" thickTop="1" thickBot="1" x14ac:dyDescent="0.3">
      <c r="A260" s="118" t="s">
        <v>78</v>
      </c>
      <c r="B260" s="106">
        <v>2.1840000000000019</v>
      </c>
      <c r="C260" s="106">
        <v>2.0940000000000016</v>
      </c>
      <c r="D260" s="106">
        <v>2.1640000000000015</v>
      </c>
      <c r="E260" s="106">
        <v>2.5040000000000018</v>
      </c>
      <c r="F260" s="106">
        <v>2.8340000000000014</v>
      </c>
      <c r="G260" s="106">
        <v>2.8740000000000014</v>
      </c>
      <c r="H260" s="106">
        <v>2.0640000000000018</v>
      </c>
      <c r="I260" s="106">
        <v>1.2440000000000015</v>
      </c>
      <c r="J260" s="106">
        <v>0.11400000000000166</v>
      </c>
      <c r="K260" s="106">
        <v>-0.10599999999999854</v>
      </c>
      <c r="L260" s="106">
        <v>-0.22599999999999842</v>
      </c>
      <c r="M260" s="106">
        <v>-4.5999999999998487E-2</v>
      </c>
      <c r="N260" s="106">
        <v>0.90400000000000147</v>
      </c>
      <c r="O260" s="106">
        <v>1.2340000000000018</v>
      </c>
      <c r="P260" s="106">
        <v>1.9240000000000017</v>
      </c>
      <c r="Q260" s="106">
        <v>2.0440000000000014</v>
      </c>
      <c r="R260" s="106">
        <v>1.9540000000000017</v>
      </c>
      <c r="S260" s="106">
        <v>1.5040000000000018</v>
      </c>
      <c r="T260" s="106">
        <v>1.3340000000000019</v>
      </c>
      <c r="U260" s="106">
        <v>0.9340000000000015</v>
      </c>
      <c r="Y260" s="106"/>
    </row>
    <row r="261" spans="1:25" s="107" customFormat="1" ht="16.2" thickTop="1" x14ac:dyDescent="0.25">
      <c r="A261" s="140"/>
      <c r="B261" s="123"/>
      <c r="C261" s="123"/>
      <c r="D261" s="123"/>
      <c r="E261" s="123"/>
      <c r="F261" s="123"/>
      <c r="G261" s="123" t="s">
        <v>124</v>
      </c>
      <c r="H261" s="123"/>
      <c r="I261" s="123"/>
      <c r="J261" s="123"/>
      <c r="K261" s="123"/>
      <c r="L261" s="123" t="s">
        <v>126</v>
      </c>
      <c r="M261" s="123"/>
      <c r="N261" s="123"/>
      <c r="O261" s="123"/>
      <c r="Q261" s="123" t="s">
        <v>125</v>
      </c>
      <c r="R261" s="123"/>
      <c r="S261" s="123"/>
      <c r="T261" s="123"/>
      <c r="U261" s="123"/>
      <c r="Y261" s="123"/>
    </row>
    <row r="262" spans="1:25" s="96" customFormat="1" ht="30.6" thickBot="1" x14ac:dyDescent="0.35">
      <c r="A262" s="149" t="s">
        <v>96</v>
      </c>
      <c r="B262" s="149"/>
      <c r="C262" s="149"/>
      <c r="D262" s="149"/>
      <c r="E262" s="149"/>
      <c r="F262" s="149"/>
      <c r="G262" s="149"/>
      <c r="H262" s="149"/>
      <c r="I262" s="149"/>
      <c r="J262" s="149"/>
      <c r="K262" s="149"/>
      <c r="L262" s="149"/>
      <c r="M262" s="149"/>
      <c r="N262" s="149"/>
      <c r="O262" s="149"/>
      <c r="P262" s="149"/>
      <c r="Q262" s="149"/>
      <c r="R262" s="149"/>
      <c r="S262" s="149"/>
      <c r="T262" s="149"/>
      <c r="U262" s="149"/>
    </row>
    <row r="263" spans="1:25" s="96" customFormat="1" ht="16.2" thickTop="1" x14ac:dyDescent="0.3">
      <c r="A263" s="114"/>
      <c r="B263" s="97"/>
      <c r="C263" s="97"/>
      <c r="D263" s="97"/>
      <c r="E263" s="98"/>
      <c r="F263" s="99"/>
      <c r="G263" s="99"/>
      <c r="H263" s="99"/>
      <c r="I263" s="99"/>
      <c r="J263" s="99"/>
      <c r="K263" s="99"/>
      <c r="L263" s="99"/>
      <c r="M263" s="100"/>
      <c r="N263" s="100"/>
      <c r="O263" s="100"/>
      <c r="P263" s="100"/>
      <c r="Q263" s="101"/>
      <c r="R263" s="101"/>
      <c r="S263" s="101"/>
      <c r="T263" s="97"/>
      <c r="U263" s="102"/>
    </row>
    <row r="264" spans="1:25" s="96" customFormat="1" ht="15.6" x14ac:dyDescent="0.3">
      <c r="A264" s="115"/>
      <c r="B264" s="103"/>
      <c r="C264" s="103"/>
      <c r="D264" s="103"/>
      <c r="E264" s="104"/>
      <c r="F264" s="104"/>
      <c r="G264" s="104"/>
      <c r="H264" s="104"/>
      <c r="I264" s="104"/>
      <c r="J264" s="104"/>
      <c r="K264" s="104"/>
      <c r="L264" s="104"/>
      <c r="M264" s="104"/>
      <c r="N264" s="104"/>
      <c r="O264" s="104"/>
      <c r="P264" s="104"/>
      <c r="Q264" s="104"/>
      <c r="R264" s="104"/>
      <c r="S264" s="104"/>
      <c r="T264" s="103"/>
      <c r="U264" s="105"/>
    </row>
    <row r="265" spans="1:25" s="96" customFormat="1" ht="15.6" x14ac:dyDescent="0.3">
      <c r="A265" s="115"/>
      <c r="B265" s="103"/>
      <c r="C265" s="103"/>
      <c r="D265" s="103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3"/>
      <c r="U265" s="105"/>
    </row>
    <row r="266" spans="1:25" s="96" customFormat="1" ht="15.6" x14ac:dyDescent="0.3">
      <c r="A266" s="115"/>
      <c r="B266" s="103"/>
      <c r="C266" s="103"/>
      <c r="D266" s="103"/>
      <c r="E266" s="103"/>
      <c r="F266" s="103"/>
      <c r="G266" s="103"/>
      <c r="H266" s="103"/>
      <c r="I266" s="103"/>
      <c r="J266" s="103"/>
      <c r="K266" s="103"/>
      <c r="L266" s="103"/>
      <c r="M266" s="103"/>
      <c r="N266" s="103"/>
      <c r="O266" s="103"/>
      <c r="P266" s="103"/>
      <c r="Q266" s="103"/>
      <c r="R266" s="103"/>
      <c r="S266" s="103"/>
      <c r="T266" s="103"/>
      <c r="U266" s="105"/>
    </row>
    <row r="267" spans="1:25" s="96" customFormat="1" ht="15.6" x14ac:dyDescent="0.3">
      <c r="A267" s="115"/>
      <c r="B267" s="103"/>
      <c r="C267" s="103"/>
      <c r="D267" s="103"/>
      <c r="E267" s="103"/>
      <c r="F267" s="103"/>
      <c r="G267" s="103"/>
      <c r="H267" s="103"/>
      <c r="I267" s="103"/>
      <c r="J267" s="103"/>
      <c r="K267" s="103"/>
      <c r="L267" s="103"/>
      <c r="M267" s="103"/>
      <c r="N267" s="103"/>
      <c r="O267" s="103"/>
      <c r="P267" s="103"/>
      <c r="Q267" s="103"/>
      <c r="R267" s="103"/>
      <c r="S267" s="103"/>
      <c r="T267" s="103"/>
      <c r="U267" s="105"/>
    </row>
    <row r="268" spans="1:25" s="96" customFormat="1" ht="15.6" x14ac:dyDescent="0.3">
      <c r="A268" s="115"/>
      <c r="B268" s="103"/>
      <c r="C268" s="103"/>
      <c r="D268" s="103"/>
      <c r="E268" s="103"/>
      <c r="F268" s="103"/>
      <c r="G268" s="103"/>
      <c r="H268" s="103"/>
      <c r="I268" s="103"/>
      <c r="J268" s="103"/>
      <c r="K268" s="103"/>
      <c r="L268" s="103"/>
      <c r="M268" s="103"/>
      <c r="N268" s="103"/>
      <c r="O268" s="103"/>
      <c r="P268" s="103"/>
      <c r="Q268" s="103"/>
      <c r="R268" s="103"/>
      <c r="S268" s="103"/>
      <c r="T268" s="103"/>
      <c r="U268" s="105"/>
    </row>
    <row r="269" spans="1:25" s="96" customFormat="1" ht="15.6" x14ac:dyDescent="0.3">
      <c r="A269" s="115"/>
      <c r="B269" s="103"/>
      <c r="C269" s="103"/>
      <c r="D269" s="103"/>
      <c r="E269" s="103"/>
      <c r="F269" s="103"/>
      <c r="G269" s="103"/>
      <c r="H269" s="103"/>
      <c r="I269" s="103"/>
      <c r="J269" s="103"/>
      <c r="K269" s="103"/>
      <c r="L269" s="103"/>
      <c r="M269" s="103"/>
      <c r="N269" s="103"/>
      <c r="O269" s="103"/>
      <c r="P269" s="103"/>
      <c r="Q269" s="103"/>
      <c r="R269" s="103"/>
      <c r="S269" s="103"/>
      <c r="T269" s="103"/>
      <c r="U269" s="105"/>
    </row>
    <row r="270" spans="1:25" s="96" customFormat="1" ht="15.6" x14ac:dyDescent="0.3">
      <c r="A270" s="115"/>
      <c r="B270" s="103"/>
      <c r="C270" s="103"/>
      <c r="D270" s="103"/>
      <c r="E270" s="103"/>
      <c r="F270" s="103"/>
      <c r="G270" s="103"/>
      <c r="H270" s="103"/>
      <c r="I270" s="103"/>
      <c r="J270" s="103"/>
      <c r="K270" s="103"/>
      <c r="L270" s="103"/>
      <c r="M270" s="103"/>
      <c r="N270" s="103"/>
      <c r="O270" s="103"/>
      <c r="P270" s="103"/>
      <c r="Q270" s="103"/>
      <c r="R270" s="103"/>
      <c r="S270" s="103"/>
      <c r="T270" s="103"/>
      <c r="U270" s="105"/>
    </row>
    <row r="271" spans="1:25" s="96" customFormat="1" ht="15.6" x14ac:dyDescent="0.3">
      <c r="A271" s="115"/>
      <c r="B271" s="103"/>
      <c r="C271" s="103"/>
      <c r="D271" s="103"/>
      <c r="E271" s="103"/>
      <c r="F271" s="103"/>
      <c r="G271" s="103"/>
      <c r="H271" s="103"/>
      <c r="I271" s="103"/>
      <c r="J271" s="103"/>
      <c r="K271" s="103"/>
      <c r="L271" s="103"/>
      <c r="M271" s="103"/>
      <c r="N271" s="103"/>
      <c r="O271" s="103"/>
      <c r="P271" s="103"/>
      <c r="Q271" s="103"/>
      <c r="R271" s="103"/>
      <c r="S271" s="103"/>
      <c r="T271" s="103"/>
      <c r="U271" s="105"/>
    </row>
    <row r="272" spans="1:25" s="96" customFormat="1" ht="15.6" x14ac:dyDescent="0.3">
      <c r="A272" s="115"/>
      <c r="B272" s="103"/>
      <c r="C272" s="103"/>
      <c r="D272" s="103"/>
      <c r="E272" s="103"/>
      <c r="F272" s="103"/>
      <c r="G272" s="103"/>
      <c r="H272" s="103"/>
      <c r="I272" s="103"/>
      <c r="J272" s="103"/>
      <c r="K272" s="103"/>
      <c r="L272" s="103"/>
      <c r="M272" s="103"/>
      <c r="N272" s="103"/>
      <c r="O272" s="103"/>
      <c r="P272" s="103"/>
      <c r="Q272" s="103"/>
      <c r="R272" s="103"/>
      <c r="S272" s="103"/>
      <c r="T272" s="103"/>
      <c r="U272" s="105"/>
    </row>
    <row r="273" spans="1:25" s="96" customFormat="1" ht="16.2" thickBot="1" x14ac:dyDescent="0.35">
      <c r="A273" s="115"/>
      <c r="B273" s="103"/>
      <c r="C273" s="103"/>
      <c r="D273" s="103"/>
      <c r="E273" s="103"/>
      <c r="F273" s="103"/>
      <c r="G273" s="103"/>
      <c r="H273" s="103"/>
      <c r="I273" s="103"/>
      <c r="J273" s="103"/>
      <c r="K273" s="103"/>
      <c r="L273" s="103"/>
      <c r="M273" s="103"/>
      <c r="N273" s="103"/>
      <c r="O273" s="103"/>
      <c r="P273" s="103"/>
      <c r="V273" s="130"/>
    </row>
    <row r="274" spans="1:25" s="96" customFormat="1" ht="32.4" thickTop="1" thickBot="1" x14ac:dyDescent="0.35">
      <c r="A274" s="116" t="s">
        <v>77</v>
      </c>
      <c r="B274" s="106">
        <v>0</v>
      </c>
      <c r="C274" s="106">
        <v>8</v>
      </c>
      <c r="D274" s="106">
        <v>14</v>
      </c>
      <c r="E274" s="106">
        <v>16</v>
      </c>
      <c r="F274" s="106">
        <v>16.5</v>
      </c>
      <c r="G274" s="106">
        <v>18.5</v>
      </c>
      <c r="H274" s="106">
        <v>20.5</v>
      </c>
      <c r="I274" s="106">
        <v>22.5</v>
      </c>
      <c r="J274" s="106">
        <v>25</v>
      </c>
      <c r="K274" s="106">
        <v>27</v>
      </c>
      <c r="L274" s="106">
        <v>29</v>
      </c>
      <c r="M274" s="106">
        <v>31</v>
      </c>
      <c r="N274" s="106">
        <v>33</v>
      </c>
      <c r="O274" s="106">
        <v>34.5</v>
      </c>
      <c r="P274" s="106">
        <v>35.5</v>
      </c>
      <c r="Q274" s="106">
        <v>39</v>
      </c>
      <c r="R274" s="106">
        <v>40</v>
      </c>
      <c r="S274" s="106">
        <v>50</v>
      </c>
      <c r="T274" s="106">
        <v>60</v>
      </c>
      <c r="U274" s="131"/>
      <c r="V274" s="108"/>
      <c r="W274" s="112"/>
    </row>
    <row r="275" spans="1:25" s="107" customFormat="1" ht="32.4" thickTop="1" thickBot="1" x14ac:dyDescent="0.3">
      <c r="A275" s="118" t="s">
        <v>78</v>
      </c>
      <c r="B275" s="106">
        <v>1.8280000000000016</v>
      </c>
      <c r="C275" s="106">
        <v>1.8180000000000018</v>
      </c>
      <c r="D275" s="106">
        <v>1.8680000000000017</v>
      </c>
      <c r="E275" s="106">
        <v>1.8480000000000016</v>
      </c>
      <c r="F275" s="106">
        <v>2.1</v>
      </c>
      <c r="G275" s="106">
        <v>2.0980000000000016</v>
      </c>
      <c r="H275" s="106">
        <v>1.1180000000000017</v>
      </c>
      <c r="I275" s="106">
        <v>0.92800000000000171</v>
      </c>
      <c r="J275" s="106">
        <v>0.5280000000000018</v>
      </c>
      <c r="K275" s="106">
        <v>0.5280000000000018</v>
      </c>
      <c r="L275" s="106">
        <v>0.62800000000000145</v>
      </c>
      <c r="M275" s="106">
        <v>1.1780000000000017</v>
      </c>
      <c r="N275" s="106">
        <v>1.5480000000000018</v>
      </c>
      <c r="O275" s="106">
        <v>2.4680000000000017</v>
      </c>
      <c r="P275" s="106">
        <v>2.458000000000002</v>
      </c>
      <c r="Q275" s="106">
        <v>2.4380000000000015</v>
      </c>
      <c r="R275" s="106">
        <v>1.9180000000000017</v>
      </c>
      <c r="S275" s="106">
        <v>1.8080000000000016</v>
      </c>
      <c r="T275" s="106">
        <v>1.8680000000000017</v>
      </c>
      <c r="U275" s="131"/>
      <c r="V275" s="108"/>
      <c r="W275" s="112"/>
    </row>
    <row r="276" spans="1:25" s="96" customFormat="1" ht="16.2" thickTop="1" x14ac:dyDescent="0.3">
      <c r="F276" s="96" t="s">
        <v>124</v>
      </c>
      <c r="K276" s="96" t="s">
        <v>126</v>
      </c>
      <c r="O276" s="148" t="s">
        <v>125</v>
      </c>
      <c r="V276" s="111"/>
      <c r="W276" s="111"/>
      <c r="X276" s="111"/>
      <c r="Y276" s="111"/>
    </row>
    <row r="277" spans="1:25" s="96" customFormat="1" ht="30.6" thickBot="1" x14ac:dyDescent="0.35">
      <c r="A277" s="149" t="s">
        <v>97</v>
      </c>
      <c r="B277" s="149"/>
      <c r="C277" s="149"/>
      <c r="D277" s="149"/>
      <c r="E277" s="149"/>
      <c r="F277" s="149"/>
      <c r="G277" s="149"/>
      <c r="H277" s="149"/>
      <c r="I277" s="149"/>
      <c r="J277" s="149"/>
      <c r="K277" s="149"/>
      <c r="L277" s="149"/>
      <c r="M277" s="149"/>
      <c r="N277" s="149"/>
      <c r="O277" s="149"/>
      <c r="P277" s="149"/>
      <c r="Q277" s="149"/>
      <c r="R277" s="149"/>
      <c r="S277" s="149"/>
      <c r="T277" s="149"/>
      <c r="U277" s="149"/>
    </row>
    <row r="278" spans="1:25" s="96" customFormat="1" ht="16.2" thickTop="1" x14ac:dyDescent="0.3">
      <c r="A278" s="114"/>
      <c r="B278" s="97"/>
      <c r="C278" s="97"/>
      <c r="D278" s="97"/>
      <c r="E278" s="98"/>
      <c r="F278" s="99"/>
      <c r="G278" s="99"/>
      <c r="H278" s="99"/>
      <c r="I278" s="99"/>
      <c r="J278" s="99"/>
      <c r="K278" s="99"/>
      <c r="L278" s="99"/>
      <c r="M278" s="100"/>
      <c r="N278" s="100"/>
      <c r="O278" s="100"/>
      <c r="P278" s="100"/>
      <c r="Q278" s="101"/>
      <c r="R278" s="101"/>
      <c r="S278" s="101"/>
      <c r="T278" s="97"/>
      <c r="U278" s="102"/>
    </row>
    <row r="279" spans="1:25" s="96" customFormat="1" ht="15.6" x14ac:dyDescent="0.3">
      <c r="A279" s="115"/>
      <c r="B279" s="103"/>
      <c r="C279" s="103"/>
      <c r="D279" s="103"/>
      <c r="E279" s="104"/>
      <c r="F279" s="104"/>
      <c r="G279" s="104"/>
      <c r="H279" s="104"/>
      <c r="I279" s="104"/>
      <c r="J279" s="104"/>
      <c r="K279" s="104"/>
      <c r="L279" s="104"/>
      <c r="M279" s="104"/>
      <c r="N279" s="104"/>
      <c r="O279" s="104"/>
      <c r="P279" s="104"/>
      <c r="Q279" s="104"/>
      <c r="R279" s="104"/>
      <c r="S279" s="104"/>
      <c r="T279" s="103"/>
      <c r="U279" s="105"/>
    </row>
    <row r="280" spans="1:25" s="96" customFormat="1" ht="15.6" x14ac:dyDescent="0.3">
      <c r="A280" s="115"/>
      <c r="B280" s="103"/>
      <c r="C280" s="103"/>
      <c r="D280" s="103"/>
      <c r="E280" s="104"/>
      <c r="F280" s="104"/>
      <c r="G280" s="104"/>
      <c r="H280" s="104"/>
      <c r="I280" s="104"/>
      <c r="J280" s="104"/>
      <c r="K280" s="104"/>
      <c r="L280" s="104"/>
      <c r="M280" s="104"/>
      <c r="N280" s="104"/>
      <c r="O280" s="104"/>
      <c r="P280" s="104"/>
      <c r="Q280" s="104"/>
      <c r="R280" s="104"/>
      <c r="S280" s="104"/>
      <c r="T280" s="103"/>
      <c r="U280" s="105"/>
    </row>
    <row r="281" spans="1:25" s="96" customFormat="1" ht="15.6" x14ac:dyDescent="0.3">
      <c r="A281" s="115"/>
      <c r="B281" s="103"/>
      <c r="C281" s="103"/>
      <c r="D281" s="103"/>
      <c r="E281" s="103"/>
      <c r="F281" s="103"/>
      <c r="G281" s="103"/>
      <c r="H281" s="103"/>
      <c r="I281" s="103"/>
      <c r="J281" s="103"/>
      <c r="K281" s="103"/>
      <c r="L281" s="103"/>
      <c r="M281" s="103"/>
      <c r="N281" s="103"/>
      <c r="O281" s="103"/>
      <c r="P281" s="103"/>
      <c r="Q281" s="103"/>
      <c r="R281" s="103"/>
      <c r="S281" s="103"/>
      <c r="T281" s="103"/>
      <c r="U281" s="105"/>
    </row>
    <row r="282" spans="1:25" s="96" customFormat="1" ht="15.6" x14ac:dyDescent="0.3">
      <c r="A282" s="115"/>
      <c r="B282" s="103"/>
      <c r="C282" s="103"/>
      <c r="D282" s="103"/>
      <c r="E282" s="103"/>
      <c r="F282" s="103"/>
      <c r="G282" s="103"/>
      <c r="H282" s="103"/>
      <c r="I282" s="103"/>
      <c r="J282" s="103"/>
      <c r="K282" s="103"/>
      <c r="L282" s="103"/>
      <c r="M282" s="103"/>
      <c r="N282" s="103"/>
      <c r="O282" s="103"/>
      <c r="P282" s="103"/>
      <c r="Q282" s="103"/>
      <c r="R282" s="103"/>
      <c r="S282" s="103"/>
      <c r="T282" s="103"/>
      <c r="U282" s="105"/>
    </row>
    <row r="283" spans="1:25" s="96" customFormat="1" ht="15.6" x14ac:dyDescent="0.3">
      <c r="A283" s="115"/>
      <c r="B283" s="103"/>
      <c r="C283" s="103"/>
      <c r="D283" s="103"/>
      <c r="E283" s="103"/>
      <c r="F283" s="103"/>
      <c r="G283" s="103"/>
      <c r="H283" s="103"/>
      <c r="I283" s="103"/>
      <c r="J283" s="103"/>
      <c r="K283" s="103"/>
      <c r="L283" s="103"/>
      <c r="M283" s="103"/>
      <c r="N283" s="103"/>
      <c r="O283" s="103"/>
      <c r="P283" s="103"/>
      <c r="Q283" s="103"/>
      <c r="R283" s="103"/>
      <c r="S283" s="103"/>
      <c r="T283" s="103"/>
      <c r="U283" s="105"/>
    </row>
    <row r="284" spans="1:25" s="96" customFormat="1" ht="15.6" x14ac:dyDescent="0.3">
      <c r="A284" s="115"/>
      <c r="B284" s="103"/>
      <c r="C284" s="103"/>
      <c r="D284" s="103"/>
      <c r="E284" s="103"/>
      <c r="F284" s="103"/>
      <c r="G284" s="103"/>
      <c r="H284" s="103"/>
      <c r="I284" s="103"/>
      <c r="J284" s="103"/>
      <c r="K284" s="103"/>
      <c r="L284" s="103"/>
      <c r="M284" s="103"/>
      <c r="N284" s="103"/>
      <c r="O284" s="103"/>
      <c r="P284" s="103"/>
      <c r="Q284" s="103"/>
      <c r="R284" s="103"/>
      <c r="S284" s="103"/>
      <c r="T284" s="103"/>
      <c r="U284" s="105"/>
    </row>
    <row r="285" spans="1:25" s="96" customFormat="1" ht="15.6" x14ac:dyDescent="0.3">
      <c r="A285" s="115"/>
      <c r="B285" s="103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  <c r="T285" s="103"/>
      <c r="U285" s="105"/>
    </row>
    <row r="286" spans="1:25" s="96" customFormat="1" ht="15.6" x14ac:dyDescent="0.3">
      <c r="A286" s="115"/>
      <c r="B286" s="103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  <c r="T286" s="103"/>
      <c r="U286" s="105"/>
    </row>
    <row r="287" spans="1:25" s="96" customFormat="1" ht="15.6" x14ac:dyDescent="0.3">
      <c r="A287" s="115"/>
      <c r="B287" s="103"/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  <c r="T287" s="103"/>
      <c r="U287" s="105"/>
    </row>
    <row r="288" spans="1:25" s="96" customFormat="1" ht="16.2" thickBot="1" x14ac:dyDescent="0.35">
      <c r="A288" s="115"/>
      <c r="B288" s="103"/>
      <c r="C288" s="103"/>
      <c r="D288" s="103"/>
      <c r="E288" s="103"/>
      <c r="F288" s="103"/>
      <c r="G288" s="103"/>
      <c r="H288" s="103"/>
      <c r="I288" s="103"/>
      <c r="J288" s="103"/>
      <c r="M288" s="103"/>
      <c r="N288" s="103"/>
      <c r="O288" s="103"/>
      <c r="P288" s="103"/>
      <c r="Q288" s="103"/>
      <c r="R288" s="103"/>
      <c r="S288" s="103"/>
      <c r="T288" s="103"/>
      <c r="U288" s="105"/>
    </row>
    <row r="289" spans="1:28" s="96" customFormat="1" ht="32.4" thickTop="1" thickBot="1" x14ac:dyDescent="0.35">
      <c r="A289" s="116" t="s">
        <v>77</v>
      </c>
      <c r="B289" s="106">
        <v>0</v>
      </c>
      <c r="C289" s="106">
        <v>8</v>
      </c>
      <c r="D289" s="106">
        <v>16</v>
      </c>
      <c r="E289" s="106">
        <v>20</v>
      </c>
      <c r="F289" s="106">
        <v>21</v>
      </c>
      <c r="G289" s="106">
        <v>21.5</v>
      </c>
      <c r="H289" s="106">
        <v>23</v>
      </c>
      <c r="I289" s="106">
        <v>25</v>
      </c>
      <c r="J289" s="106">
        <v>27</v>
      </c>
      <c r="K289" s="106">
        <v>29</v>
      </c>
      <c r="L289" s="106">
        <v>31</v>
      </c>
      <c r="M289" s="106">
        <v>33</v>
      </c>
      <c r="N289" s="106">
        <v>33.5</v>
      </c>
      <c r="O289" s="106">
        <v>35.5</v>
      </c>
      <c r="P289" s="106">
        <v>37</v>
      </c>
      <c r="Q289" s="106">
        <v>41.5</v>
      </c>
      <c r="R289" s="106">
        <v>43</v>
      </c>
      <c r="S289" s="106">
        <v>47</v>
      </c>
      <c r="T289" s="106">
        <v>55</v>
      </c>
      <c r="U289" s="106">
        <v>65</v>
      </c>
    </row>
    <row r="290" spans="1:28" s="107" customFormat="1" ht="32.4" thickTop="1" thickBot="1" x14ac:dyDescent="0.3">
      <c r="A290" s="118" t="s">
        <v>78</v>
      </c>
      <c r="B290" s="106">
        <v>0.64100000000000179</v>
      </c>
      <c r="C290" s="106">
        <v>0.58100000000000174</v>
      </c>
      <c r="D290" s="106">
        <v>0.60100000000000176</v>
      </c>
      <c r="E290" s="106">
        <v>1.401000000000002</v>
      </c>
      <c r="F290" s="106">
        <v>2.3110000000000017</v>
      </c>
      <c r="G290" s="106">
        <v>2.341000000000002</v>
      </c>
      <c r="H290" s="106">
        <v>1.1100000000000021</v>
      </c>
      <c r="I290" s="106">
        <v>-0.48999999999999799</v>
      </c>
      <c r="J290" s="106">
        <v>0.22000000000000208</v>
      </c>
      <c r="K290" s="106">
        <v>0.29000000000000214</v>
      </c>
      <c r="L290" s="106">
        <v>0.66000000000000214</v>
      </c>
      <c r="M290" s="106">
        <v>0.97000000000000208</v>
      </c>
      <c r="N290" s="106">
        <v>1.4310000000000018</v>
      </c>
      <c r="O290" s="106">
        <v>2.2010000000000018</v>
      </c>
      <c r="P290" s="106">
        <v>2.4610000000000021</v>
      </c>
      <c r="Q290" s="106">
        <v>2.4110000000000018</v>
      </c>
      <c r="R290" s="106">
        <v>1.671000000000002</v>
      </c>
      <c r="S290" s="106">
        <v>1.0510000000000019</v>
      </c>
      <c r="T290" s="106">
        <v>1.0110000000000019</v>
      </c>
      <c r="U290" s="106">
        <v>0.95100000000000184</v>
      </c>
    </row>
    <row r="291" spans="1:28" s="96" customFormat="1" ht="16.2" thickTop="1" x14ac:dyDescent="0.3">
      <c r="G291" s="96" t="s">
        <v>124</v>
      </c>
      <c r="K291" s="96" t="s">
        <v>126</v>
      </c>
      <c r="P291" s="96" t="s">
        <v>125</v>
      </c>
    </row>
    <row r="292" spans="1:28" s="96" customFormat="1" ht="30.6" thickBot="1" x14ac:dyDescent="0.35">
      <c r="A292" s="149" t="s">
        <v>98</v>
      </c>
      <c r="B292" s="149"/>
      <c r="C292" s="149"/>
      <c r="D292" s="149"/>
      <c r="E292" s="149"/>
      <c r="F292" s="149"/>
      <c r="G292" s="149"/>
      <c r="H292" s="149"/>
      <c r="I292" s="149"/>
      <c r="J292" s="149"/>
      <c r="K292" s="149"/>
      <c r="L292" s="149"/>
      <c r="M292" s="149"/>
      <c r="N292" s="149"/>
      <c r="O292" s="149"/>
      <c r="P292" s="149"/>
      <c r="Q292" s="149"/>
      <c r="R292" s="149"/>
      <c r="S292" s="149"/>
      <c r="T292" s="149"/>
      <c r="U292" s="149"/>
    </row>
    <row r="293" spans="1:28" s="96" customFormat="1" ht="16.2" thickTop="1" x14ac:dyDescent="0.3">
      <c r="A293" s="114"/>
      <c r="B293" s="97"/>
      <c r="C293" s="97"/>
      <c r="D293" s="97"/>
      <c r="E293" s="98"/>
      <c r="F293" s="99"/>
      <c r="G293" s="99"/>
      <c r="H293" s="99"/>
      <c r="I293" s="99"/>
      <c r="J293" s="99"/>
      <c r="K293" s="99"/>
      <c r="L293" s="99"/>
      <c r="M293" s="100"/>
      <c r="N293" s="100"/>
      <c r="O293" s="100"/>
      <c r="P293" s="100"/>
      <c r="Q293" s="101"/>
      <c r="R293" s="101"/>
      <c r="S293" s="101"/>
      <c r="T293" s="97"/>
      <c r="U293" s="102"/>
    </row>
    <row r="294" spans="1:28" s="96" customFormat="1" ht="15.6" x14ac:dyDescent="0.3">
      <c r="A294" s="115"/>
      <c r="B294" s="103"/>
      <c r="C294" s="103"/>
      <c r="D294" s="103"/>
      <c r="E294" s="104"/>
      <c r="F294" s="104"/>
      <c r="G294" s="104"/>
      <c r="H294" s="104"/>
      <c r="I294" s="104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3"/>
      <c r="U294" s="105"/>
    </row>
    <row r="295" spans="1:28" s="96" customFormat="1" ht="15.6" x14ac:dyDescent="0.3">
      <c r="A295" s="115"/>
      <c r="B295" s="103"/>
      <c r="C295" s="103"/>
      <c r="D295" s="103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3"/>
      <c r="U295" s="105"/>
    </row>
    <row r="296" spans="1:28" s="96" customFormat="1" ht="15.6" x14ac:dyDescent="0.3">
      <c r="A296" s="115"/>
      <c r="B296" s="103"/>
      <c r="C296" s="103"/>
      <c r="D296" s="103"/>
      <c r="E296" s="103"/>
      <c r="F296" s="103"/>
      <c r="G296" s="103"/>
      <c r="H296" s="103"/>
      <c r="I296" s="103"/>
      <c r="J296" s="103"/>
      <c r="K296" s="103"/>
      <c r="L296" s="103"/>
      <c r="M296" s="103"/>
      <c r="N296" s="103"/>
      <c r="O296" s="103"/>
      <c r="P296" s="103"/>
      <c r="Q296" s="103"/>
      <c r="R296" s="103"/>
      <c r="S296" s="103"/>
      <c r="T296" s="103"/>
      <c r="U296" s="105"/>
    </row>
    <row r="297" spans="1:28" s="96" customFormat="1" ht="15.6" x14ac:dyDescent="0.3">
      <c r="A297" s="115"/>
      <c r="B297" s="103"/>
      <c r="C297" s="103"/>
      <c r="D297" s="103"/>
      <c r="E297" s="103"/>
      <c r="F297" s="103"/>
      <c r="G297" s="103"/>
      <c r="H297" s="103"/>
      <c r="I297" s="103"/>
      <c r="J297" s="103"/>
      <c r="K297" s="103"/>
      <c r="L297" s="103"/>
      <c r="M297" s="103"/>
      <c r="N297" s="103"/>
      <c r="O297" s="103"/>
      <c r="P297" s="103"/>
      <c r="Q297" s="103"/>
      <c r="R297" s="103"/>
      <c r="S297" s="103"/>
      <c r="T297" s="103"/>
      <c r="U297" s="105"/>
    </row>
    <row r="298" spans="1:28" s="96" customFormat="1" ht="15.6" x14ac:dyDescent="0.3">
      <c r="A298" s="115"/>
      <c r="B298" s="103"/>
      <c r="C298" s="103"/>
      <c r="D298" s="103"/>
      <c r="E298" s="103"/>
      <c r="F298" s="103"/>
      <c r="G298" s="103"/>
      <c r="H298" s="103"/>
      <c r="I298" s="103"/>
      <c r="J298" s="103"/>
      <c r="K298" s="103"/>
      <c r="L298" s="103"/>
      <c r="M298" s="103"/>
      <c r="N298" s="103"/>
      <c r="O298" s="103"/>
      <c r="P298" s="103"/>
      <c r="Q298" s="103"/>
      <c r="R298" s="103"/>
      <c r="S298" s="103"/>
      <c r="T298" s="103"/>
      <c r="U298" s="105"/>
    </row>
    <row r="299" spans="1:28" s="96" customFormat="1" ht="15.6" x14ac:dyDescent="0.3">
      <c r="A299" s="115"/>
      <c r="B299" s="103"/>
      <c r="C299" s="103"/>
      <c r="D299" s="103"/>
      <c r="E299" s="103"/>
      <c r="F299" s="103"/>
      <c r="G299" s="103"/>
      <c r="H299" s="103"/>
      <c r="I299" s="103"/>
      <c r="J299" s="103"/>
      <c r="K299" s="103"/>
      <c r="L299" s="103"/>
      <c r="M299" s="103"/>
      <c r="N299" s="103"/>
      <c r="O299" s="103"/>
      <c r="P299" s="103"/>
      <c r="Q299" s="103"/>
      <c r="R299" s="103"/>
      <c r="S299" s="103"/>
      <c r="T299" s="103"/>
      <c r="U299" s="105"/>
    </row>
    <row r="300" spans="1:28" s="96" customFormat="1" ht="15.6" x14ac:dyDescent="0.3">
      <c r="A300" s="115"/>
      <c r="B300" s="103"/>
      <c r="C300" s="103"/>
      <c r="D300" s="103"/>
      <c r="E300" s="103"/>
      <c r="F300" s="103"/>
      <c r="G300" s="103"/>
      <c r="H300" s="103"/>
      <c r="I300" s="103"/>
      <c r="J300" s="103"/>
      <c r="K300" s="103"/>
      <c r="L300" s="103"/>
      <c r="M300" s="103"/>
      <c r="N300" s="103"/>
      <c r="O300" s="103"/>
      <c r="P300" s="103"/>
      <c r="Q300" s="103"/>
      <c r="R300" s="103"/>
      <c r="S300" s="103"/>
      <c r="T300" s="103"/>
      <c r="U300" s="105"/>
    </row>
    <row r="301" spans="1:28" s="96" customFormat="1" ht="15.6" x14ac:dyDescent="0.3">
      <c r="A301" s="115"/>
      <c r="B301" s="103"/>
      <c r="C301" s="103"/>
      <c r="D301" s="103"/>
      <c r="E301" s="103"/>
      <c r="F301" s="103"/>
      <c r="G301" s="103"/>
      <c r="H301" s="103"/>
      <c r="I301" s="103"/>
      <c r="J301" s="103"/>
      <c r="K301" s="103"/>
      <c r="L301" s="103"/>
      <c r="M301" s="103"/>
      <c r="N301" s="103"/>
      <c r="O301" s="103"/>
      <c r="P301" s="103"/>
      <c r="Q301" s="103"/>
      <c r="R301" s="103"/>
      <c r="S301" s="103"/>
      <c r="T301" s="103"/>
      <c r="U301" s="105"/>
    </row>
    <row r="302" spans="1:28" s="96" customFormat="1" ht="15.6" x14ac:dyDescent="0.3">
      <c r="A302" s="115"/>
      <c r="B302" s="103"/>
      <c r="C302" s="103"/>
      <c r="D302" s="103"/>
      <c r="E302" s="103"/>
      <c r="F302" s="103"/>
      <c r="G302" s="103"/>
      <c r="H302" s="103"/>
      <c r="I302" s="103"/>
      <c r="J302" s="103"/>
      <c r="K302" s="103"/>
      <c r="L302" s="103"/>
      <c r="M302" s="103"/>
      <c r="N302" s="103"/>
      <c r="O302" s="103"/>
      <c r="P302" s="103"/>
      <c r="Q302" s="103"/>
      <c r="R302" s="103"/>
      <c r="S302" s="103"/>
      <c r="T302" s="103"/>
      <c r="U302" s="105"/>
    </row>
    <row r="303" spans="1:28" s="96" customFormat="1" ht="16.2" thickBot="1" x14ac:dyDescent="0.35">
      <c r="A303" s="115"/>
      <c r="B303" s="103"/>
      <c r="C303" s="103"/>
      <c r="D303" s="103"/>
      <c r="E303" s="103"/>
      <c r="F303" s="103"/>
      <c r="G303" s="103"/>
      <c r="H303" s="103"/>
      <c r="I303" s="103"/>
      <c r="J303" s="103"/>
      <c r="K303" s="103"/>
      <c r="L303" s="103"/>
      <c r="M303" s="103"/>
      <c r="N303" s="103"/>
      <c r="O303" s="103"/>
      <c r="P303" s="103"/>
      <c r="Q303" s="103"/>
      <c r="R303" s="103"/>
      <c r="S303" s="103"/>
      <c r="T303" s="103"/>
      <c r="U303" s="105"/>
    </row>
    <row r="304" spans="1:28" s="96" customFormat="1" ht="32.4" thickTop="1" thickBot="1" x14ac:dyDescent="0.35">
      <c r="A304" s="116" t="s">
        <v>77</v>
      </c>
      <c r="B304" s="106">
        <v>0</v>
      </c>
      <c r="C304" s="106">
        <v>17</v>
      </c>
      <c r="D304" s="106">
        <v>23</v>
      </c>
      <c r="E304" s="106">
        <v>25</v>
      </c>
      <c r="F304" s="106">
        <v>25.5</v>
      </c>
      <c r="G304" s="106">
        <v>26.5</v>
      </c>
      <c r="H304" s="106">
        <v>29</v>
      </c>
      <c r="I304" s="106">
        <v>31</v>
      </c>
      <c r="J304" s="106">
        <v>33</v>
      </c>
      <c r="K304" s="106">
        <v>35</v>
      </c>
      <c r="L304" s="106">
        <v>37</v>
      </c>
      <c r="M304" s="106">
        <v>39</v>
      </c>
      <c r="N304" s="106">
        <v>41</v>
      </c>
      <c r="O304" s="106">
        <v>44.5</v>
      </c>
      <c r="P304" s="106">
        <v>45.5</v>
      </c>
      <c r="Q304" s="106">
        <v>51.5</v>
      </c>
      <c r="R304" s="106">
        <v>52.5</v>
      </c>
      <c r="S304" s="106">
        <v>54.5</v>
      </c>
      <c r="T304" s="106">
        <v>60</v>
      </c>
      <c r="U304" s="106">
        <v>70</v>
      </c>
      <c r="AB304" s="117"/>
    </row>
    <row r="305" spans="1:28" s="107" customFormat="1" ht="32.4" thickTop="1" thickBot="1" x14ac:dyDescent="0.3">
      <c r="A305" s="118" t="s">
        <v>78</v>
      </c>
      <c r="B305" s="106">
        <v>0.48900000000000166</v>
      </c>
      <c r="C305" s="106">
        <v>0.4290000000000016</v>
      </c>
      <c r="D305" s="106">
        <v>0.5590000000000015</v>
      </c>
      <c r="E305" s="106">
        <v>1.2590000000000017</v>
      </c>
      <c r="F305" s="106">
        <v>1.8090000000000017</v>
      </c>
      <c r="G305" s="106">
        <v>1.1610000000000018</v>
      </c>
      <c r="H305" s="106">
        <v>0.20100000000000184</v>
      </c>
      <c r="I305" s="106">
        <v>-3.8999999999998147E-2</v>
      </c>
      <c r="J305" s="106">
        <v>-0.18899999999999828</v>
      </c>
      <c r="K305" s="106">
        <v>-1.8999999999998129E-2</v>
      </c>
      <c r="L305" s="106">
        <v>0.5310000000000018</v>
      </c>
      <c r="M305" s="106">
        <v>0.61100000000000176</v>
      </c>
      <c r="N305" s="106">
        <v>0.34100000000000186</v>
      </c>
      <c r="O305" s="106">
        <v>1.1390000000000016</v>
      </c>
      <c r="P305" s="106">
        <v>1.7890000000000017</v>
      </c>
      <c r="Q305" s="106">
        <v>1.8290000000000017</v>
      </c>
      <c r="R305" s="106">
        <v>1.3990000000000018</v>
      </c>
      <c r="S305" s="106">
        <v>0.46900000000000164</v>
      </c>
      <c r="T305" s="106">
        <v>0.66900000000000182</v>
      </c>
      <c r="U305" s="106">
        <v>0.58900000000000174</v>
      </c>
      <c r="AB305" s="111"/>
    </row>
    <row r="306" spans="1:28" s="96" customFormat="1" ht="16.2" thickTop="1" x14ac:dyDescent="0.3">
      <c r="F306" s="96" t="s">
        <v>124</v>
      </c>
      <c r="K306" s="96" t="s">
        <v>126</v>
      </c>
      <c r="Q306" s="96" t="s">
        <v>125</v>
      </c>
    </row>
    <row r="307" spans="1:28" s="96" customFormat="1" ht="30.6" thickBot="1" x14ac:dyDescent="0.35">
      <c r="A307" s="149" t="s">
        <v>99</v>
      </c>
      <c r="B307" s="149"/>
      <c r="C307" s="149"/>
      <c r="D307" s="149"/>
      <c r="E307" s="149"/>
      <c r="F307" s="149"/>
      <c r="G307" s="149"/>
      <c r="H307" s="149"/>
      <c r="I307" s="149"/>
      <c r="J307" s="149"/>
      <c r="K307" s="149"/>
      <c r="L307" s="149"/>
      <c r="M307" s="149"/>
      <c r="N307" s="149"/>
      <c r="O307" s="149"/>
      <c r="P307" s="149"/>
      <c r="Q307" s="149"/>
      <c r="R307" s="149"/>
      <c r="S307" s="149"/>
      <c r="T307" s="149"/>
      <c r="U307" s="149"/>
    </row>
    <row r="308" spans="1:28" s="96" customFormat="1" ht="16.2" thickTop="1" x14ac:dyDescent="0.3">
      <c r="A308" s="114"/>
      <c r="B308" s="97"/>
      <c r="C308" s="97"/>
      <c r="D308" s="97"/>
      <c r="E308" s="98"/>
      <c r="F308" s="99"/>
      <c r="G308" s="99"/>
      <c r="H308" s="99"/>
      <c r="I308" s="99"/>
      <c r="J308" s="99"/>
      <c r="K308" s="99"/>
      <c r="L308" s="99"/>
      <c r="M308" s="100"/>
      <c r="N308" s="100"/>
      <c r="O308" s="100"/>
      <c r="P308" s="100"/>
      <c r="Q308" s="101"/>
      <c r="R308" s="101"/>
      <c r="S308" s="101"/>
      <c r="T308" s="97"/>
      <c r="U308" s="102"/>
    </row>
    <row r="309" spans="1:28" s="96" customFormat="1" ht="15.6" x14ac:dyDescent="0.3">
      <c r="A309" s="115"/>
      <c r="B309" s="103"/>
      <c r="C309" s="103"/>
      <c r="D309" s="103"/>
      <c r="E309" s="104"/>
      <c r="F309" s="104"/>
      <c r="G309" s="104"/>
      <c r="H309" s="104"/>
      <c r="I309" s="104"/>
      <c r="J309" s="104"/>
      <c r="K309" s="104"/>
      <c r="L309" s="104"/>
      <c r="M309" s="104"/>
      <c r="N309" s="104"/>
      <c r="O309" s="104"/>
      <c r="P309" s="104"/>
      <c r="Q309" s="104"/>
      <c r="R309" s="104"/>
      <c r="S309" s="104"/>
      <c r="T309" s="103"/>
      <c r="U309" s="105"/>
    </row>
    <row r="310" spans="1:28" s="96" customFormat="1" ht="15.6" x14ac:dyDescent="0.3">
      <c r="A310" s="115"/>
      <c r="B310" s="103"/>
      <c r="C310" s="103"/>
      <c r="D310" s="103"/>
      <c r="E310" s="104"/>
      <c r="F310" s="104"/>
      <c r="G310" s="104"/>
      <c r="H310" s="104"/>
      <c r="I310" s="104"/>
      <c r="J310" s="104"/>
      <c r="K310" s="104"/>
      <c r="L310" s="104"/>
      <c r="M310" s="104"/>
      <c r="N310" s="104"/>
      <c r="O310" s="104"/>
      <c r="P310" s="104"/>
      <c r="Q310" s="104"/>
      <c r="R310" s="104"/>
      <c r="S310" s="104"/>
      <c r="T310" s="103"/>
      <c r="U310" s="105"/>
    </row>
    <row r="311" spans="1:28" s="96" customFormat="1" ht="15.6" x14ac:dyDescent="0.3">
      <c r="A311" s="115"/>
      <c r="B311" s="103"/>
      <c r="C311" s="103"/>
      <c r="D311" s="103"/>
      <c r="E311" s="103"/>
      <c r="F311" s="103"/>
      <c r="G311" s="103"/>
      <c r="H311" s="103"/>
      <c r="I311" s="103"/>
      <c r="J311" s="103"/>
      <c r="K311" s="103"/>
      <c r="L311" s="103"/>
      <c r="M311" s="103"/>
      <c r="N311" s="103"/>
      <c r="O311" s="103"/>
      <c r="P311" s="103"/>
      <c r="Q311" s="103"/>
      <c r="R311" s="103"/>
      <c r="S311" s="103"/>
      <c r="T311" s="103"/>
      <c r="U311" s="105"/>
    </row>
    <row r="312" spans="1:28" s="96" customFormat="1" ht="15.6" x14ac:dyDescent="0.3">
      <c r="A312" s="115"/>
      <c r="B312" s="103"/>
      <c r="C312" s="103"/>
      <c r="D312" s="103"/>
      <c r="E312" s="103"/>
      <c r="F312" s="103"/>
      <c r="G312" s="103"/>
      <c r="H312" s="103"/>
      <c r="I312" s="103"/>
      <c r="J312" s="103"/>
      <c r="K312" s="103"/>
      <c r="L312" s="103"/>
      <c r="M312" s="103"/>
      <c r="N312" s="103"/>
      <c r="O312" s="103"/>
      <c r="P312" s="103"/>
      <c r="Q312" s="103"/>
      <c r="R312" s="103"/>
      <c r="S312" s="103"/>
      <c r="T312" s="103"/>
      <c r="U312" s="105"/>
    </row>
    <row r="313" spans="1:28" s="96" customFormat="1" ht="15.6" x14ac:dyDescent="0.3">
      <c r="A313" s="115"/>
      <c r="B313" s="103"/>
      <c r="C313" s="103"/>
      <c r="D313" s="103"/>
      <c r="E313" s="103"/>
      <c r="F313" s="103"/>
      <c r="G313" s="103"/>
      <c r="H313" s="103"/>
      <c r="I313" s="103"/>
      <c r="J313" s="103"/>
      <c r="K313" s="103"/>
      <c r="L313" s="103"/>
      <c r="M313" s="103"/>
      <c r="N313" s="103"/>
      <c r="O313" s="103"/>
      <c r="P313" s="103"/>
      <c r="Q313" s="103"/>
      <c r="R313" s="103"/>
      <c r="S313" s="103"/>
      <c r="T313" s="103"/>
      <c r="U313" s="105"/>
    </row>
    <row r="314" spans="1:28" s="96" customFormat="1" ht="15.6" x14ac:dyDescent="0.3">
      <c r="A314" s="115"/>
      <c r="B314" s="103"/>
      <c r="C314" s="103"/>
      <c r="D314" s="103"/>
      <c r="E314" s="103"/>
      <c r="F314" s="103"/>
      <c r="G314" s="103"/>
      <c r="H314" s="103"/>
      <c r="I314" s="103"/>
      <c r="J314" s="103"/>
      <c r="K314" s="103"/>
      <c r="L314" s="103"/>
      <c r="M314" s="103"/>
      <c r="N314" s="103"/>
      <c r="O314" s="103"/>
      <c r="P314" s="103"/>
      <c r="Q314" s="103"/>
      <c r="R314" s="103"/>
      <c r="S314" s="103"/>
      <c r="T314" s="103"/>
      <c r="U314" s="105"/>
    </row>
    <row r="315" spans="1:28" s="96" customFormat="1" ht="15.6" x14ac:dyDescent="0.3">
      <c r="A315" s="115"/>
      <c r="B315" s="103"/>
      <c r="C315" s="103"/>
      <c r="D315" s="103"/>
      <c r="E315" s="103"/>
      <c r="F315" s="103"/>
      <c r="G315" s="103"/>
      <c r="H315" s="103"/>
      <c r="I315" s="103"/>
      <c r="J315" s="103"/>
      <c r="K315" s="103"/>
      <c r="L315" s="103"/>
      <c r="M315" s="103"/>
      <c r="N315" s="103"/>
      <c r="O315" s="103"/>
      <c r="P315" s="103"/>
      <c r="Q315" s="103"/>
      <c r="R315" s="103"/>
      <c r="S315" s="103"/>
      <c r="T315" s="103"/>
      <c r="U315" s="105"/>
    </row>
    <row r="316" spans="1:28" s="96" customFormat="1" ht="15.6" x14ac:dyDescent="0.3">
      <c r="A316" s="115"/>
      <c r="B316" s="103"/>
      <c r="C316" s="103"/>
      <c r="D316" s="103"/>
      <c r="E316" s="103"/>
      <c r="F316" s="103"/>
      <c r="G316" s="103"/>
      <c r="H316" s="103"/>
      <c r="I316" s="103"/>
      <c r="J316" s="103"/>
      <c r="K316" s="103"/>
      <c r="L316" s="103"/>
      <c r="M316" s="103"/>
      <c r="N316" s="103"/>
      <c r="O316" s="103"/>
      <c r="P316" s="103"/>
      <c r="Q316" s="103"/>
      <c r="R316" s="103"/>
      <c r="S316" s="103"/>
      <c r="T316" s="103"/>
      <c r="U316" s="105"/>
    </row>
    <row r="317" spans="1:28" s="96" customFormat="1" ht="15.6" x14ac:dyDescent="0.3">
      <c r="A317" s="115"/>
      <c r="B317" s="103"/>
      <c r="C317" s="103"/>
      <c r="D317" s="103"/>
      <c r="E317" s="103"/>
      <c r="F317" s="103"/>
      <c r="G317" s="103"/>
      <c r="H317" s="103"/>
      <c r="I317" s="103"/>
      <c r="J317" s="103"/>
      <c r="K317" s="103"/>
      <c r="L317" s="103"/>
      <c r="M317" s="103"/>
      <c r="N317" s="103"/>
      <c r="O317" s="103"/>
      <c r="P317" s="103"/>
      <c r="Q317" s="103"/>
      <c r="R317" s="103"/>
      <c r="S317" s="103"/>
      <c r="T317" s="103"/>
      <c r="U317" s="105"/>
    </row>
    <row r="318" spans="1:28" s="96" customFormat="1" ht="16.2" thickBot="1" x14ac:dyDescent="0.35">
      <c r="A318" s="115"/>
      <c r="B318" s="103"/>
      <c r="C318" s="103"/>
      <c r="D318" s="103"/>
      <c r="E318" s="103"/>
      <c r="F318" s="103"/>
      <c r="G318" s="103"/>
      <c r="H318" s="103"/>
      <c r="I318" s="103"/>
      <c r="J318" s="103"/>
      <c r="K318" s="103"/>
      <c r="L318" s="103"/>
      <c r="M318" s="103"/>
      <c r="N318" s="103"/>
      <c r="O318" s="103"/>
      <c r="P318" s="103"/>
      <c r="Q318" s="103"/>
      <c r="R318" s="103"/>
      <c r="S318" s="103"/>
      <c r="T318" s="103"/>
      <c r="U318" s="105"/>
    </row>
    <row r="319" spans="1:28" s="96" customFormat="1" ht="32.4" thickTop="1" thickBot="1" x14ac:dyDescent="0.35">
      <c r="A319" s="116" t="s">
        <v>77</v>
      </c>
      <c r="B319" s="106">
        <v>0</v>
      </c>
      <c r="C319" s="106">
        <v>8</v>
      </c>
      <c r="D319" s="106">
        <v>16</v>
      </c>
      <c r="E319" s="106">
        <v>17</v>
      </c>
      <c r="F319" s="106">
        <v>18</v>
      </c>
      <c r="G319" s="106">
        <v>20</v>
      </c>
      <c r="H319" s="106">
        <v>23</v>
      </c>
      <c r="I319" s="106">
        <v>23.5</v>
      </c>
      <c r="J319" s="106">
        <v>27</v>
      </c>
      <c r="K319" s="106">
        <v>33</v>
      </c>
      <c r="L319" s="106">
        <v>36</v>
      </c>
      <c r="M319" s="106">
        <v>39</v>
      </c>
      <c r="N319" s="106">
        <v>42</v>
      </c>
      <c r="O319" s="106">
        <v>45</v>
      </c>
      <c r="P319" s="106">
        <v>48.5</v>
      </c>
      <c r="Q319" s="106">
        <v>52</v>
      </c>
      <c r="R319" s="106">
        <v>56</v>
      </c>
      <c r="S319" s="106">
        <v>57.5</v>
      </c>
      <c r="T319" s="106">
        <v>62</v>
      </c>
      <c r="U319" s="106">
        <v>80</v>
      </c>
      <c r="Z319" s="106"/>
    </row>
    <row r="320" spans="1:28" s="96" customFormat="1" ht="32.4" thickTop="1" thickBot="1" x14ac:dyDescent="0.35">
      <c r="A320" s="126" t="s">
        <v>78</v>
      </c>
      <c r="B320" s="106">
        <v>0.45200000000000085</v>
      </c>
      <c r="C320" s="106">
        <v>0.43200000000000083</v>
      </c>
      <c r="D320" s="106">
        <v>1.2620000000000009</v>
      </c>
      <c r="E320" s="106">
        <v>1.9720000000000009</v>
      </c>
      <c r="F320" s="106">
        <v>0.47200000000000086</v>
      </c>
      <c r="G320" s="106">
        <v>0.45200000000000085</v>
      </c>
      <c r="H320" s="106">
        <v>1.852000000000001</v>
      </c>
      <c r="I320" s="106">
        <v>1.1670000000000007</v>
      </c>
      <c r="J320" s="106">
        <v>0.15700000000000069</v>
      </c>
      <c r="K320" s="106">
        <v>0.20700000000000074</v>
      </c>
      <c r="L320" s="106">
        <v>0.14700000000000069</v>
      </c>
      <c r="M320" s="106">
        <v>0.26700000000000068</v>
      </c>
      <c r="N320" s="106">
        <v>0.40700000000000069</v>
      </c>
      <c r="O320" s="106">
        <v>6.7000000000000615E-2</v>
      </c>
      <c r="P320" s="106">
        <v>1.172000000000001</v>
      </c>
      <c r="Q320" s="106">
        <v>1.9220000000000008</v>
      </c>
      <c r="R320" s="106">
        <v>1.9120000000000008</v>
      </c>
      <c r="S320" s="106">
        <v>1.4820000000000009</v>
      </c>
      <c r="T320" s="106">
        <v>0.31200000000000072</v>
      </c>
      <c r="U320" s="106">
        <v>0.27200000000000113</v>
      </c>
      <c r="Z320" s="106"/>
    </row>
    <row r="321" spans="1:80" s="96" customFormat="1" ht="16.2" thickTop="1" x14ac:dyDescent="0.3">
      <c r="H321" s="96" t="s">
        <v>124</v>
      </c>
      <c r="L321" s="96" t="s">
        <v>126</v>
      </c>
      <c r="Q321" s="96" t="s">
        <v>125</v>
      </c>
      <c r="V321" s="111"/>
      <c r="W321" s="111"/>
      <c r="X321" s="111"/>
    </row>
    <row r="322" spans="1:80" s="96" customFormat="1" ht="30.6" thickBot="1" x14ac:dyDescent="0.35">
      <c r="A322" s="149" t="s">
        <v>100</v>
      </c>
      <c r="B322" s="149"/>
      <c r="C322" s="149"/>
      <c r="D322" s="149"/>
      <c r="E322" s="149"/>
      <c r="F322" s="149"/>
      <c r="G322" s="149"/>
      <c r="H322" s="149"/>
      <c r="I322" s="149"/>
      <c r="J322" s="149"/>
      <c r="K322" s="149"/>
      <c r="L322" s="149"/>
      <c r="M322" s="149"/>
      <c r="N322" s="149"/>
      <c r="O322" s="149"/>
      <c r="P322" s="149"/>
      <c r="Q322" s="149"/>
      <c r="R322" s="149"/>
      <c r="S322" s="149"/>
      <c r="T322" s="149"/>
      <c r="U322" s="149"/>
    </row>
    <row r="323" spans="1:80" s="96" customFormat="1" ht="16.2" thickTop="1" x14ac:dyDescent="0.3">
      <c r="A323" s="114"/>
      <c r="B323" s="97"/>
      <c r="C323" s="97"/>
      <c r="D323" s="97"/>
      <c r="E323" s="98"/>
      <c r="F323" s="99"/>
      <c r="G323" s="99"/>
      <c r="H323" s="99"/>
      <c r="I323" s="99"/>
      <c r="J323" s="99"/>
      <c r="K323" s="99"/>
      <c r="L323" s="99"/>
      <c r="M323" s="100"/>
      <c r="N323" s="100"/>
      <c r="O323" s="100"/>
      <c r="P323" s="100"/>
      <c r="Q323" s="101"/>
      <c r="R323" s="101"/>
      <c r="S323" s="101"/>
      <c r="T323" s="97"/>
      <c r="U323" s="102"/>
    </row>
    <row r="324" spans="1:80" s="96" customFormat="1" ht="15.6" x14ac:dyDescent="0.3">
      <c r="A324" s="115"/>
      <c r="B324" s="103"/>
      <c r="C324" s="103"/>
      <c r="D324" s="103"/>
      <c r="E324" s="104"/>
      <c r="F324" s="104"/>
      <c r="G324" s="104"/>
      <c r="H324" s="104"/>
      <c r="I324" s="104"/>
      <c r="J324" s="104"/>
      <c r="K324" s="104"/>
      <c r="L324" s="104"/>
      <c r="M324" s="104"/>
      <c r="N324" s="104"/>
      <c r="O324" s="104"/>
      <c r="P324" s="104"/>
      <c r="Q324" s="104"/>
      <c r="R324" s="104"/>
      <c r="S324" s="104"/>
      <c r="T324" s="103"/>
      <c r="U324" s="105"/>
    </row>
    <row r="325" spans="1:80" s="96" customFormat="1" ht="15.6" x14ac:dyDescent="0.3">
      <c r="A325" s="115"/>
      <c r="B325" s="103"/>
      <c r="C325" s="103"/>
      <c r="D325" s="103"/>
      <c r="E325" s="104"/>
      <c r="F325" s="104"/>
      <c r="G325" s="104"/>
      <c r="H325" s="104"/>
      <c r="I325" s="104"/>
      <c r="J325" s="104"/>
      <c r="K325" s="104"/>
      <c r="L325" s="104"/>
      <c r="M325" s="104"/>
      <c r="N325" s="104"/>
      <c r="O325" s="104"/>
      <c r="P325" s="104"/>
      <c r="Q325" s="104"/>
      <c r="R325" s="104"/>
      <c r="S325" s="104"/>
      <c r="T325" s="103"/>
      <c r="U325" s="105"/>
    </row>
    <row r="326" spans="1:80" s="96" customFormat="1" ht="15.6" x14ac:dyDescent="0.3">
      <c r="A326" s="115"/>
      <c r="B326" s="103"/>
      <c r="C326" s="103"/>
      <c r="D326" s="103"/>
      <c r="E326" s="103"/>
      <c r="F326" s="103"/>
      <c r="G326" s="103"/>
      <c r="H326" s="103"/>
      <c r="I326" s="103"/>
      <c r="J326" s="103"/>
      <c r="K326" s="103"/>
      <c r="L326" s="103"/>
      <c r="M326" s="103"/>
      <c r="N326" s="103"/>
      <c r="O326" s="103"/>
      <c r="P326" s="103"/>
      <c r="Q326" s="103"/>
      <c r="R326" s="103"/>
      <c r="S326" s="103"/>
      <c r="T326" s="103"/>
      <c r="U326" s="105"/>
    </row>
    <row r="327" spans="1:80" s="96" customFormat="1" ht="15.6" x14ac:dyDescent="0.3">
      <c r="A327" s="115"/>
      <c r="B327" s="103"/>
      <c r="C327" s="103"/>
      <c r="D327" s="103"/>
      <c r="E327" s="103"/>
      <c r="F327" s="103"/>
      <c r="G327" s="103"/>
      <c r="H327" s="103"/>
      <c r="I327" s="103"/>
      <c r="J327" s="103"/>
      <c r="K327" s="103"/>
      <c r="L327" s="103"/>
      <c r="M327" s="103"/>
      <c r="N327" s="103"/>
      <c r="O327" s="103"/>
      <c r="P327" s="103"/>
      <c r="Q327" s="103"/>
      <c r="R327" s="103"/>
      <c r="S327" s="103"/>
      <c r="T327" s="103"/>
      <c r="U327" s="105"/>
    </row>
    <row r="328" spans="1:80" s="96" customFormat="1" ht="15.6" x14ac:dyDescent="0.3">
      <c r="A328" s="115"/>
      <c r="B328" s="103"/>
      <c r="C328" s="103"/>
      <c r="D328" s="103"/>
      <c r="E328" s="103"/>
      <c r="F328" s="103"/>
      <c r="G328" s="103"/>
      <c r="H328" s="103"/>
      <c r="I328" s="103"/>
      <c r="J328" s="103"/>
      <c r="K328" s="103"/>
      <c r="L328" s="103"/>
      <c r="M328" s="103"/>
      <c r="N328" s="103"/>
      <c r="O328" s="103"/>
      <c r="P328" s="103"/>
      <c r="Q328" s="103"/>
      <c r="R328" s="103"/>
      <c r="S328" s="103"/>
      <c r="T328" s="103"/>
      <c r="U328" s="105"/>
    </row>
    <row r="329" spans="1:80" s="96" customFormat="1" ht="15.6" x14ac:dyDescent="0.3">
      <c r="A329" s="115"/>
      <c r="B329" s="103"/>
      <c r="C329" s="103"/>
      <c r="D329" s="103"/>
      <c r="E329" s="103"/>
      <c r="F329" s="103"/>
      <c r="G329" s="103"/>
      <c r="H329" s="103"/>
      <c r="I329" s="103"/>
      <c r="J329" s="103"/>
      <c r="K329" s="103"/>
      <c r="L329" s="103"/>
      <c r="M329" s="103"/>
      <c r="N329" s="103"/>
      <c r="O329" s="103"/>
      <c r="P329" s="103"/>
      <c r="Q329" s="103"/>
      <c r="R329" s="103"/>
      <c r="S329" s="103"/>
      <c r="T329" s="103"/>
      <c r="U329" s="105"/>
    </row>
    <row r="330" spans="1:80" s="96" customFormat="1" ht="15.6" x14ac:dyDescent="0.3">
      <c r="A330" s="115"/>
      <c r="B330" s="103"/>
      <c r="C330" s="103"/>
      <c r="D330" s="103"/>
      <c r="E330" s="103"/>
      <c r="F330" s="103"/>
      <c r="G330" s="103"/>
      <c r="H330" s="103"/>
      <c r="I330" s="103"/>
      <c r="J330" s="103"/>
      <c r="K330" s="103"/>
      <c r="L330" s="103"/>
      <c r="M330" s="103"/>
      <c r="N330" s="103"/>
      <c r="O330" s="103"/>
      <c r="P330" s="103"/>
      <c r="Q330" s="103"/>
      <c r="R330" s="103"/>
      <c r="S330" s="103"/>
      <c r="T330" s="103"/>
      <c r="U330" s="105"/>
    </row>
    <row r="331" spans="1:80" s="96" customFormat="1" ht="15.6" x14ac:dyDescent="0.3">
      <c r="A331" s="115"/>
      <c r="B331" s="103"/>
      <c r="C331" s="103"/>
      <c r="D331" s="103"/>
      <c r="E331" s="103"/>
      <c r="F331" s="103"/>
      <c r="G331" s="103"/>
      <c r="H331" s="103"/>
      <c r="I331" s="103"/>
      <c r="J331" s="103"/>
      <c r="K331" s="103"/>
      <c r="L331" s="103"/>
      <c r="M331" s="103"/>
      <c r="N331" s="103"/>
      <c r="O331" s="103"/>
      <c r="P331" s="103"/>
      <c r="Q331" s="103"/>
      <c r="R331" s="103"/>
      <c r="S331" s="103"/>
      <c r="T331" s="103"/>
      <c r="U331" s="105"/>
    </row>
    <row r="332" spans="1:80" s="96" customFormat="1" ht="15.6" x14ac:dyDescent="0.3">
      <c r="A332" s="115"/>
      <c r="B332" s="103"/>
      <c r="C332" s="103"/>
      <c r="D332" s="103"/>
      <c r="E332" s="103"/>
      <c r="F332" s="103"/>
      <c r="G332" s="103"/>
      <c r="H332" s="103"/>
      <c r="I332" s="103"/>
      <c r="J332" s="103"/>
      <c r="K332" s="103"/>
      <c r="L332" s="103"/>
      <c r="M332" s="103"/>
      <c r="N332" s="103"/>
      <c r="O332" s="103"/>
      <c r="P332" s="103"/>
      <c r="Q332" s="103"/>
      <c r="R332" s="103"/>
      <c r="S332" s="103"/>
      <c r="T332" s="103"/>
      <c r="U332" s="105"/>
    </row>
    <row r="333" spans="1:80" s="96" customFormat="1" ht="15.6" x14ac:dyDescent="0.3">
      <c r="A333" s="115"/>
      <c r="B333" s="103"/>
      <c r="C333" s="103"/>
      <c r="D333" s="103"/>
      <c r="E333" s="103"/>
      <c r="F333" s="103"/>
      <c r="G333" s="103"/>
      <c r="H333" s="103"/>
      <c r="I333" s="103"/>
      <c r="J333" s="103"/>
      <c r="K333" s="103"/>
      <c r="L333" s="103"/>
      <c r="M333" s="103"/>
      <c r="N333" s="103"/>
      <c r="O333" s="103"/>
      <c r="P333" s="103"/>
      <c r="Q333" s="103"/>
      <c r="R333" s="103"/>
      <c r="S333" s="103"/>
      <c r="T333" s="103"/>
      <c r="U333" s="105"/>
    </row>
    <row r="334" spans="1:80" s="119" customFormat="1" ht="31.2" x14ac:dyDescent="0.3">
      <c r="A334" s="127" t="s">
        <v>77</v>
      </c>
      <c r="B334" s="106">
        <v>0</v>
      </c>
      <c r="C334" s="106">
        <v>16</v>
      </c>
      <c r="D334" s="106">
        <v>16.5</v>
      </c>
      <c r="E334" s="106">
        <v>18</v>
      </c>
      <c r="F334" s="106">
        <v>21</v>
      </c>
      <c r="G334" s="106">
        <v>23</v>
      </c>
      <c r="H334" s="106">
        <v>25</v>
      </c>
      <c r="I334" s="106">
        <v>27</v>
      </c>
      <c r="J334" s="106">
        <v>29</v>
      </c>
      <c r="K334" s="106">
        <v>31</v>
      </c>
      <c r="L334" s="106">
        <v>33</v>
      </c>
      <c r="M334" s="106">
        <v>35</v>
      </c>
      <c r="N334" s="106">
        <v>39</v>
      </c>
      <c r="O334" s="106">
        <v>43</v>
      </c>
      <c r="P334" s="106">
        <v>45</v>
      </c>
      <c r="Q334" s="106">
        <v>46</v>
      </c>
      <c r="R334" s="106">
        <v>50</v>
      </c>
      <c r="S334" s="106">
        <v>60</v>
      </c>
      <c r="T334" s="106">
        <v>62</v>
      </c>
      <c r="U334" s="108">
        <v>68</v>
      </c>
      <c r="V334" s="110"/>
      <c r="W334" s="113"/>
      <c r="X334" s="113"/>
      <c r="Y334" s="113"/>
      <c r="Z334" s="113"/>
      <c r="AA334" s="117"/>
      <c r="AB334" s="117"/>
      <c r="AC334" s="117"/>
      <c r="AD334" s="117"/>
      <c r="AE334" s="117"/>
      <c r="AF334" s="117"/>
      <c r="AG334" s="117"/>
      <c r="AH334" s="117"/>
      <c r="AI334" s="117"/>
      <c r="AJ334" s="117"/>
      <c r="AK334" s="117"/>
      <c r="AL334" s="117"/>
      <c r="AM334" s="117"/>
      <c r="AN334" s="117"/>
      <c r="AO334" s="113"/>
      <c r="AP334" s="113"/>
      <c r="AQ334" s="113"/>
      <c r="AR334" s="113"/>
      <c r="AS334" s="113"/>
      <c r="AT334" s="113"/>
      <c r="AU334" s="113"/>
      <c r="AV334" s="113"/>
      <c r="AW334" s="113"/>
      <c r="AX334" s="113"/>
      <c r="AY334" s="113"/>
      <c r="AZ334" s="113"/>
      <c r="BA334" s="113"/>
      <c r="BB334" s="113"/>
      <c r="BC334" s="113"/>
      <c r="BD334" s="113"/>
      <c r="BE334" s="113"/>
      <c r="BF334" s="113"/>
      <c r="BG334" s="113"/>
      <c r="BH334" s="113"/>
      <c r="BI334" s="113"/>
      <c r="BJ334" s="113"/>
      <c r="BK334" s="113"/>
      <c r="BL334" s="113"/>
      <c r="BM334" s="113"/>
      <c r="BN334" s="113"/>
      <c r="BO334" s="113"/>
      <c r="BP334" s="113"/>
      <c r="BQ334" s="113"/>
      <c r="BR334" s="113"/>
      <c r="BS334" s="113"/>
      <c r="BT334" s="113"/>
      <c r="BU334" s="113"/>
      <c r="BV334" s="113"/>
      <c r="BW334" s="113"/>
      <c r="BX334" s="113"/>
      <c r="BY334" s="113"/>
      <c r="BZ334" s="113"/>
      <c r="CA334" s="113"/>
      <c r="CB334" s="128"/>
    </row>
    <row r="335" spans="1:80" s="125" customFormat="1" ht="31.2" x14ac:dyDescent="0.25">
      <c r="A335" s="122" t="s">
        <v>78</v>
      </c>
      <c r="B335" s="106">
        <v>8.5000000000000853E-2</v>
      </c>
      <c r="C335" s="106">
        <v>0.13500000000000112</v>
      </c>
      <c r="D335" s="106">
        <v>1.715000000000001</v>
      </c>
      <c r="E335" s="106">
        <v>1.6850000000000009</v>
      </c>
      <c r="F335" s="106">
        <v>0.10900000000000087</v>
      </c>
      <c r="G335" s="106">
        <v>-0.33099999999999907</v>
      </c>
      <c r="H335" s="106">
        <v>-0.28099999999999903</v>
      </c>
      <c r="I335" s="106">
        <v>-0.21099999999999897</v>
      </c>
      <c r="J335" s="106">
        <v>-0.250999999999999</v>
      </c>
      <c r="K335" s="106">
        <v>-0.23099999999999898</v>
      </c>
      <c r="L335" s="106">
        <v>-0.16099999999999914</v>
      </c>
      <c r="M335" s="106">
        <v>0.26900000000000102</v>
      </c>
      <c r="N335" s="106">
        <v>1.9350000000000009</v>
      </c>
      <c r="O335" s="106">
        <v>2.0050000000000008</v>
      </c>
      <c r="P335" s="106">
        <v>1.945000000000001</v>
      </c>
      <c r="Q335" s="106">
        <v>1.715000000000001</v>
      </c>
      <c r="R335" s="106">
        <v>1.8850000000000009</v>
      </c>
      <c r="S335" s="106">
        <v>1.8550000000000011</v>
      </c>
      <c r="T335" s="106">
        <v>1.0950000000000011</v>
      </c>
      <c r="U335" s="108">
        <v>1.1350000000000011</v>
      </c>
      <c r="V335" s="109"/>
      <c r="W335" s="111"/>
      <c r="X335" s="111"/>
      <c r="Y335" s="111"/>
      <c r="Z335" s="111"/>
      <c r="AA335" s="111"/>
      <c r="AB335" s="111"/>
      <c r="AC335" s="111"/>
      <c r="AD335" s="111"/>
      <c r="AE335" s="111"/>
      <c r="AF335" s="111"/>
      <c r="AG335" s="111"/>
      <c r="AH335" s="111"/>
      <c r="AI335" s="111"/>
      <c r="AJ335" s="111"/>
      <c r="AK335" s="111"/>
      <c r="AL335" s="111"/>
      <c r="AM335" s="111"/>
      <c r="AN335" s="111"/>
      <c r="AO335" s="111"/>
      <c r="AP335" s="111"/>
      <c r="AQ335" s="111"/>
      <c r="AR335" s="111"/>
      <c r="AS335" s="111"/>
      <c r="AT335" s="111"/>
      <c r="AU335" s="111"/>
      <c r="AV335" s="111"/>
      <c r="AW335" s="111"/>
      <c r="AX335" s="111"/>
      <c r="AY335" s="111"/>
      <c r="AZ335" s="111"/>
      <c r="BA335" s="111"/>
      <c r="BB335" s="111"/>
      <c r="BC335" s="111"/>
      <c r="BD335" s="111"/>
      <c r="BE335" s="111"/>
      <c r="BF335" s="111"/>
      <c r="BG335" s="111"/>
      <c r="BH335" s="111"/>
      <c r="BI335" s="111"/>
      <c r="BJ335" s="111"/>
      <c r="BK335" s="111"/>
      <c r="BL335" s="111"/>
      <c r="BM335" s="111"/>
      <c r="BN335" s="111"/>
      <c r="BO335" s="111"/>
      <c r="BP335" s="111"/>
      <c r="BQ335" s="111"/>
      <c r="BR335" s="111"/>
      <c r="BS335" s="111"/>
      <c r="BT335" s="111"/>
      <c r="BU335" s="111"/>
      <c r="BV335" s="111"/>
      <c r="BW335" s="111"/>
      <c r="BX335" s="111"/>
      <c r="BY335" s="111"/>
      <c r="BZ335" s="111"/>
      <c r="CA335" s="111"/>
      <c r="CB335" s="124"/>
    </row>
    <row r="336" spans="1:80" s="96" customFormat="1" ht="15.6" x14ac:dyDescent="0.3">
      <c r="E336" s="96" t="s">
        <v>124</v>
      </c>
      <c r="J336" s="96" t="s">
        <v>126</v>
      </c>
      <c r="N336" s="96" t="s">
        <v>125</v>
      </c>
    </row>
    <row r="337" spans="1:72" s="96" customFormat="1" ht="30.6" thickBot="1" x14ac:dyDescent="0.35">
      <c r="A337" s="149" t="s">
        <v>101</v>
      </c>
      <c r="B337" s="149"/>
      <c r="C337" s="149"/>
      <c r="D337" s="149"/>
      <c r="E337" s="149"/>
      <c r="F337" s="149"/>
      <c r="G337" s="149"/>
      <c r="H337" s="149"/>
      <c r="I337" s="149"/>
      <c r="J337" s="149"/>
      <c r="K337" s="149"/>
      <c r="L337" s="149"/>
      <c r="M337" s="149"/>
      <c r="N337" s="149"/>
      <c r="O337" s="149"/>
      <c r="P337" s="149"/>
      <c r="Q337" s="149"/>
      <c r="R337" s="149"/>
      <c r="S337" s="149"/>
      <c r="T337" s="149"/>
      <c r="U337" s="149"/>
    </row>
    <row r="338" spans="1:72" s="96" customFormat="1" ht="16.2" thickTop="1" x14ac:dyDescent="0.3">
      <c r="A338" s="114"/>
      <c r="B338" s="97"/>
      <c r="C338" s="97"/>
      <c r="D338" s="97"/>
      <c r="E338" s="98"/>
      <c r="F338" s="99"/>
      <c r="G338" s="99"/>
      <c r="H338" s="99"/>
      <c r="I338" s="99"/>
      <c r="J338" s="99"/>
      <c r="K338" s="99"/>
      <c r="L338" s="99"/>
      <c r="M338" s="100"/>
      <c r="N338" s="100"/>
      <c r="O338" s="100"/>
      <c r="P338" s="100"/>
      <c r="Q338" s="101"/>
      <c r="R338" s="101"/>
      <c r="S338" s="101"/>
      <c r="T338" s="97"/>
      <c r="U338" s="102"/>
    </row>
    <row r="339" spans="1:72" s="96" customFormat="1" ht="15.6" x14ac:dyDescent="0.3">
      <c r="A339" s="115"/>
      <c r="B339" s="103"/>
      <c r="C339" s="103"/>
      <c r="D339" s="103"/>
      <c r="E339" s="104"/>
      <c r="F339" s="104"/>
      <c r="G339" s="104"/>
      <c r="H339" s="104"/>
      <c r="I339" s="104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3"/>
      <c r="U339" s="105"/>
    </row>
    <row r="340" spans="1:72" s="96" customFormat="1" ht="15.6" x14ac:dyDescent="0.3">
      <c r="A340" s="115"/>
      <c r="B340" s="103"/>
      <c r="C340" s="103"/>
      <c r="D340" s="103"/>
      <c r="E340" s="104"/>
      <c r="F340" s="104"/>
      <c r="G340" s="104"/>
      <c r="H340" s="104"/>
      <c r="I340" s="104"/>
      <c r="J340" s="104"/>
      <c r="K340" s="104"/>
      <c r="L340" s="104"/>
      <c r="M340" s="104"/>
      <c r="N340" s="104"/>
      <c r="O340" s="104"/>
      <c r="P340" s="104"/>
      <c r="Q340" s="104"/>
      <c r="R340" s="104"/>
      <c r="S340" s="104"/>
      <c r="T340" s="103"/>
      <c r="U340" s="105"/>
    </row>
    <row r="341" spans="1:72" s="96" customFormat="1" ht="15.6" x14ac:dyDescent="0.3">
      <c r="A341" s="115"/>
      <c r="B341" s="103"/>
      <c r="C341" s="103"/>
      <c r="D341" s="103"/>
      <c r="E341" s="103"/>
      <c r="F341" s="103"/>
      <c r="G341" s="103"/>
      <c r="H341" s="103"/>
      <c r="I341" s="103"/>
      <c r="J341" s="103"/>
      <c r="K341" s="103"/>
      <c r="L341" s="103"/>
      <c r="M341" s="103"/>
      <c r="N341" s="103"/>
      <c r="O341" s="103"/>
      <c r="P341" s="103"/>
      <c r="Q341" s="103"/>
      <c r="R341" s="103"/>
      <c r="S341" s="103"/>
      <c r="T341" s="103"/>
      <c r="U341" s="105"/>
    </row>
    <row r="342" spans="1:72" s="96" customFormat="1" ht="15.6" x14ac:dyDescent="0.3">
      <c r="A342" s="115"/>
      <c r="B342" s="103"/>
      <c r="C342" s="103"/>
      <c r="D342" s="103"/>
      <c r="E342" s="103"/>
      <c r="F342" s="103"/>
      <c r="G342" s="103"/>
      <c r="H342" s="103"/>
      <c r="I342" s="103"/>
      <c r="J342" s="103"/>
      <c r="K342" s="103"/>
      <c r="L342" s="103"/>
      <c r="M342" s="103"/>
      <c r="N342" s="103"/>
      <c r="O342" s="103"/>
      <c r="P342" s="103"/>
      <c r="Q342" s="103"/>
      <c r="R342" s="103"/>
      <c r="S342" s="103"/>
      <c r="T342" s="103"/>
      <c r="U342" s="105"/>
    </row>
    <row r="343" spans="1:72" s="96" customFormat="1" ht="15.6" x14ac:dyDescent="0.3">
      <c r="A343" s="115"/>
      <c r="B343" s="103"/>
      <c r="C343" s="103"/>
      <c r="D343" s="103"/>
      <c r="E343" s="103"/>
      <c r="F343" s="103"/>
      <c r="G343" s="103"/>
      <c r="H343" s="103"/>
      <c r="I343" s="103"/>
      <c r="J343" s="103"/>
      <c r="K343" s="103"/>
      <c r="L343" s="103"/>
      <c r="M343" s="103"/>
      <c r="N343" s="103"/>
      <c r="O343" s="103"/>
      <c r="P343" s="103"/>
      <c r="Q343" s="103"/>
      <c r="R343" s="103"/>
      <c r="S343" s="103"/>
      <c r="T343" s="103"/>
      <c r="U343" s="105"/>
    </row>
    <row r="344" spans="1:72" s="96" customFormat="1" ht="15.6" x14ac:dyDescent="0.3">
      <c r="A344" s="115"/>
      <c r="B344" s="103"/>
      <c r="C344" s="103"/>
      <c r="D344" s="103"/>
      <c r="E344" s="103"/>
      <c r="F344" s="103"/>
      <c r="G344" s="103"/>
      <c r="H344" s="103"/>
      <c r="I344" s="103"/>
      <c r="J344" s="103"/>
      <c r="K344" s="103"/>
      <c r="L344" s="103"/>
      <c r="M344" s="103"/>
      <c r="N344" s="103"/>
      <c r="O344" s="103"/>
      <c r="P344" s="103"/>
      <c r="Q344" s="103"/>
      <c r="R344" s="103"/>
      <c r="S344" s="103"/>
      <c r="T344" s="103"/>
      <c r="U344" s="105"/>
    </row>
    <row r="345" spans="1:72" s="96" customFormat="1" ht="15.6" x14ac:dyDescent="0.3">
      <c r="A345" s="115"/>
      <c r="B345" s="103"/>
      <c r="C345" s="103"/>
      <c r="D345" s="103"/>
      <c r="E345" s="103"/>
      <c r="F345" s="103"/>
      <c r="G345" s="103"/>
      <c r="H345" s="103"/>
      <c r="I345" s="103"/>
      <c r="J345" s="103"/>
      <c r="K345" s="103"/>
      <c r="L345" s="103"/>
      <c r="M345" s="103"/>
      <c r="N345" s="103"/>
      <c r="O345" s="103"/>
      <c r="P345" s="103"/>
      <c r="Q345" s="103"/>
      <c r="R345" s="103"/>
      <c r="S345" s="103"/>
      <c r="T345" s="103"/>
      <c r="U345" s="105"/>
    </row>
    <row r="346" spans="1:72" s="96" customFormat="1" ht="15.6" x14ac:dyDescent="0.3">
      <c r="A346" s="115"/>
      <c r="B346" s="103"/>
      <c r="C346" s="103"/>
      <c r="D346" s="103"/>
      <c r="E346" s="103"/>
      <c r="F346" s="103"/>
      <c r="G346" s="103"/>
      <c r="H346" s="103"/>
      <c r="I346" s="103"/>
      <c r="J346" s="103"/>
      <c r="K346" s="103"/>
      <c r="L346" s="103"/>
      <c r="M346" s="103"/>
      <c r="N346" s="103"/>
      <c r="O346" s="103"/>
      <c r="P346" s="103"/>
      <c r="Q346" s="103"/>
      <c r="R346" s="103"/>
      <c r="S346" s="103"/>
      <c r="T346" s="103"/>
      <c r="U346" s="105"/>
    </row>
    <row r="347" spans="1:72" s="96" customFormat="1" ht="15.6" x14ac:dyDescent="0.3">
      <c r="A347" s="115"/>
      <c r="B347" s="103"/>
      <c r="C347" s="103"/>
      <c r="D347" s="103"/>
      <c r="E347" s="103"/>
      <c r="F347" s="103"/>
      <c r="G347" s="103"/>
      <c r="H347" s="103"/>
      <c r="I347" s="103"/>
      <c r="J347" s="103"/>
      <c r="K347" s="103"/>
      <c r="L347" s="103"/>
      <c r="M347" s="103"/>
      <c r="N347" s="103"/>
      <c r="O347" s="103"/>
      <c r="P347" s="103"/>
      <c r="Q347" s="103"/>
      <c r="R347" s="103"/>
      <c r="S347" s="103"/>
      <c r="T347" s="103"/>
      <c r="U347" s="105"/>
    </row>
    <row r="348" spans="1:72" s="96" customFormat="1" ht="15.6" x14ac:dyDescent="0.3">
      <c r="A348" s="115"/>
      <c r="B348" s="103"/>
      <c r="C348" s="103"/>
      <c r="D348" s="103"/>
      <c r="E348" s="103"/>
      <c r="F348" s="103"/>
      <c r="G348" s="103"/>
      <c r="H348" s="103"/>
      <c r="I348" s="103"/>
      <c r="J348" s="103"/>
      <c r="K348" s="103"/>
      <c r="L348" s="103"/>
      <c r="M348" s="103"/>
      <c r="N348" s="103"/>
      <c r="O348" s="103"/>
      <c r="P348" s="103"/>
      <c r="Q348" s="103"/>
      <c r="R348" s="103"/>
      <c r="S348" s="103"/>
      <c r="T348" s="103"/>
      <c r="U348" s="105"/>
    </row>
    <row r="349" spans="1:72" s="125" customFormat="1" ht="31.2" x14ac:dyDescent="0.25">
      <c r="A349" s="122" t="s">
        <v>77</v>
      </c>
      <c r="B349" s="106">
        <v>0</v>
      </c>
      <c r="C349" s="106">
        <v>10</v>
      </c>
      <c r="D349" s="106">
        <v>17</v>
      </c>
      <c r="E349" s="106">
        <v>20</v>
      </c>
      <c r="F349" s="106">
        <v>20.5</v>
      </c>
      <c r="G349" s="106">
        <v>21</v>
      </c>
      <c r="H349" s="106">
        <v>24</v>
      </c>
      <c r="I349" s="106">
        <v>27</v>
      </c>
      <c r="J349" s="106">
        <v>30</v>
      </c>
      <c r="K349" s="106">
        <v>33</v>
      </c>
      <c r="L349" s="106">
        <v>37</v>
      </c>
      <c r="M349" s="106">
        <v>40</v>
      </c>
      <c r="N349" s="106">
        <v>43</v>
      </c>
      <c r="O349" s="106">
        <v>46</v>
      </c>
      <c r="P349" s="106">
        <v>48.5</v>
      </c>
      <c r="Q349" s="106">
        <v>52.5</v>
      </c>
      <c r="R349" s="106">
        <v>54</v>
      </c>
      <c r="S349" s="106">
        <v>60</v>
      </c>
      <c r="T349" s="106">
        <v>70</v>
      </c>
      <c r="V349" s="111"/>
      <c r="W349" s="111"/>
      <c r="X349" s="111"/>
      <c r="Y349" s="111"/>
      <c r="Z349" s="111"/>
      <c r="AA349" s="111"/>
      <c r="AB349" s="111"/>
      <c r="AC349" s="117"/>
      <c r="AD349" s="117"/>
      <c r="AE349" s="117"/>
      <c r="AF349" s="117"/>
      <c r="AG349" s="117"/>
      <c r="AH349" s="117"/>
      <c r="AI349" s="117"/>
      <c r="AJ349" s="117"/>
      <c r="AK349" s="117"/>
      <c r="AL349" s="111"/>
      <c r="AM349" s="111"/>
      <c r="AN349" s="111"/>
      <c r="AO349" s="111"/>
      <c r="AP349" s="111"/>
      <c r="AQ349" s="111"/>
      <c r="AR349" s="111"/>
      <c r="AS349" s="111"/>
      <c r="AT349" s="111"/>
      <c r="AU349" s="111"/>
      <c r="AV349" s="111"/>
      <c r="AW349" s="111"/>
      <c r="AX349" s="111"/>
      <c r="AY349" s="111"/>
      <c r="AZ349" s="111"/>
      <c r="BA349" s="111"/>
      <c r="BB349" s="111"/>
      <c r="BC349" s="111"/>
      <c r="BD349" s="111"/>
      <c r="BE349" s="111"/>
      <c r="BF349" s="111"/>
      <c r="BG349" s="111"/>
      <c r="BH349" s="111"/>
      <c r="BI349" s="111"/>
      <c r="BJ349" s="111"/>
      <c r="BK349" s="111"/>
      <c r="BL349" s="111"/>
      <c r="BM349" s="111"/>
      <c r="BN349" s="111"/>
      <c r="BO349" s="111"/>
      <c r="BP349" s="111"/>
      <c r="BQ349" s="111"/>
      <c r="BR349" s="111"/>
      <c r="BS349" s="111"/>
      <c r="BT349" s="124"/>
    </row>
    <row r="350" spans="1:72" s="125" customFormat="1" ht="31.2" x14ac:dyDescent="0.25">
      <c r="A350" s="122" t="s">
        <v>78</v>
      </c>
      <c r="B350" s="106">
        <v>0.84400000000000075</v>
      </c>
      <c r="C350" s="106">
        <v>0.80400000000000071</v>
      </c>
      <c r="D350" s="106">
        <v>0.76400000000000068</v>
      </c>
      <c r="E350" s="106">
        <v>1.3740000000000006</v>
      </c>
      <c r="F350" s="106">
        <v>1.9840000000000007</v>
      </c>
      <c r="G350" s="106">
        <v>1.1840000000000006</v>
      </c>
      <c r="H350" s="106">
        <v>5.4000000000000714E-2</v>
      </c>
      <c r="I350" s="106">
        <v>0.11400000000000055</v>
      </c>
      <c r="J350" s="106">
        <v>-0.10599999999999943</v>
      </c>
      <c r="K350" s="106">
        <v>-0.31599999999999939</v>
      </c>
      <c r="L350" s="106">
        <v>-0.31599999999999939</v>
      </c>
      <c r="M350" s="106">
        <v>4.4000000000000705E-2</v>
      </c>
      <c r="N350" s="106">
        <v>0.1740000000000006</v>
      </c>
      <c r="O350" s="106">
        <v>1.0840000000000005</v>
      </c>
      <c r="P350" s="106">
        <v>2.0640000000000005</v>
      </c>
      <c r="Q350" s="106">
        <v>2.2040000000000006</v>
      </c>
      <c r="R350" s="106">
        <v>2.0540000000000003</v>
      </c>
      <c r="S350" s="106">
        <v>1.8640000000000005</v>
      </c>
      <c r="T350" s="106">
        <v>1.8940000000000006</v>
      </c>
      <c r="V350" s="111"/>
      <c r="W350" s="111"/>
      <c r="X350" s="111"/>
      <c r="Y350" s="111"/>
      <c r="Z350" s="111"/>
      <c r="AA350" s="111"/>
      <c r="AB350" s="111"/>
      <c r="AC350" s="111"/>
      <c r="AD350" s="111"/>
      <c r="AE350" s="111"/>
      <c r="AF350" s="111"/>
      <c r="AG350" s="111"/>
      <c r="AH350" s="111"/>
      <c r="AI350" s="111"/>
      <c r="AJ350" s="111"/>
      <c r="AK350" s="111"/>
      <c r="AL350" s="111"/>
      <c r="AM350" s="111"/>
      <c r="AN350" s="111"/>
      <c r="AO350" s="111"/>
      <c r="AP350" s="111"/>
      <c r="AQ350" s="111"/>
      <c r="AR350" s="111"/>
      <c r="AS350" s="111"/>
      <c r="AT350" s="111"/>
      <c r="AU350" s="111"/>
      <c r="AV350" s="111"/>
      <c r="AW350" s="111"/>
      <c r="AX350" s="111"/>
      <c r="AY350" s="111"/>
      <c r="AZ350" s="111"/>
      <c r="BA350" s="111"/>
      <c r="BB350" s="111"/>
      <c r="BC350" s="111"/>
      <c r="BD350" s="111"/>
      <c r="BE350" s="111"/>
      <c r="BF350" s="111"/>
      <c r="BG350" s="111"/>
      <c r="BH350" s="111"/>
      <c r="BI350" s="111"/>
      <c r="BJ350" s="111"/>
      <c r="BK350" s="111"/>
      <c r="BL350" s="111"/>
      <c r="BM350" s="111"/>
      <c r="BN350" s="111"/>
      <c r="BO350" s="111"/>
      <c r="BP350" s="111"/>
      <c r="BQ350" s="111"/>
      <c r="BR350" s="111"/>
      <c r="BS350" s="111"/>
      <c r="BT350" s="124"/>
    </row>
    <row r="351" spans="1:72" s="96" customFormat="1" ht="15.6" x14ac:dyDescent="0.3">
      <c r="F351" s="96" t="s">
        <v>124</v>
      </c>
      <c r="L351" s="96" t="s">
        <v>126</v>
      </c>
      <c r="Q351" s="96" t="s">
        <v>125</v>
      </c>
    </row>
    <row r="352" spans="1:72" s="96" customFormat="1" ht="30.6" thickBot="1" x14ac:dyDescent="0.35">
      <c r="A352" s="149" t="s">
        <v>102</v>
      </c>
      <c r="B352" s="149"/>
      <c r="C352" s="149"/>
      <c r="D352" s="149"/>
      <c r="E352" s="149"/>
      <c r="F352" s="149"/>
      <c r="G352" s="149"/>
      <c r="H352" s="149"/>
      <c r="I352" s="149"/>
      <c r="J352" s="149"/>
      <c r="K352" s="149"/>
      <c r="L352" s="149"/>
      <c r="M352" s="149"/>
      <c r="N352" s="149"/>
      <c r="O352" s="149"/>
      <c r="P352" s="149"/>
      <c r="Q352" s="149"/>
      <c r="R352" s="149"/>
      <c r="S352" s="149"/>
      <c r="T352" s="149"/>
      <c r="U352" s="149"/>
    </row>
    <row r="353" spans="1:64" s="96" customFormat="1" ht="16.2" thickTop="1" x14ac:dyDescent="0.3">
      <c r="A353" s="114"/>
      <c r="B353" s="97"/>
      <c r="C353" s="97"/>
      <c r="D353" s="97"/>
      <c r="E353" s="98"/>
      <c r="F353" s="99"/>
      <c r="G353" s="99"/>
      <c r="H353" s="99"/>
      <c r="I353" s="99"/>
      <c r="J353" s="99"/>
      <c r="K353" s="99"/>
      <c r="L353" s="99"/>
      <c r="M353" s="100"/>
      <c r="N353" s="100"/>
      <c r="O353" s="100"/>
      <c r="P353" s="100"/>
      <c r="Q353" s="101"/>
      <c r="R353" s="101"/>
      <c r="S353" s="101"/>
      <c r="T353" s="97"/>
      <c r="U353" s="102"/>
    </row>
    <row r="354" spans="1:64" s="96" customFormat="1" ht="15.6" x14ac:dyDescent="0.3">
      <c r="A354" s="115"/>
      <c r="B354" s="103"/>
      <c r="C354" s="103"/>
      <c r="D354" s="103"/>
      <c r="E354" s="104"/>
      <c r="F354" s="104"/>
      <c r="G354" s="104"/>
      <c r="H354" s="104"/>
      <c r="I354" s="104"/>
      <c r="J354" s="104"/>
      <c r="K354" s="104"/>
      <c r="L354" s="104"/>
      <c r="M354" s="104"/>
      <c r="N354" s="104"/>
      <c r="O354" s="104"/>
      <c r="P354" s="104"/>
      <c r="Q354" s="104"/>
      <c r="R354" s="104"/>
      <c r="S354" s="104"/>
      <c r="T354" s="103"/>
      <c r="U354" s="105"/>
    </row>
    <row r="355" spans="1:64" s="96" customFormat="1" ht="15.6" x14ac:dyDescent="0.3">
      <c r="A355" s="115"/>
      <c r="B355" s="103"/>
      <c r="C355" s="103"/>
      <c r="D355" s="103"/>
      <c r="E355" s="104"/>
      <c r="F355" s="104"/>
      <c r="G355" s="104"/>
      <c r="H355" s="104"/>
      <c r="I355" s="104"/>
      <c r="J355" s="104"/>
      <c r="K355" s="104"/>
      <c r="L355" s="104"/>
      <c r="M355" s="104"/>
      <c r="N355" s="104"/>
      <c r="O355" s="104"/>
      <c r="P355" s="104"/>
      <c r="Q355" s="104"/>
      <c r="R355" s="104"/>
      <c r="S355" s="104"/>
      <c r="T355" s="103"/>
      <c r="U355" s="105"/>
    </row>
    <row r="356" spans="1:64" s="96" customFormat="1" ht="15.6" x14ac:dyDescent="0.3">
      <c r="A356" s="115"/>
      <c r="B356" s="103"/>
      <c r="C356" s="103"/>
      <c r="D356" s="103"/>
      <c r="E356" s="103"/>
      <c r="F356" s="103"/>
      <c r="G356" s="103"/>
      <c r="H356" s="103"/>
      <c r="I356" s="103"/>
      <c r="J356" s="103"/>
      <c r="K356" s="103"/>
      <c r="L356" s="103"/>
      <c r="M356" s="103"/>
      <c r="N356" s="103"/>
      <c r="O356" s="103"/>
      <c r="P356" s="103"/>
      <c r="Q356" s="103"/>
      <c r="R356" s="103"/>
      <c r="S356" s="103"/>
      <c r="T356" s="103"/>
      <c r="U356" s="105"/>
    </row>
    <row r="357" spans="1:64" s="96" customFormat="1" ht="15.6" x14ac:dyDescent="0.3">
      <c r="A357" s="115"/>
      <c r="B357" s="103"/>
      <c r="C357" s="103"/>
      <c r="D357" s="103"/>
      <c r="E357" s="103"/>
      <c r="F357" s="103"/>
      <c r="G357" s="103"/>
      <c r="H357" s="103"/>
      <c r="I357" s="103"/>
      <c r="J357" s="103"/>
      <c r="K357" s="103"/>
      <c r="L357" s="103"/>
      <c r="M357" s="103"/>
      <c r="N357" s="103"/>
      <c r="O357" s="103"/>
      <c r="P357" s="103"/>
      <c r="Q357" s="103"/>
      <c r="R357" s="103"/>
      <c r="S357" s="103"/>
      <c r="T357" s="103"/>
      <c r="U357" s="105"/>
    </row>
    <row r="358" spans="1:64" s="96" customFormat="1" ht="15.6" x14ac:dyDescent="0.3">
      <c r="A358" s="115"/>
      <c r="B358" s="103"/>
      <c r="C358" s="103"/>
      <c r="D358" s="103"/>
      <c r="E358" s="103"/>
      <c r="F358" s="103"/>
      <c r="G358" s="103"/>
      <c r="H358" s="103"/>
      <c r="I358" s="103"/>
      <c r="J358" s="103"/>
      <c r="K358" s="103"/>
      <c r="L358" s="103"/>
      <c r="M358" s="103"/>
      <c r="N358" s="103"/>
      <c r="O358" s="103"/>
      <c r="P358" s="103"/>
      <c r="Q358" s="103"/>
      <c r="R358" s="103"/>
      <c r="S358" s="103"/>
      <c r="T358" s="103"/>
      <c r="U358" s="105"/>
    </row>
    <row r="359" spans="1:64" s="96" customFormat="1" ht="15.6" x14ac:dyDescent="0.3">
      <c r="A359" s="115"/>
      <c r="B359" s="103"/>
      <c r="C359" s="103"/>
      <c r="D359" s="103"/>
      <c r="E359" s="103"/>
      <c r="F359" s="103"/>
      <c r="G359" s="103"/>
      <c r="H359" s="103"/>
      <c r="I359" s="103"/>
      <c r="J359" s="103"/>
      <c r="K359" s="103"/>
      <c r="L359" s="103"/>
      <c r="M359" s="103"/>
      <c r="N359" s="103"/>
      <c r="O359" s="103"/>
      <c r="P359" s="103"/>
      <c r="Q359" s="103"/>
      <c r="R359" s="103"/>
      <c r="S359" s="103"/>
      <c r="T359" s="103"/>
      <c r="U359" s="105"/>
    </row>
    <row r="360" spans="1:64" s="96" customFormat="1" ht="15.6" x14ac:dyDescent="0.3">
      <c r="A360" s="115"/>
      <c r="B360" s="103"/>
      <c r="C360" s="103"/>
      <c r="D360" s="103"/>
      <c r="E360" s="103"/>
      <c r="F360" s="103"/>
      <c r="G360" s="103"/>
      <c r="H360" s="103"/>
      <c r="I360" s="103"/>
      <c r="J360" s="103"/>
      <c r="K360" s="103"/>
      <c r="L360" s="103"/>
      <c r="M360" s="103"/>
      <c r="N360" s="103"/>
      <c r="O360" s="103"/>
      <c r="P360" s="103"/>
      <c r="Q360" s="103"/>
      <c r="R360" s="103"/>
      <c r="S360" s="103"/>
      <c r="T360" s="103"/>
      <c r="U360" s="105"/>
    </row>
    <row r="361" spans="1:64" s="96" customFormat="1" ht="15.6" x14ac:dyDescent="0.3">
      <c r="A361" s="115"/>
      <c r="B361" s="103"/>
      <c r="C361" s="103"/>
      <c r="D361" s="103"/>
      <c r="E361" s="103"/>
      <c r="F361" s="103"/>
      <c r="G361" s="103"/>
      <c r="H361" s="103"/>
      <c r="I361" s="103"/>
      <c r="J361" s="103"/>
      <c r="K361" s="103"/>
      <c r="L361" s="103"/>
      <c r="M361" s="103"/>
      <c r="N361" s="103"/>
      <c r="O361" s="103"/>
      <c r="P361" s="103"/>
      <c r="Q361" s="103"/>
      <c r="R361" s="103"/>
      <c r="S361" s="103"/>
      <c r="T361" s="103"/>
      <c r="U361" s="105"/>
    </row>
    <row r="362" spans="1:64" s="96" customFormat="1" ht="15.6" x14ac:dyDescent="0.3">
      <c r="A362" s="115"/>
      <c r="B362" s="103"/>
      <c r="C362" s="103"/>
      <c r="D362" s="103"/>
      <c r="E362" s="103"/>
      <c r="F362" s="103"/>
      <c r="G362" s="103"/>
      <c r="H362" s="103"/>
      <c r="I362" s="103"/>
      <c r="J362" s="103"/>
      <c r="K362" s="103"/>
      <c r="L362" s="103"/>
      <c r="M362" s="103"/>
      <c r="N362" s="103"/>
      <c r="O362" s="103"/>
      <c r="P362" s="103"/>
      <c r="Q362" s="103"/>
      <c r="R362" s="103"/>
      <c r="S362" s="103"/>
      <c r="T362" s="103"/>
      <c r="U362" s="105"/>
    </row>
    <row r="363" spans="1:64" s="96" customFormat="1" ht="15.6" x14ac:dyDescent="0.3">
      <c r="A363" s="115"/>
      <c r="B363" s="103"/>
      <c r="C363" s="103"/>
      <c r="D363" s="103"/>
      <c r="E363" s="103"/>
      <c r="F363" s="103"/>
      <c r="G363" s="103"/>
      <c r="H363" s="103"/>
      <c r="I363" s="103"/>
      <c r="J363" s="103"/>
      <c r="K363" s="103"/>
      <c r="L363" s="103"/>
      <c r="M363" s="103"/>
      <c r="N363" s="103"/>
      <c r="O363" s="103"/>
      <c r="P363" s="103"/>
      <c r="Q363" s="103"/>
      <c r="R363" s="103"/>
      <c r="S363" s="103"/>
      <c r="T363" s="103"/>
      <c r="U363" s="105"/>
    </row>
    <row r="364" spans="1:64" s="125" customFormat="1" ht="31.2" x14ac:dyDescent="0.25">
      <c r="A364" s="122" t="s">
        <v>77</v>
      </c>
      <c r="B364" s="106">
        <v>0</v>
      </c>
      <c r="C364" s="106">
        <v>10</v>
      </c>
      <c r="D364" s="106">
        <v>15</v>
      </c>
      <c r="E364" s="106">
        <v>19</v>
      </c>
      <c r="F364" s="106">
        <v>20</v>
      </c>
      <c r="G364" s="106">
        <v>21</v>
      </c>
      <c r="H364" s="106">
        <v>24</v>
      </c>
      <c r="I364" s="106">
        <v>28</v>
      </c>
      <c r="J364" s="106">
        <v>35</v>
      </c>
      <c r="K364" s="106">
        <v>42</v>
      </c>
      <c r="L364" s="106">
        <v>48</v>
      </c>
      <c r="M364" s="106">
        <v>55</v>
      </c>
      <c r="N364" s="106">
        <v>62</v>
      </c>
      <c r="O364" s="106">
        <v>68</v>
      </c>
      <c r="P364" s="106">
        <v>75</v>
      </c>
      <c r="Q364" s="106">
        <v>78</v>
      </c>
      <c r="R364" s="106">
        <v>80</v>
      </c>
      <c r="S364" s="106">
        <v>84</v>
      </c>
      <c r="T364" s="106">
        <v>88</v>
      </c>
      <c r="U364" s="108">
        <v>95</v>
      </c>
      <c r="V364" s="109"/>
      <c r="W364" s="111"/>
      <c r="X364" s="123"/>
      <c r="Y364" s="111"/>
      <c r="Z364" s="111"/>
      <c r="AA364" s="111"/>
      <c r="AB364" s="111"/>
      <c r="AC364" s="111"/>
      <c r="AD364" s="117"/>
      <c r="AE364" s="117"/>
      <c r="AF364" s="111"/>
      <c r="AG364" s="111"/>
      <c r="AH364" s="111"/>
      <c r="AI364" s="111"/>
      <c r="AJ364" s="111"/>
      <c r="AK364" s="111"/>
      <c r="AL364" s="111"/>
      <c r="AM364" s="111"/>
      <c r="AN364" s="111"/>
      <c r="AO364" s="111"/>
      <c r="AP364" s="111"/>
      <c r="AQ364" s="111"/>
      <c r="AR364" s="111"/>
      <c r="AS364" s="111"/>
      <c r="AT364" s="111"/>
      <c r="AU364" s="111"/>
      <c r="AV364" s="111"/>
      <c r="AW364" s="111"/>
      <c r="AX364" s="111"/>
      <c r="AY364" s="111"/>
      <c r="AZ364" s="111"/>
      <c r="BA364" s="111"/>
      <c r="BB364" s="111"/>
      <c r="BC364" s="111"/>
      <c r="BD364" s="111"/>
      <c r="BE364" s="111"/>
      <c r="BF364" s="111"/>
      <c r="BG364" s="111"/>
      <c r="BH364" s="111"/>
      <c r="BI364" s="111"/>
      <c r="BJ364" s="111"/>
      <c r="BK364" s="111"/>
      <c r="BL364" s="124"/>
    </row>
    <row r="365" spans="1:64" s="125" customFormat="1" ht="31.2" x14ac:dyDescent="0.25">
      <c r="A365" s="122" t="s">
        <v>78</v>
      </c>
      <c r="B365" s="106">
        <v>0.3140000000000005</v>
      </c>
      <c r="C365" s="106">
        <v>0.29400000000000048</v>
      </c>
      <c r="D365" s="106">
        <v>0.22400000000000064</v>
      </c>
      <c r="E365" s="106">
        <v>1.1840000000000006</v>
      </c>
      <c r="F365" s="106">
        <v>1.5240000000000005</v>
      </c>
      <c r="G365" s="106">
        <v>1.1390000000000007</v>
      </c>
      <c r="H365" s="106">
        <v>0.25900000000000067</v>
      </c>
      <c r="I365" s="106">
        <v>2.9000000000000581E-2</v>
      </c>
      <c r="J365" s="106">
        <v>-0.12099999999999933</v>
      </c>
      <c r="K365" s="106">
        <v>-0.11099999999999932</v>
      </c>
      <c r="L365" s="106">
        <v>-0.19099999999999939</v>
      </c>
      <c r="M365" s="106">
        <v>9.0000000000007851E-3</v>
      </c>
      <c r="N365" s="106">
        <v>1.9000000000000572E-2</v>
      </c>
      <c r="O365" s="106">
        <v>-6.0999999999999277E-2</v>
      </c>
      <c r="P365" s="106">
        <v>-2.0999999999999241E-2</v>
      </c>
      <c r="Q365" s="106">
        <v>1.0940000000000003</v>
      </c>
      <c r="R365" s="106">
        <v>2.0840000000000005</v>
      </c>
      <c r="S365" s="106">
        <v>2.1940000000000008</v>
      </c>
      <c r="T365" s="106">
        <v>2.1940000000000008</v>
      </c>
      <c r="U365" s="108">
        <v>2.1040000000000005</v>
      </c>
      <c r="V365" s="109"/>
      <c r="W365" s="111"/>
      <c r="X365" s="123"/>
      <c r="Y365" s="111"/>
      <c r="Z365" s="111"/>
      <c r="AA365" s="111"/>
      <c r="AB365" s="111"/>
      <c r="AC365" s="111"/>
      <c r="AD365" s="111"/>
      <c r="AE365" s="111"/>
      <c r="AF365" s="111"/>
      <c r="AG365" s="111"/>
      <c r="AH365" s="111"/>
      <c r="AI365" s="111"/>
      <c r="AJ365" s="111"/>
      <c r="AK365" s="111"/>
      <c r="AL365" s="111"/>
      <c r="AM365" s="111"/>
      <c r="AN365" s="111"/>
      <c r="AO365" s="111"/>
      <c r="AP365" s="111"/>
      <c r="AQ365" s="111"/>
      <c r="AR365" s="111"/>
      <c r="AS365" s="111"/>
      <c r="AT365" s="111"/>
      <c r="AU365" s="111"/>
      <c r="AV365" s="111"/>
      <c r="AW365" s="111"/>
      <c r="AX365" s="111"/>
      <c r="AY365" s="111"/>
      <c r="AZ365" s="111"/>
      <c r="BA365" s="111"/>
      <c r="BB365" s="111"/>
      <c r="BC365" s="111"/>
      <c r="BD365" s="111"/>
      <c r="BE365" s="111"/>
      <c r="BF365" s="111"/>
      <c r="BG365" s="111"/>
      <c r="BH365" s="111"/>
      <c r="BI365" s="111"/>
      <c r="BJ365" s="111"/>
      <c r="BK365" s="111"/>
      <c r="BL365" s="124"/>
    </row>
    <row r="366" spans="1:64" s="96" customFormat="1" ht="15.6" x14ac:dyDescent="0.3">
      <c r="F366" s="96" t="s">
        <v>124</v>
      </c>
      <c r="L366" s="96" t="s">
        <v>126</v>
      </c>
      <c r="S366" s="96" t="s">
        <v>125</v>
      </c>
      <c r="V366" s="113"/>
      <c r="W366" s="113"/>
      <c r="X366" s="113"/>
    </row>
    <row r="367" spans="1:64" s="96" customFormat="1" ht="30.6" thickBot="1" x14ac:dyDescent="0.35">
      <c r="A367" s="149" t="s">
        <v>103</v>
      </c>
      <c r="B367" s="149"/>
      <c r="C367" s="149"/>
      <c r="D367" s="149"/>
      <c r="E367" s="149"/>
      <c r="F367" s="149"/>
      <c r="G367" s="149"/>
      <c r="H367" s="149"/>
      <c r="I367" s="149"/>
      <c r="J367" s="149"/>
      <c r="K367" s="149"/>
      <c r="L367" s="149"/>
      <c r="M367" s="149"/>
      <c r="N367" s="149"/>
      <c r="O367" s="149"/>
      <c r="P367" s="149"/>
      <c r="Q367" s="149"/>
      <c r="R367" s="149"/>
      <c r="S367" s="149"/>
      <c r="T367" s="149"/>
      <c r="U367" s="149"/>
    </row>
    <row r="368" spans="1:64" s="96" customFormat="1" ht="16.2" thickTop="1" x14ac:dyDescent="0.3">
      <c r="A368" s="114"/>
      <c r="B368" s="97"/>
      <c r="C368" s="97"/>
      <c r="D368" s="97"/>
      <c r="E368" s="98"/>
      <c r="F368" s="99"/>
      <c r="G368" s="99"/>
      <c r="H368" s="99"/>
      <c r="I368" s="99"/>
      <c r="J368" s="99"/>
      <c r="K368" s="99"/>
      <c r="L368" s="99"/>
      <c r="M368" s="100"/>
      <c r="N368" s="100"/>
      <c r="O368" s="100"/>
      <c r="P368" s="100"/>
      <c r="Q368" s="101"/>
      <c r="R368" s="101"/>
      <c r="S368" s="101"/>
      <c r="T368" s="97"/>
      <c r="U368" s="102"/>
    </row>
    <row r="369" spans="1:64" s="96" customFormat="1" ht="15.6" x14ac:dyDescent="0.3">
      <c r="A369" s="115"/>
      <c r="B369" s="103"/>
      <c r="C369" s="103"/>
      <c r="D369" s="103"/>
      <c r="E369" s="104"/>
      <c r="F369" s="104"/>
      <c r="G369" s="104"/>
      <c r="H369" s="104"/>
      <c r="I369" s="104"/>
      <c r="J369" s="104"/>
      <c r="K369" s="104"/>
      <c r="L369" s="104"/>
      <c r="M369" s="104"/>
      <c r="N369" s="104"/>
      <c r="O369" s="104"/>
      <c r="P369" s="104"/>
      <c r="Q369" s="104"/>
      <c r="R369" s="104"/>
      <c r="S369" s="104"/>
      <c r="T369" s="103"/>
      <c r="U369" s="105"/>
    </row>
    <row r="370" spans="1:64" s="96" customFormat="1" ht="15.6" x14ac:dyDescent="0.3">
      <c r="A370" s="115"/>
      <c r="B370" s="103"/>
      <c r="C370" s="103"/>
      <c r="D370" s="103"/>
      <c r="E370" s="104"/>
      <c r="F370" s="104"/>
      <c r="G370" s="104"/>
      <c r="H370" s="104"/>
      <c r="I370" s="104"/>
      <c r="J370" s="104"/>
      <c r="K370" s="104"/>
      <c r="L370" s="104"/>
      <c r="M370" s="104"/>
      <c r="N370" s="104"/>
      <c r="O370" s="104"/>
      <c r="P370" s="104"/>
      <c r="Q370" s="104"/>
      <c r="R370" s="104"/>
      <c r="S370" s="104"/>
      <c r="T370" s="103"/>
      <c r="U370" s="105"/>
    </row>
    <row r="371" spans="1:64" s="96" customFormat="1" ht="15.6" x14ac:dyDescent="0.3">
      <c r="A371" s="115"/>
      <c r="B371" s="103"/>
      <c r="C371" s="103"/>
      <c r="D371" s="103"/>
      <c r="E371" s="103"/>
      <c r="F371" s="103"/>
      <c r="G371" s="103"/>
      <c r="H371" s="103"/>
      <c r="I371" s="103"/>
      <c r="J371" s="103"/>
      <c r="K371" s="103"/>
      <c r="L371" s="103"/>
      <c r="M371" s="103"/>
      <c r="N371" s="103"/>
      <c r="O371" s="103"/>
      <c r="P371" s="103"/>
      <c r="Q371" s="103"/>
      <c r="R371" s="103"/>
      <c r="S371" s="103"/>
      <c r="T371" s="103"/>
      <c r="U371" s="105"/>
    </row>
    <row r="372" spans="1:64" s="96" customFormat="1" ht="15.6" x14ac:dyDescent="0.3">
      <c r="A372" s="115"/>
      <c r="B372" s="103"/>
      <c r="C372" s="103"/>
      <c r="D372" s="103"/>
      <c r="E372" s="103"/>
      <c r="F372" s="103"/>
      <c r="G372" s="103"/>
      <c r="H372" s="103"/>
      <c r="I372" s="103"/>
      <c r="J372" s="103"/>
      <c r="K372" s="103"/>
      <c r="L372" s="103"/>
      <c r="M372" s="103"/>
      <c r="N372" s="103"/>
      <c r="O372" s="103"/>
      <c r="P372" s="103"/>
      <c r="Q372" s="103"/>
      <c r="R372" s="103"/>
      <c r="S372" s="103"/>
      <c r="T372" s="103"/>
      <c r="U372" s="105"/>
    </row>
    <row r="373" spans="1:64" s="96" customFormat="1" ht="15.6" x14ac:dyDescent="0.3">
      <c r="A373" s="115"/>
      <c r="B373" s="103"/>
      <c r="C373" s="103"/>
      <c r="D373" s="103"/>
      <c r="E373" s="103"/>
      <c r="F373" s="103"/>
      <c r="G373" s="103"/>
      <c r="H373" s="103"/>
      <c r="I373" s="103"/>
      <c r="J373" s="103"/>
      <c r="K373" s="103"/>
      <c r="L373" s="103"/>
      <c r="M373" s="103"/>
      <c r="N373" s="103"/>
      <c r="O373" s="103"/>
      <c r="P373" s="103"/>
      <c r="Q373" s="103"/>
      <c r="R373" s="103"/>
      <c r="S373" s="103"/>
      <c r="T373" s="103"/>
      <c r="U373" s="105"/>
    </row>
    <row r="374" spans="1:64" s="96" customFormat="1" ht="15.6" x14ac:dyDescent="0.3">
      <c r="A374" s="115"/>
      <c r="B374" s="103"/>
      <c r="C374" s="103"/>
      <c r="D374" s="103"/>
      <c r="E374" s="103"/>
      <c r="F374" s="103"/>
      <c r="G374" s="103"/>
      <c r="H374" s="103"/>
      <c r="I374" s="103"/>
      <c r="J374" s="103"/>
      <c r="K374" s="103"/>
      <c r="L374" s="103"/>
      <c r="M374" s="103"/>
      <c r="N374" s="103"/>
      <c r="O374" s="103"/>
      <c r="P374" s="103"/>
      <c r="Q374" s="103"/>
      <c r="R374" s="103"/>
      <c r="S374" s="103"/>
      <c r="T374" s="103"/>
      <c r="U374" s="105"/>
    </row>
    <row r="375" spans="1:64" s="96" customFormat="1" ht="15.6" x14ac:dyDescent="0.3">
      <c r="A375" s="115"/>
      <c r="B375" s="103"/>
      <c r="C375" s="103"/>
      <c r="D375" s="103"/>
      <c r="E375" s="103"/>
      <c r="F375" s="103"/>
      <c r="G375" s="103"/>
      <c r="H375" s="103"/>
      <c r="I375" s="103"/>
      <c r="J375" s="103"/>
      <c r="K375" s="103"/>
      <c r="L375" s="103"/>
      <c r="M375" s="103"/>
      <c r="N375" s="103"/>
      <c r="O375" s="103"/>
      <c r="P375" s="103"/>
      <c r="Q375" s="103"/>
      <c r="R375" s="103"/>
      <c r="S375" s="103"/>
      <c r="T375" s="103"/>
      <c r="U375" s="105"/>
    </row>
    <row r="376" spans="1:64" s="96" customFormat="1" ht="15.6" x14ac:dyDescent="0.3">
      <c r="A376" s="115"/>
      <c r="B376" s="103"/>
      <c r="C376" s="103"/>
      <c r="D376" s="103"/>
      <c r="E376" s="103"/>
      <c r="F376" s="103"/>
      <c r="G376" s="103"/>
      <c r="H376" s="103"/>
      <c r="I376" s="103"/>
      <c r="J376" s="103"/>
      <c r="K376" s="103"/>
      <c r="L376" s="103"/>
      <c r="M376" s="103"/>
      <c r="N376" s="103"/>
      <c r="O376" s="103"/>
      <c r="P376" s="103"/>
      <c r="Q376" s="103"/>
      <c r="R376" s="103"/>
      <c r="S376" s="103"/>
      <c r="T376" s="103"/>
      <c r="U376" s="105"/>
    </row>
    <row r="377" spans="1:64" s="96" customFormat="1" ht="15.6" x14ac:dyDescent="0.3">
      <c r="A377" s="115"/>
      <c r="B377" s="103"/>
      <c r="C377" s="103"/>
      <c r="D377" s="103"/>
      <c r="E377" s="103"/>
      <c r="F377" s="103"/>
      <c r="G377" s="103"/>
      <c r="H377" s="103"/>
      <c r="I377" s="103"/>
      <c r="J377" s="103"/>
      <c r="K377" s="103"/>
      <c r="L377" s="103"/>
      <c r="M377" s="103"/>
      <c r="N377" s="103"/>
      <c r="O377" s="103"/>
      <c r="P377" s="103"/>
      <c r="Q377" s="103"/>
      <c r="R377" s="103"/>
      <c r="S377" s="103"/>
      <c r="T377" s="103"/>
      <c r="U377" s="105"/>
    </row>
    <row r="378" spans="1:64" s="96" customFormat="1" ht="15.6" x14ac:dyDescent="0.3">
      <c r="A378" s="115"/>
      <c r="B378" s="103"/>
      <c r="C378" s="103"/>
      <c r="D378" s="103"/>
      <c r="E378" s="103"/>
      <c r="F378" s="103"/>
      <c r="G378" s="103"/>
      <c r="H378" s="103"/>
      <c r="I378" s="103"/>
      <c r="J378" s="103"/>
      <c r="K378" s="103"/>
      <c r="L378" s="103"/>
      <c r="M378" s="103"/>
      <c r="N378" s="103"/>
      <c r="O378" s="103"/>
      <c r="P378" s="103"/>
      <c r="Q378" s="103"/>
      <c r="R378" s="103"/>
      <c r="S378" s="103"/>
      <c r="T378" s="103"/>
      <c r="U378" s="105"/>
    </row>
    <row r="379" spans="1:64" s="125" customFormat="1" ht="31.2" x14ac:dyDescent="0.25">
      <c r="A379" s="122" t="s">
        <v>77</v>
      </c>
      <c r="B379" s="106">
        <v>0</v>
      </c>
      <c r="C379" s="106">
        <v>16</v>
      </c>
      <c r="D379" s="106">
        <v>20</v>
      </c>
      <c r="E379" s="106">
        <v>21.5</v>
      </c>
      <c r="F379" s="106">
        <v>22</v>
      </c>
      <c r="G379" s="106">
        <v>23</v>
      </c>
      <c r="H379" s="106">
        <v>23.5</v>
      </c>
      <c r="I379" s="106">
        <v>25.5</v>
      </c>
      <c r="J379" s="106">
        <v>30</v>
      </c>
      <c r="K379" s="106">
        <v>35</v>
      </c>
      <c r="L379" s="106">
        <v>40</v>
      </c>
      <c r="M379" s="106">
        <v>43</v>
      </c>
      <c r="N379" s="106">
        <v>43.5</v>
      </c>
      <c r="O379" s="106">
        <v>44.5</v>
      </c>
      <c r="P379" s="106">
        <v>49</v>
      </c>
      <c r="Q379" s="106">
        <v>53</v>
      </c>
      <c r="R379" s="106">
        <v>55.5</v>
      </c>
      <c r="S379" s="106">
        <v>56</v>
      </c>
      <c r="T379" s="106">
        <v>57</v>
      </c>
      <c r="U379" s="108">
        <v>70</v>
      </c>
      <c r="V379" s="109"/>
      <c r="W379" s="111"/>
      <c r="X379" s="111"/>
      <c r="Y379" s="111"/>
      <c r="Z379" s="111"/>
      <c r="AA379" s="111"/>
      <c r="AB379" s="129"/>
      <c r="AC379" s="129"/>
      <c r="AD379" s="111"/>
      <c r="AE379" s="111"/>
      <c r="AF379" s="111"/>
      <c r="AG379" s="111"/>
      <c r="AH379" s="111"/>
      <c r="AI379" s="111"/>
      <c r="AJ379" s="111"/>
      <c r="AK379" s="111"/>
      <c r="AL379" s="111"/>
      <c r="AM379" s="111"/>
      <c r="AN379" s="111"/>
      <c r="AO379" s="111"/>
      <c r="AP379" s="111"/>
      <c r="AQ379" s="111"/>
      <c r="AR379" s="111"/>
      <c r="AS379" s="111"/>
      <c r="AT379" s="111"/>
      <c r="AU379" s="111"/>
      <c r="AV379" s="111"/>
      <c r="AW379" s="111"/>
      <c r="AX379" s="111"/>
      <c r="AY379" s="111"/>
      <c r="AZ379" s="111"/>
      <c r="BA379" s="111"/>
      <c r="BB379" s="111"/>
      <c r="BC379" s="111"/>
      <c r="BD379" s="111"/>
      <c r="BE379" s="111"/>
      <c r="BF379" s="111"/>
      <c r="BG379" s="111"/>
      <c r="BH379" s="111"/>
      <c r="BI379" s="111"/>
      <c r="BJ379" s="111"/>
      <c r="BK379" s="111"/>
      <c r="BL379" s="124"/>
    </row>
    <row r="380" spans="1:64" s="125" customFormat="1" ht="31.2" x14ac:dyDescent="0.25">
      <c r="A380" s="122" t="s">
        <v>78</v>
      </c>
      <c r="B380" s="106">
        <v>0.22400000000000064</v>
      </c>
      <c r="C380" s="106">
        <v>0.19400000000000039</v>
      </c>
      <c r="D380" s="106">
        <v>0.58400000000000052</v>
      </c>
      <c r="E380" s="106">
        <v>0.83400000000000052</v>
      </c>
      <c r="F380" s="106">
        <v>1.6240000000000006</v>
      </c>
      <c r="G380" s="106">
        <v>1.5840000000000005</v>
      </c>
      <c r="H380" s="106">
        <v>1.0490000000000004</v>
      </c>
      <c r="I380" s="106">
        <v>0.22900000000000043</v>
      </c>
      <c r="J380" s="106">
        <v>5.9000000000000385E-2</v>
      </c>
      <c r="K380" s="106">
        <v>1.900000000000035E-2</v>
      </c>
      <c r="L380" s="106">
        <v>0.14900000000000047</v>
      </c>
      <c r="M380" s="106">
        <v>1.0740000000000007</v>
      </c>
      <c r="N380" s="106">
        <v>1.3140000000000005</v>
      </c>
      <c r="O380" s="106">
        <v>0.65400000000000036</v>
      </c>
      <c r="P380" s="106">
        <v>-0.94599999999999929</v>
      </c>
      <c r="Q380" s="106">
        <v>0.44400000000000039</v>
      </c>
      <c r="R380" s="106">
        <v>1.0740000000000007</v>
      </c>
      <c r="S380" s="106">
        <v>1.3340000000000005</v>
      </c>
      <c r="T380" s="106">
        <v>1.1840000000000006</v>
      </c>
      <c r="U380" s="108">
        <v>1.1540000000000004</v>
      </c>
      <c r="V380" s="109"/>
      <c r="W380" s="111"/>
      <c r="X380" s="111"/>
      <c r="Y380" s="111"/>
      <c r="Z380" s="111"/>
      <c r="AA380" s="111"/>
      <c r="AB380" s="111"/>
      <c r="AC380" s="111"/>
      <c r="AD380" s="111"/>
      <c r="AE380" s="111"/>
      <c r="AF380" s="111"/>
      <c r="AG380" s="111"/>
      <c r="AH380" s="111"/>
      <c r="AI380" s="111"/>
      <c r="AJ380" s="111"/>
      <c r="AK380" s="111"/>
      <c r="AL380" s="111"/>
      <c r="AM380" s="111"/>
      <c r="AN380" s="111"/>
      <c r="AO380" s="111"/>
      <c r="AP380" s="111"/>
      <c r="AQ380" s="111"/>
      <c r="AR380" s="111"/>
      <c r="AS380" s="111"/>
      <c r="AT380" s="111"/>
      <c r="AU380" s="111"/>
      <c r="AV380" s="111"/>
      <c r="AW380" s="111"/>
      <c r="AX380" s="111"/>
      <c r="AY380" s="111"/>
      <c r="AZ380" s="111"/>
      <c r="BA380" s="111"/>
      <c r="BB380" s="111"/>
      <c r="BC380" s="111"/>
      <c r="BD380" s="111"/>
      <c r="BE380" s="111"/>
      <c r="BF380" s="111"/>
      <c r="BG380" s="111"/>
      <c r="BH380" s="111"/>
      <c r="BI380" s="111"/>
      <c r="BJ380" s="111"/>
      <c r="BK380" s="111"/>
      <c r="BL380" s="124"/>
    </row>
    <row r="381" spans="1:64" s="96" customFormat="1" ht="15.6" x14ac:dyDescent="0.3">
      <c r="F381" s="96" t="s">
        <v>124</v>
      </c>
      <c r="K381" s="96" t="s">
        <v>126</v>
      </c>
      <c r="S381" s="96" t="s">
        <v>125</v>
      </c>
    </row>
    <row r="382" spans="1:64" s="96" customFormat="1" ht="30.6" thickBot="1" x14ac:dyDescent="0.35">
      <c r="A382" s="149" t="s">
        <v>104</v>
      </c>
      <c r="B382" s="149"/>
      <c r="C382" s="149"/>
      <c r="D382" s="149"/>
      <c r="E382" s="149"/>
      <c r="F382" s="149"/>
      <c r="G382" s="149"/>
      <c r="H382" s="149"/>
      <c r="I382" s="149"/>
      <c r="J382" s="149"/>
      <c r="K382" s="149"/>
      <c r="L382" s="149"/>
      <c r="M382" s="149"/>
      <c r="N382" s="149"/>
      <c r="O382" s="149"/>
      <c r="P382" s="149"/>
      <c r="Q382" s="149"/>
      <c r="R382" s="149"/>
      <c r="S382" s="149"/>
      <c r="T382" s="149"/>
      <c r="U382" s="149"/>
      <c r="AT382" s="96">
        <v>38</v>
      </c>
      <c r="AU382" s="96">
        <v>0.21599999999999686</v>
      </c>
    </row>
    <row r="383" spans="1:64" s="96" customFormat="1" ht="16.2" thickTop="1" x14ac:dyDescent="0.3">
      <c r="A383" s="114"/>
      <c r="B383" s="97"/>
      <c r="C383" s="97"/>
      <c r="D383" s="97"/>
      <c r="E383" s="98"/>
      <c r="F383" s="99"/>
      <c r="G383" s="99"/>
      <c r="H383" s="99"/>
      <c r="I383" s="99"/>
      <c r="J383" s="99"/>
      <c r="K383" s="99"/>
      <c r="L383" s="99"/>
      <c r="M383" s="100"/>
      <c r="N383" s="100"/>
      <c r="O383" s="100"/>
      <c r="P383" s="100"/>
      <c r="Q383" s="101"/>
      <c r="R383" s="101"/>
      <c r="S383" s="101"/>
      <c r="T383" s="97"/>
      <c r="U383" s="102"/>
      <c r="AT383" s="96">
        <v>40</v>
      </c>
      <c r="AU383" s="96">
        <v>0.12599999999999678</v>
      </c>
    </row>
    <row r="384" spans="1:64" s="96" customFormat="1" ht="15.6" x14ac:dyDescent="0.3">
      <c r="A384" s="115"/>
      <c r="B384" s="103"/>
      <c r="C384" s="103"/>
      <c r="D384" s="103"/>
      <c r="E384" s="104"/>
      <c r="F384" s="104"/>
      <c r="G384" s="104"/>
      <c r="H384" s="104"/>
      <c r="I384" s="104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3"/>
      <c r="U384" s="105"/>
      <c r="AT384" s="96">
        <v>43</v>
      </c>
      <c r="AU384" s="96">
        <v>7.5999999999996959E-2</v>
      </c>
    </row>
    <row r="385" spans="1:66" s="96" customFormat="1" ht="15.6" x14ac:dyDescent="0.3">
      <c r="A385" s="115"/>
      <c r="B385" s="103"/>
      <c r="C385" s="103"/>
      <c r="D385" s="103"/>
      <c r="E385" s="104"/>
      <c r="F385" s="104"/>
      <c r="G385" s="104"/>
      <c r="H385" s="104"/>
      <c r="I385" s="104"/>
      <c r="J385" s="104"/>
      <c r="K385" s="104"/>
      <c r="L385" s="104"/>
      <c r="M385" s="104"/>
      <c r="N385" s="104"/>
      <c r="O385" s="104"/>
      <c r="P385" s="104"/>
      <c r="Q385" s="104"/>
      <c r="R385" s="104"/>
      <c r="S385" s="104"/>
      <c r="T385" s="103"/>
      <c r="U385" s="105"/>
      <c r="AT385" s="96">
        <v>45</v>
      </c>
      <c r="AU385" s="96">
        <v>0.13599999999999679</v>
      </c>
    </row>
    <row r="386" spans="1:66" s="96" customFormat="1" ht="15.6" x14ac:dyDescent="0.3">
      <c r="A386" s="115"/>
      <c r="B386" s="103"/>
      <c r="C386" s="103"/>
      <c r="D386" s="103"/>
      <c r="E386" s="103"/>
      <c r="F386" s="103"/>
      <c r="G386" s="103"/>
      <c r="H386" s="103"/>
      <c r="I386" s="103"/>
      <c r="J386" s="103"/>
      <c r="K386" s="103"/>
      <c r="L386" s="103"/>
      <c r="M386" s="103"/>
      <c r="N386" s="103"/>
      <c r="O386" s="103"/>
      <c r="P386" s="103"/>
      <c r="Q386" s="103"/>
      <c r="R386" s="103"/>
      <c r="S386" s="103"/>
      <c r="T386" s="103"/>
      <c r="U386" s="105"/>
      <c r="AT386" s="96">
        <v>48</v>
      </c>
      <c r="AU386" s="96">
        <v>0.12599999999999678</v>
      </c>
    </row>
    <row r="387" spans="1:66" s="96" customFormat="1" ht="15.6" x14ac:dyDescent="0.3">
      <c r="A387" s="115"/>
      <c r="B387" s="103"/>
      <c r="C387" s="103"/>
      <c r="D387" s="103"/>
      <c r="E387" s="103"/>
      <c r="F387" s="103"/>
      <c r="G387" s="103"/>
      <c r="H387" s="103"/>
      <c r="I387" s="103"/>
      <c r="J387" s="103"/>
      <c r="K387" s="103"/>
      <c r="L387" s="103"/>
      <c r="M387" s="103"/>
      <c r="N387" s="103"/>
      <c r="O387" s="103"/>
      <c r="P387" s="103"/>
      <c r="Q387" s="103"/>
      <c r="R387" s="103"/>
      <c r="S387" s="103"/>
      <c r="T387" s="103"/>
      <c r="U387" s="105"/>
      <c r="AT387" s="96">
        <v>50</v>
      </c>
      <c r="AU387" s="96">
        <v>0.28599999999999692</v>
      </c>
    </row>
    <row r="388" spans="1:66" s="96" customFormat="1" ht="15.6" x14ac:dyDescent="0.3">
      <c r="A388" s="115"/>
      <c r="B388" s="103"/>
      <c r="C388" s="103"/>
      <c r="D388" s="103"/>
      <c r="E388" s="103"/>
      <c r="F388" s="103"/>
      <c r="G388" s="103"/>
      <c r="H388" s="103"/>
      <c r="I388" s="103"/>
      <c r="J388" s="103"/>
      <c r="K388" s="103"/>
      <c r="L388" s="103"/>
      <c r="M388" s="103"/>
      <c r="N388" s="103"/>
      <c r="O388" s="103"/>
      <c r="P388" s="103"/>
      <c r="Q388" s="103"/>
      <c r="R388" s="103"/>
      <c r="S388" s="103"/>
      <c r="T388" s="103"/>
      <c r="U388" s="105"/>
      <c r="AR388" s="96">
        <v>0</v>
      </c>
      <c r="AS388" s="96">
        <v>1.5459999999999967</v>
      </c>
      <c r="AT388" s="96">
        <v>53</v>
      </c>
      <c r="AU388" s="96">
        <v>1.1359999999999968</v>
      </c>
    </row>
    <row r="389" spans="1:66" s="96" customFormat="1" ht="15.6" x14ac:dyDescent="0.3">
      <c r="A389" s="115"/>
      <c r="B389" s="103"/>
      <c r="C389" s="103"/>
      <c r="D389" s="103"/>
      <c r="E389" s="103"/>
      <c r="F389" s="103"/>
      <c r="G389" s="103"/>
      <c r="H389" s="103"/>
      <c r="I389" s="103"/>
      <c r="J389" s="103"/>
      <c r="K389" s="103"/>
      <c r="L389" s="103"/>
      <c r="M389" s="103"/>
      <c r="N389" s="103"/>
      <c r="O389" s="103"/>
      <c r="P389" s="103"/>
      <c r="Q389" s="103"/>
      <c r="R389" s="103"/>
      <c r="S389" s="103"/>
      <c r="T389" s="103"/>
      <c r="U389" s="105"/>
      <c r="AR389" s="96">
        <v>5</v>
      </c>
      <c r="AS389" s="96">
        <v>1.6659999999999968</v>
      </c>
      <c r="AT389" s="96">
        <v>53.5</v>
      </c>
      <c r="AU389" s="96">
        <v>1.413999999999997</v>
      </c>
    </row>
    <row r="390" spans="1:66" s="96" customFormat="1" ht="15.6" x14ac:dyDescent="0.3">
      <c r="A390" s="115"/>
      <c r="B390" s="103"/>
      <c r="C390" s="103"/>
      <c r="D390" s="103"/>
      <c r="E390" s="103"/>
      <c r="F390" s="103"/>
      <c r="G390" s="103"/>
      <c r="H390" s="103"/>
      <c r="I390" s="103"/>
      <c r="J390" s="103"/>
      <c r="K390" s="103"/>
      <c r="L390" s="103"/>
      <c r="M390" s="103"/>
      <c r="N390" s="103"/>
      <c r="O390" s="103"/>
      <c r="P390" s="103"/>
      <c r="Q390" s="103"/>
      <c r="R390" s="103"/>
      <c r="S390" s="103"/>
      <c r="T390" s="103"/>
      <c r="U390" s="105"/>
      <c r="AR390" s="96">
        <v>9</v>
      </c>
      <c r="AS390" s="96">
        <v>1.6059999999999968</v>
      </c>
      <c r="AT390" s="96">
        <v>55.5</v>
      </c>
      <c r="AU390" s="96">
        <v>2.1739999999999968</v>
      </c>
    </row>
    <row r="391" spans="1:66" s="96" customFormat="1" ht="15.6" x14ac:dyDescent="0.3">
      <c r="A391" s="115"/>
      <c r="B391" s="103"/>
      <c r="C391" s="103"/>
      <c r="D391" s="103"/>
      <c r="E391" s="103"/>
      <c r="F391" s="103"/>
      <c r="G391" s="103"/>
      <c r="H391" s="103"/>
      <c r="I391" s="103"/>
      <c r="J391" s="103"/>
      <c r="K391" s="103"/>
      <c r="L391" s="103"/>
      <c r="M391" s="103"/>
      <c r="N391" s="103"/>
      <c r="O391" s="103"/>
      <c r="P391" s="103"/>
      <c r="Q391" s="103"/>
      <c r="R391" s="103"/>
      <c r="S391" s="103"/>
      <c r="T391" s="103"/>
      <c r="U391" s="105"/>
      <c r="AR391" s="96">
        <v>13</v>
      </c>
      <c r="AS391" s="96">
        <v>1.5759999999999967</v>
      </c>
      <c r="AT391" s="96">
        <v>58</v>
      </c>
      <c r="AU391" s="96">
        <v>2.413999999999997</v>
      </c>
    </row>
    <row r="392" spans="1:66" s="96" customFormat="1" ht="15.6" x14ac:dyDescent="0.3">
      <c r="A392" s="115"/>
      <c r="B392" s="103"/>
      <c r="C392" s="103"/>
      <c r="D392" s="103"/>
      <c r="E392" s="103"/>
      <c r="F392" s="103"/>
      <c r="G392" s="103"/>
      <c r="H392" s="103"/>
      <c r="I392" s="103"/>
      <c r="J392" s="103"/>
      <c r="K392" s="103"/>
      <c r="L392" s="103"/>
      <c r="M392" s="103"/>
      <c r="N392" s="103"/>
      <c r="O392" s="103"/>
      <c r="P392" s="103"/>
      <c r="Q392" s="103"/>
      <c r="R392" s="103"/>
      <c r="S392" s="103"/>
      <c r="T392" s="103"/>
      <c r="U392" s="105"/>
      <c r="AR392" s="96">
        <v>17</v>
      </c>
      <c r="AS392" s="96">
        <v>1.5559999999999967</v>
      </c>
      <c r="AT392" s="96">
        <v>59</v>
      </c>
      <c r="AU392" s="96">
        <v>2.4239999999999968</v>
      </c>
    </row>
    <row r="393" spans="1:66" s="96" customFormat="1" ht="15.6" x14ac:dyDescent="0.3">
      <c r="A393" s="115"/>
      <c r="B393" s="103"/>
      <c r="C393" s="103"/>
      <c r="D393" s="103"/>
      <c r="E393" s="103"/>
      <c r="F393" s="103"/>
      <c r="G393" s="103"/>
      <c r="H393" s="103"/>
      <c r="I393" s="103"/>
      <c r="J393" s="103"/>
      <c r="K393" s="103"/>
      <c r="L393" s="103"/>
      <c r="M393" s="103"/>
      <c r="N393" s="103"/>
      <c r="O393" s="103"/>
      <c r="P393" s="103"/>
      <c r="Q393" s="103"/>
      <c r="R393" s="103"/>
      <c r="S393" s="103"/>
      <c r="T393" s="103"/>
      <c r="U393" s="105"/>
      <c r="AR393" s="96">
        <v>17.5</v>
      </c>
      <c r="AS393" s="96">
        <v>1.9259999999999968</v>
      </c>
      <c r="AT393" s="96">
        <v>60</v>
      </c>
      <c r="AU393" s="96">
        <v>2.0139999999999967</v>
      </c>
    </row>
    <row r="394" spans="1:66" s="125" customFormat="1" ht="31.2" x14ac:dyDescent="0.25">
      <c r="A394" s="122" t="s">
        <v>77</v>
      </c>
      <c r="B394" s="106">
        <v>0</v>
      </c>
      <c r="C394" s="106">
        <v>10</v>
      </c>
      <c r="D394" s="106">
        <v>22</v>
      </c>
      <c r="E394" s="106">
        <v>23</v>
      </c>
      <c r="F394" s="106">
        <v>23.5</v>
      </c>
      <c r="G394" s="106">
        <v>24</v>
      </c>
      <c r="H394" s="106">
        <v>27</v>
      </c>
      <c r="I394" s="106">
        <v>31</v>
      </c>
      <c r="J394" s="106">
        <v>34</v>
      </c>
      <c r="K394" s="106">
        <v>37</v>
      </c>
      <c r="L394" s="106">
        <v>40</v>
      </c>
      <c r="M394" s="106">
        <v>43</v>
      </c>
      <c r="N394" s="106">
        <v>46</v>
      </c>
      <c r="O394" s="106">
        <v>47</v>
      </c>
      <c r="P394" s="106">
        <v>47.5</v>
      </c>
      <c r="Q394" s="106">
        <v>51</v>
      </c>
      <c r="R394" s="106">
        <v>52</v>
      </c>
      <c r="S394" s="106">
        <v>57</v>
      </c>
      <c r="T394" s="106">
        <v>65</v>
      </c>
      <c r="U394" s="108">
        <v>75</v>
      </c>
      <c r="V394" s="109"/>
      <c r="W394" s="111"/>
      <c r="X394" s="111"/>
      <c r="Y394" s="111"/>
      <c r="Z394" s="111"/>
      <c r="AA394" s="111"/>
      <c r="AB394" s="111"/>
      <c r="AC394" s="111"/>
      <c r="AD394" s="111"/>
      <c r="AE394" s="129"/>
      <c r="AF394" s="111"/>
      <c r="AG394" s="111"/>
      <c r="AH394" s="111"/>
      <c r="AI394" s="111"/>
      <c r="AJ394" s="111"/>
      <c r="AK394" s="111"/>
      <c r="AL394" s="111"/>
      <c r="AM394" s="111"/>
      <c r="AN394" s="111"/>
      <c r="AO394" s="111"/>
      <c r="AP394" s="111"/>
      <c r="AQ394" s="111"/>
      <c r="AR394" s="111">
        <v>18.5</v>
      </c>
      <c r="AS394" s="111">
        <v>2.6459999999999968</v>
      </c>
      <c r="AT394" s="111">
        <v>61.5</v>
      </c>
      <c r="AU394" s="111">
        <v>0.98399999999999688</v>
      </c>
      <c r="AV394" s="111"/>
      <c r="AW394" s="111"/>
      <c r="AX394" s="111"/>
      <c r="AY394" s="111"/>
      <c r="AZ394" s="111"/>
      <c r="BA394" s="111"/>
      <c r="BB394" s="111"/>
      <c r="BC394" s="111"/>
      <c r="BD394" s="111"/>
      <c r="BE394" s="111"/>
      <c r="BF394" s="111"/>
      <c r="BG394" s="111"/>
      <c r="BH394" s="111"/>
      <c r="BI394" s="111"/>
      <c r="BJ394" s="111"/>
      <c r="BK394" s="111"/>
      <c r="BL394" s="111"/>
      <c r="BM394" s="111"/>
      <c r="BN394" s="124"/>
    </row>
    <row r="395" spans="1:66" s="125" customFormat="1" ht="31.2" x14ac:dyDescent="0.25">
      <c r="A395" s="122" t="s">
        <v>78</v>
      </c>
      <c r="B395" s="106">
        <v>-0.52899999999999947</v>
      </c>
      <c r="C395" s="106">
        <v>-0.47899999999999965</v>
      </c>
      <c r="D395" s="106">
        <v>-0.55899999999999972</v>
      </c>
      <c r="E395" s="106">
        <v>1.2210000000000005</v>
      </c>
      <c r="F395" s="106">
        <v>1.7210000000000003</v>
      </c>
      <c r="G395" s="106">
        <v>1.1110000000000002</v>
      </c>
      <c r="H395" s="106">
        <v>-9.8999999999999755E-2</v>
      </c>
      <c r="I395" s="106">
        <v>3.1000000000000139E-2</v>
      </c>
      <c r="J395" s="106">
        <v>-2.8999999999999693E-2</v>
      </c>
      <c r="K395" s="106">
        <v>5.1000000000000156E-2</v>
      </c>
      <c r="L395" s="106">
        <v>0.11100000000000021</v>
      </c>
      <c r="M395" s="106">
        <v>0.12100000000000022</v>
      </c>
      <c r="N395" s="106">
        <v>0.31100000000000017</v>
      </c>
      <c r="O395" s="106">
        <v>1.0010000000000003</v>
      </c>
      <c r="P395" s="106">
        <v>1.6810000000000005</v>
      </c>
      <c r="Q395" s="106">
        <v>1.8210000000000004</v>
      </c>
      <c r="R395" s="106">
        <v>0.89100000000000046</v>
      </c>
      <c r="S395" s="106">
        <v>0.84100000000000019</v>
      </c>
      <c r="T395" s="106">
        <v>0.66100000000000048</v>
      </c>
      <c r="U395" s="108">
        <v>0.62100000000000044</v>
      </c>
      <c r="V395" s="109"/>
      <c r="W395" s="111"/>
      <c r="X395" s="111"/>
      <c r="Y395" s="111"/>
      <c r="Z395" s="111"/>
      <c r="AA395" s="111"/>
      <c r="AB395" s="111"/>
      <c r="AC395" s="111"/>
      <c r="AD395" s="111"/>
      <c r="AE395" s="111"/>
      <c r="AF395" s="111"/>
      <c r="AG395" s="111"/>
      <c r="AH395" s="111"/>
      <c r="AI395" s="111"/>
      <c r="AJ395" s="111"/>
      <c r="AK395" s="111"/>
      <c r="AL395" s="111"/>
      <c r="AM395" s="111"/>
      <c r="AN395" s="111"/>
      <c r="AO395" s="111"/>
      <c r="AP395" s="111"/>
      <c r="AQ395" s="111"/>
      <c r="AR395" s="111">
        <v>22.5</v>
      </c>
      <c r="AS395" s="111">
        <v>2.405999999999997</v>
      </c>
      <c r="AT395" s="111">
        <v>65.5</v>
      </c>
      <c r="AU395" s="111">
        <v>0.95399999999999707</v>
      </c>
      <c r="AV395" s="111"/>
      <c r="AW395" s="111"/>
      <c r="AX395" s="111"/>
      <c r="AY395" s="111"/>
      <c r="AZ395" s="111"/>
      <c r="BA395" s="111"/>
      <c r="BB395" s="111"/>
      <c r="BC395" s="111"/>
      <c r="BD395" s="111"/>
      <c r="BE395" s="111"/>
      <c r="BF395" s="111"/>
      <c r="BG395" s="111"/>
      <c r="BH395" s="111"/>
      <c r="BI395" s="111"/>
      <c r="BJ395" s="111"/>
      <c r="BK395" s="111"/>
      <c r="BL395" s="111"/>
      <c r="BM395" s="111"/>
      <c r="BN395" s="124"/>
    </row>
    <row r="396" spans="1:66" s="132" customFormat="1" ht="15.6" x14ac:dyDescent="0.3">
      <c r="A396" s="141"/>
      <c r="B396" s="141"/>
      <c r="C396" s="141"/>
      <c r="D396" s="141"/>
      <c r="E396" s="141"/>
      <c r="F396" s="141" t="s">
        <v>124</v>
      </c>
      <c r="G396" s="141"/>
      <c r="H396" s="141"/>
      <c r="I396" s="141"/>
      <c r="J396" s="141"/>
      <c r="K396" s="141" t="s">
        <v>126</v>
      </c>
      <c r="L396" s="141"/>
      <c r="M396" s="141"/>
      <c r="N396" s="141"/>
      <c r="O396" s="141"/>
      <c r="P396" s="141"/>
      <c r="Q396" s="141" t="s">
        <v>125</v>
      </c>
      <c r="R396" s="141"/>
      <c r="S396" s="141"/>
      <c r="T396" s="141"/>
      <c r="U396" s="141"/>
      <c r="V396" s="133"/>
      <c r="W396" s="133"/>
      <c r="AR396" s="132">
        <v>24</v>
      </c>
      <c r="AS396" s="132">
        <v>1.2959999999999967</v>
      </c>
      <c r="AT396" s="132">
        <v>68.5</v>
      </c>
      <c r="AU396" s="132">
        <v>0.84399999999999675</v>
      </c>
    </row>
    <row r="397" spans="1:66" s="96" customFormat="1" ht="30.6" thickBot="1" x14ac:dyDescent="0.35">
      <c r="A397" s="149" t="s">
        <v>105</v>
      </c>
      <c r="B397" s="149"/>
      <c r="C397" s="149"/>
      <c r="D397" s="149"/>
      <c r="E397" s="149"/>
      <c r="F397" s="149"/>
      <c r="G397" s="149"/>
      <c r="H397" s="149"/>
      <c r="I397" s="149"/>
      <c r="J397" s="149"/>
      <c r="K397" s="149"/>
      <c r="L397" s="149"/>
      <c r="M397" s="149"/>
      <c r="N397" s="149"/>
      <c r="O397" s="149"/>
      <c r="P397" s="149"/>
      <c r="Q397" s="149"/>
      <c r="R397" s="149"/>
      <c r="S397" s="149"/>
      <c r="T397" s="149"/>
      <c r="U397" s="149"/>
      <c r="AR397" s="96">
        <v>63</v>
      </c>
      <c r="AS397" s="96">
        <v>2.2559999999999967</v>
      </c>
      <c r="AV397" s="96">
        <v>34</v>
      </c>
      <c r="AW397" s="96">
        <v>2.0979999999999968</v>
      </c>
    </row>
    <row r="398" spans="1:66" s="96" customFormat="1" ht="16.2" thickTop="1" x14ac:dyDescent="0.3">
      <c r="A398" s="114"/>
      <c r="B398" s="97"/>
      <c r="C398" s="97"/>
      <c r="D398" s="97"/>
      <c r="E398" s="98"/>
      <c r="F398" s="99"/>
      <c r="G398" s="99"/>
      <c r="H398" s="99"/>
      <c r="I398" s="99"/>
      <c r="J398" s="99"/>
      <c r="K398" s="99"/>
      <c r="L398" s="99"/>
      <c r="M398" s="100"/>
      <c r="N398" s="100"/>
      <c r="O398" s="100"/>
      <c r="P398" s="100"/>
      <c r="Q398" s="101"/>
      <c r="R398" s="101"/>
      <c r="S398" s="101"/>
      <c r="T398" s="97"/>
      <c r="U398" s="102"/>
      <c r="AR398" s="96">
        <v>64</v>
      </c>
      <c r="AS398" s="96">
        <v>2.2759999999999967</v>
      </c>
      <c r="AV398" s="96">
        <v>35</v>
      </c>
      <c r="AW398" s="96">
        <v>2.1179999999999968</v>
      </c>
    </row>
    <row r="399" spans="1:66" s="96" customFormat="1" ht="15.6" x14ac:dyDescent="0.3">
      <c r="A399" s="115"/>
      <c r="B399" s="103"/>
      <c r="C399" s="103"/>
      <c r="D399" s="103"/>
      <c r="E399" s="104"/>
      <c r="F399" s="104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  <c r="T399" s="103"/>
      <c r="U399" s="105"/>
      <c r="AR399" s="96">
        <v>68</v>
      </c>
      <c r="AS399" s="96">
        <v>2.3859999999999966</v>
      </c>
      <c r="AV399" s="96">
        <v>36</v>
      </c>
      <c r="AW399" s="96">
        <v>1.1479999999999966</v>
      </c>
    </row>
    <row r="400" spans="1:66" s="96" customFormat="1" ht="15.6" x14ac:dyDescent="0.3">
      <c r="A400" s="115"/>
      <c r="B400" s="103"/>
      <c r="C400" s="103"/>
      <c r="D400" s="103"/>
      <c r="E400" s="104"/>
      <c r="F400" s="104"/>
      <c r="G400" s="104"/>
      <c r="H400" s="104"/>
      <c r="I400" s="104"/>
      <c r="J400" s="104"/>
      <c r="K400" s="104"/>
      <c r="L400" s="104"/>
      <c r="M400" s="104"/>
      <c r="N400" s="104"/>
      <c r="O400" s="104"/>
      <c r="P400" s="104"/>
      <c r="Q400" s="104"/>
      <c r="R400" s="104"/>
      <c r="S400" s="104"/>
      <c r="T400" s="103"/>
      <c r="U400" s="105"/>
      <c r="AR400" s="96">
        <v>69</v>
      </c>
      <c r="AS400" s="96">
        <v>2.1359999999999966</v>
      </c>
      <c r="AV400" s="96">
        <v>39</v>
      </c>
      <c r="AW400" s="96">
        <v>7.4999999999996847E-2</v>
      </c>
    </row>
    <row r="401" spans="1:60" s="96" customFormat="1" ht="15.6" x14ac:dyDescent="0.3">
      <c r="A401" s="115"/>
      <c r="B401" s="103"/>
      <c r="C401" s="103"/>
      <c r="D401" s="103"/>
      <c r="E401" s="103"/>
      <c r="F401" s="103"/>
      <c r="G401" s="103"/>
      <c r="H401" s="103"/>
      <c r="I401" s="103"/>
      <c r="J401" s="103"/>
      <c r="K401" s="103"/>
      <c r="L401" s="103"/>
      <c r="M401" s="103"/>
      <c r="N401" s="103"/>
      <c r="O401" s="103"/>
      <c r="P401" s="103"/>
      <c r="Q401" s="103"/>
      <c r="R401" s="103"/>
      <c r="S401" s="103"/>
      <c r="T401" s="103"/>
      <c r="U401" s="105"/>
      <c r="AR401" s="96">
        <v>69.5</v>
      </c>
      <c r="AS401" s="96">
        <v>1.8159999999999967</v>
      </c>
      <c r="AV401" s="96">
        <v>43</v>
      </c>
      <c r="AW401" s="96">
        <v>-0.23500000000000321</v>
      </c>
    </row>
    <row r="402" spans="1:60" s="96" customFormat="1" ht="15.6" x14ac:dyDescent="0.3">
      <c r="A402" s="115"/>
      <c r="B402" s="103"/>
      <c r="C402" s="103"/>
      <c r="D402" s="103"/>
      <c r="E402" s="103"/>
      <c r="F402" s="103"/>
      <c r="G402" s="103"/>
      <c r="H402" s="103"/>
      <c r="I402" s="103"/>
      <c r="J402" s="103"/>
      <c r="K402" s="103"/>
      <c r="L402" s="103"/>
      <c r="M402" s="103"/>
      <c r="N402" s="103"/>
      <c r="O402" s="103"/>
      <c r="P402" s="103"/>
      <c r="Q402" s="103"/>
      <c r="R402" s="103"/>
      <c r="S402" s="103"/>
      <c r="T402" s="103"/>
      <c r="U402" s="105"/>
      <c r="AR402" s="96">
        <v>74</v>
      </c>
      <c r="AS402" s="96">
        <v>1.6959999999999968</v>
      </c>
      <c r="AV402" s="96">
        <v>46</v>
      </c>
      <c r="AW402" s="96">
        <v>-0.18500000000000316</v>
      </c>
    </row>
    <row r="403" spans="1:60" s="96" customFormat="1" ht="15.6" x14ac:dyDescent="0.3">
      <c r="A403" s="115"/>
      <c r="B403" s="103"/>
      <c r="C403" s="103"/>
      <c r="D403" s="103"/>
      <c r="E403" s="103"/>
      <c r="F403" s="103"/>
      <c r="G403" s="103"/>
      <c r="H403" s="103"/>
      <c r="I403" s="103"/>
      <c r="J403" s="103"/>
      <c r="K403" s="103"/>
      <c r="L403" s="103"/>
      <c r="M403" s="103"/>
      <c r="N403" s="103"/>
      <c r="O403" s="103"/>
      <c r="P403" s="103"/>
      <c r="Q403" s="103"/>
      <c r="R403" s="103"/>
      <c r="S403" s="103"/>
      <c r="T403" s="103"/>
      <c r="U403" s="105"/>
      <c r="AR403" s="96">
        <v>84</v>
      </c>
      <c r="AS403" s="96">
        <v>1.6759999999999968</v>
      </c>
      <c r="AV403" s="96">
        <v>48</v>
      </c>
      <c r="AW403" s="96">
        <v>-8.5000000000003073E-2</v>
      </c>
    </row>
    <row r="404" spans="1:60" s="96" customFormat="1" ht="15.6" x14ac:dyDescent="0.3">
      <c r="A404" s="115"/>
      <c r="B404" s="103"/>
      <c r="C404" s="103"/>
      <c r="D404" s="103"/>
      <c r="E404" s="103"/>
      <c r="F404" s="103"/>
      <c r="G404" s="103"/>
      <c r="H404" s="103"/>
      <c r="I404" s="103"/>
      <c r="J404" s="103"/>
      <c r="K404" s="103"/>
      <c r="L404" s="103"/>
      <c r="M404" s="103"/>
      <c r="N404" s="103"/>
      <c r="O404" s="103"/>
      <c r="P404" s="103"/>
      <c r="Q404" s="103"/>
      <c r="R404" s="103"/>
      <c r="S404" s="103"/>
      <c r="T404" s="103"/>
      <c r="U404" s="105"/>
      <c r="AR404" s="96">
        <v>92</v>
      </c>
      <c r="AS404" s="96">
        <v>1.6859999999999968</v>
      </c>
      <c r="AV404" s="96">
        <v>50</v>
      </c>
      <c r="AW404" s="96">
        <v>-5.0000000000032241E-3</v>
      </c>
    </row>
    <row r="405" spans="1:60" s="96" customFormat="1" ht="15.6" x14ac:dyDescent="0.3">
      <c r="A405" s="115"/>
      <c r="B405" s="103"/>
      <c r="C405" s="103"/>
      <c r="D405" s="103"/>
      <c r="E405" s="103"/>
      <c r="F405" s="103"/>
      <c r="G405" s="103"/>
      <c r="H405" s="103"/>
      <c r="I405" s="103"/>
      <c r="J405" s="103"/>
      <c r="K405" s="103"/>
      <c r="L405" s="103"/>
      <c r="M405" s="103"/>
      <c r="N405" s="103"/>
      <c r="O405" s="103"/>
      <c r="P405" s="103"/>
      <c r="Q405" s="103"/>
      <c r="R405" s="103"/>
      <c r="S405" s="103"/>
      <c r="T405" s="103"/>
      <c r="U405" s="105"/>
      <c r="AV405" s="96">
        <v>56</v>
      </c>
      <c r="AW405" s="96">
        <v>0.24499999999999678</v>
      </c>
    </row>
    <row r="406" spans="1:60" s="96" customFormat="1" ht="15.6" x14ac:dyDescent="0.3">
      <c r="A406" s="115"/>
      <c r="B406" s="103"/>
      <c r="C406" s="103"/>
      <c r="D406" s="103"/>
      <c r="E406" s="103"/>
      <c r="F406" s="103"/>
      <c r="G406" s="103"/>
      <c r="H406" s="103"/>
      <c r="I406" s="103"/>
      <c r="J406" s="103"/>
      <c r="K406" s="103"/>
      <c r="L406" s="103"/>
      <c r="M406" s="103"/>
      <c r="N406" s="103"/>
      <c r="O406" s="103"/>
      <c r="P406" s="103"/>
      <c r="Q406" s="103"/>
      <c r="R406" s="103"/>
      <c r="S406" s="103"/>
      <c r="T406" s="103"/>
      <c r="U406" s="105"/>
      <c r="AV406" s="96">
        <v>58</v>
      </c>
      <c r="AW406" s="96">
        <v>0.84499999999999686</v>
      </c>
    </row>
    <row r="407" spans="1:60" s="96" customFormat="1" ht="15.6" x14ac:dyDescent="0.3">
      <c r="A407" s="115"/>
      <c r="B407" s="103"/>
      <c r="C407" s="103"/>
      <c r="D407" s="103"/>
      <c r="E407" s="103"/>
      <c r="F407" s="103"/>
      <c r="G407" s="103"/>
      <c r="H407" s="103"/>
      <c r="I407" s="103"/>
      <c r="J407" s="103"/>
      <c r="K407" s="103"/>
      <c r="L407" s="103"/>
      <c r="M407" s="103"/>
      <c r="N407" s="103"/>
      <c r="O407" s="103"/>
      <c r="P407" s="103"/>
      <c r="Q407" s="103"/>
      <c r="R407" s="103"/>
      <c r="S407" s="103"/>
      <c r="T407" s="103"/>
      <c r="U407" s="105"/>
      <c r="AV407" s="96">
        <v>60</v>
      </c>
      <c r="AW407" s="96">
        <v>1.1479999999999966</v>
      </c>
      <c r="AX407" s="96">
        <v>0</v>
      </c>
      <c r="AY407" s="96">
        <v>1.7729999999999968</v>
      </c>
    </row>
    <row r="408" spans="1:60" s="96" customFormat="1" ht="15.6" x14ac:dyDescent="0.3">
      <c r="A408" s="115"/>
      <c r="B408" s="103"/>
      <c r="C408" s="103"/>
      <c r="D408" s="103"/>
      <c r="E408" s="103"/>
      <c r="F408" s="103"/>
      <c r="G408" s="103"/>
      <c r="H408" s="103"/>
      <c r="I408" s="103"/>
      <c r="J408" s="103"/>
      <c r="K408" s="103"/>
      <c r="L408" s="103"/>
      <c r="M408" s="103"/>
      <c r="N408" s="103"/>
      <c r="O408" s="103"/>
      <c r="P408" s="103"/>
      <c r="Q408" s="103"/>
      <c r="R408" s="103"/>
      <c r="S408" s="103"/>
      <c r="T408" s="103"/>
      <c r="U408" s="105"/>
      <c r="AV408" s="96">
        <v>61.5</v>
      </c>
      <c r="AW408" s="96">
        <v>1.6479999999999966</v>
      </c>
      <c r="AX408" s="96">
        <v>10</v>
      </c>
      <c r="AY408" s="96">
        <v>1.7329999999999968</v>
      </c>
    </row>
    <row r="409" spans="1:60" s="125" customFormat="1" ht="31.2" x14ac:dyDescent="0.25">
      <c r="A409" s="122" t="s">
        <v>77</v>
      </c>
      <c r="B409" s="106">
        <v>0</v>
      </c>
      <c r="C409" s="106">
        <v>17</v>
      </c>
      <c r="D409" s="106">
        <v>21</v>
      </c>
      <c r="E409" s="106">
        <v>21.5</v>
      </c>
      <c r="F409" s="106">
        <v>23</v>
      </c>
      <c r="G409" s="106">
        <v>24</v>
      </c>
      <c r="H409" s="106">
        <v>30</v>
      </c>
      <c r="I409" s="106">
        <v>32</v>
      </c>
      <c r="J409" s="106">
        <v>32.5</v>
      </c>
      <c r="K409" s="106">
        <v>36</v>
      </c>
      <c r="L409" s="106">
        <v>39</v>
      </c>
      <c r="M409" s="106">
        <v>45</v>
      </c>
      <c r="N409" s="106">
        <v>51</v>
      </c>
      <c r="O409" s="106">
        <v>57</v>
      </c>
      <c r="P409" s="106">
        <v>63</v>
      </c>
      <c r="Q409" s="106">
        <v>65</v>
      </c>
      <c r="R409" s="106">
        <v>67</v>
      </c>
      <c r="S409" s="106">
        <v>68</v>
      </c>
      <c r="T409" s="106">
        <v>72</v>
      </c>
      <c r="U409" s="108">
        <v>90</v>
      </c>
      <c r="V409" s="109"/>
      <c r="W409" s="111"/>
      <c r="X409" s="111"/>
      <c r="Y409" s="111"/>
      <c r="Z409" s="111"/>
      <c r="AA409" s="111"/>
      <c r="AB409" s="111"/>
      <c r="AC409" s="111"/>
      <c r="AD409" s="123"/>
      <c r="AE409" s="111"/>
      <c r="AF409" s="117"/>
      <c r="AG409" s="117"/>
      <c r="AH409" s="117"/>
      <c r="AI409" s="117"/>
      <c r="AJ409" s="117"/>
      <c r="AK409" s="117"/>
      <c r="AL409" s="117"/>
      <c r="AM409" s="117"/>
      <c r="AN409" s="111"/>
      <c r="AO409" s="111"/>
      <c r="AP409" s="111"/>
      <c r="AQ409" s="111"/>
      <c r="AR409" s="111"/>
      <c r="AS409" s="111"/>
      <c r="AT409" s="111"/>
      <c r="AU409" s="111"/>
      <c r="AV409" s="111">
        <v>65.5</v>
      </c>
      <c r="AW409" s="111">
        <v>1.8279999999999967</v>
      </c>
      <c r="AX409" s="111">
        <v>15</v>
      </c>
      <c r="AY409" s="111">
        <v>1.8129999999999968</v>
      </c>
      <c r="AZ409" s="111"/>
      <c r="BA409" s="111"/>
      <c r="BB409" s="111"/>
      <c r="BC409" s="111"/>
      <c r="BD409" s="111"/>
      <c r="BE409" s="111"/>
      <c r="BF409" s="111"/>
      <c r="BG409" s="111"/>
      <c r="BH409" s="124"/>
    </row>
    <row r="410" spans="1:60" s="125" customFormat="1" ht="31.2" x14ac:dyDescent="0.25">
      <c r="A410" s="122" t="s">
        <v>78</v>
      </c>
      <c r="B410" s="106">
        <v>0.92900000000000027</v>
      </c>
      <c r="C410" s="106">
        <v>1.0090000000000003</v>
      </c>
      <c r="D410" s="106">
        <v>1.4390000000000005</v>
      </c>
      <c r="E410" s="106">
        <v>1.9690000000000003</v>
      </c>
      <c r="F410" s="106">
        <v>2.0090000000000003</v>
      </c>
      <c r="G410" s="106">
        <v>1.0490000000000004</v>
      </c>
      <c r="H410" s="106">
        <v>-1.0999999999999677E-2</v>
      </c>
      <c r="I410" s="106">
        <v>1.5690000000000004</v>
      </c>
      <c r="J410" s="106">
        <v>1.1060000000000003</v>
      </c>
      <c r="K410" s="106">
        <v>8.6000000000000298E-2</v>
      </c>
      <c r="L410" s="106">
        <v>-7.3999999999999622E-2</v>
      </c>
      <c r="M410" s="106">
        <v>-5.3999999999999604E-2</v>
      </c>
      <c r="N410" s="106">
        <v>-1.399999999999979E-2</v>
      </c>
      <c r="O410" s="106">
        <v>0.11600000000000033</v>
      </c>
      <c r="P410" s="106">
        <v>0.47600000000000031</v>
      </c>
      <c r="Q410" s="106">
        <v>2.0590000000000002</v>
      </c>
      <c r="R410" s="106">
        <v>2.0690000000000004</v>
      </c>
      <c r="S410" s="106">
        <v>1.4990000000000003</v>
      </c>
      <c r="T410" s="106">
        <v>0.26900000000000057</v>
      </c>
      <c r="U410" s="108">
        <v>0.31900000000000039</v>
      </c>
      <c r="V410" s="109"/>
      <c r="W410" s="111"/>
      <c r="X410" s="111"/>
      <c r="Y410" s="111"/>
      <c r="Z410" s="111"/>
      <c r="AA410" s="111"/>
      <c r="AB410" s="111"/>
      <c r="AC410" s="111"/>
      <c r="AD410" s="123"/>
      <c r="AE410" s="111"/>
      <c r="AF410" s="111"/>
      <c r="AG410" s="111"/>
      <c r="AH410" s="111"/>
      <c r="AI410" s="111"/>
      <c r="AJ410" s="111"/>
      <c r="AK410" s="111"/>
      <c r="AL410" s="111"/>
      <c r="AM410" s="111"/>
      <c r="AN410" s="111"/>
      <c r="AO410" s="111"/>
      <c r="AP410" s="111"/>
      <c r="AQ410" s="111"/>
      <c r="AR410" s="111"/>
      <c r="AS410" s="111"/>
      <c r="AT410" s="111"/>
      <c r="AU410" s="111"/>
      <c r="AV410" s="111">
        <v>69</v>
      </c>
      <c r="AW410" s="111">
        <v>1.8579999999999965</v>
      </c>
      <c r="AX410" s="111">
        <v>17</v>
      </c>
      <c r="AY410" s="111">
        <v>1.8029999999999968</v>
      </c>
      <c r="AZ410" s="111"/>
      <c r="BA410" s="111"/>
      <c r="BB410" s="111"/>
      <c r="BC410" s="111"/>
      <c r="BD410" s="111"/>
      <c r="BE410" s="111"/>
      <c r="BF410" s="111"/>
      <c r="BG410" s="111"/>
      <c r="BH410" s="124"/>
    </row>
    <row r="411" spans="1:60" s="96" customFormat="1" ht="15.6" x14ac:dyDescent="0.3">
      <c r="I411" s="96" t="s">
        <v>124</v>
      </c>
      <c r="N411" s="96" t="s">
        <v>126</v>
      </c>
      <c r="R411" s="96" t="s">
        <v>125</v>
      </c>
      <c r="AV411" s="96">
        <v>70</v>
      </c>
      <c r="AW411" s="96">
        <v>2.4279999999999964</v>
      </c>
      <c r="AX411" s="96">
        <v>18.5</v>
      </c>
      <c r="AY411" s="96">
        <v>2.1729999999999965</v>
      </c>
    </row>
    <row r="412" spans="1:60" s="96" customFormat="1" ht="30.6" thickBot="1" x14ac:dyDescent="0.35">
      <c r="A412" s="149" t="s">
        <v>106</v>
      </c>
      <c r="B412" s="149"/>
      <c r="C412" s="149"/>
      <c r="D412" s="149"/>
      <c r="E412" s="149"/>
      <c r="F412" s="149"/>
      <c r="G412" s="149"/>
      <c r="H412" s="149"/>
      <c r="I412" s="149"/>
      <c r="J412" s="149"/>
      <c r="K412" s="149"/>
      <c r="L412" s="149"/>
      <c r="M412" s="149"/>
      <c r="N412" s="149"/>
      <c r="O412" s="149"/>
      <c r="P412" s="149"/>
      <c r="Q412" s="149"/>
      <c r="R412" s="149"/>
      <c r="S412" s="149"/>
      <c r="T412" s="149"/>
      <c r="U412" s="149"/>
      <c r="AT412" s="96">
        <v>45</v>
      </c>
      <c r="AU412" s="96">
        <v>0.13599999999999746</v>
      </c>
    </row>
    <row r="413" spans="1:60" s="96" customFormat="1" ht="16.2" thickTop="1" x14ac:dyDescent="0.3">
      <c r="A413" s="114"/>
      <c r="B413" s="97"/>
      <c r="C413" s="97"/>
      <c r="D413" s="97"/>
      <c r="E413" s="98"/>
      <c r="F413" s="99"/>
      <c r="G413" s="99"/>
      <c r="H413" s="99"/>
      <c r="I413" s="99"/>
      <c r="J413" s="99"/>
      <c r="K413" s="99"/>
      <c r="L413" s="99"/>
      <c r="M413" s="100"/>
      <c r="N413" s="100"/>
      <c r="O413" s="100"/>
      <c r="P413" s="100"/>
      <c r="Q413" s="101"/>
      <c r="R413" s="101"/>
      <c r="S413" s="101"/>
      <c r="T413" s="97"/>
      <c r="U413" s="102"/>
      <c r="AT413" s="96">
        <v>50</v>
      </c>
      <c r="AU413" s="96">
        <v>0.10599999999999743</v>
      </c>
    </row>
    <row r="414" spans="1:60" s="96" customFormat="1" ht="15.6" x14ac:dyDescent="0.3">
      <c r="A414" s="115"/>
      <c r="B414" s="103"/>
      <c r="C414" s="103"/>
      <c r="D414" s="103"/>
      <c r="E414" s="104"/>
      <c r="F414" s="104"/>
      <c r="G414" s="104"/>
      <c r="H414" s="104"/>
      <c r="I414" s="104"/>
      <c r="J414" s="104"/>
      <c r="K414" s="104"/>
      <c r="L414" s="104"/>
      <c r="M414" s="104"/>
      <c r="N414" s="104"/>
      <c r="O414" s="104"/>
      <c r="P414" s="104"/>
      <c r="Q414" s="104"/>
      <c r="R414" s="104"/>
      <c r="S414" s="104"/>
      <c r="T414" s="103"/>
      <c r="U414" s="105"/>
      <c r="AT414" s="96">
        <v>55</v>
      </c>
      <c r="AU414" s="96">
        <v>-0.12400000000000255</v>
      </c>
      <c r="AX414" s="96">
        <v>0</v>
      </c>
      <c r="AY414" s="96">
        <v>1.7439999999999973</v>
      </c>
    </row>
    <row r="415" spans="1:60" s="96" customFormat="1" ht="15.6" x14ac:dyDescent="0.3">
      <c r="A415" s="115"/>
      <c r="B415" s="103"/>
      <c r="C415" s="103"/>
      <c r="D415" s="103"/>
      <c r="E415" s="104"/>
      <c r="F415" s="104"/>
      <c r="G415" s="104"/>
      <c r="H415" s="104"/>
      <c r="I415" s="104"/>
      <c r="J415" s="104"/>
      <c r="K415" s="104"/>
      <c r="L415" s="104"/>
      <c r="M415" s="104"/>
      <c r="N415" s="104"/>
      <c r="O415" s="104"/>
      <c r="P415" s="104"/>
      <c r="Q415" s="104"/>
      <c r="R415" s="104"/>
      <c r="S415" s="104"/>
      <c r="T415" s="103"/>
      <c r="U415" s="105"/>
      <c r="AT415" s="96">
        <v>60</v>
      </c>
      <c r="AU415" s="96">
        <v>-7.400000000000273E-2</v>
      </c>
      <c r="AX415" s="96">
        <v>1.5</v>
      </c>
      <c r="AY415" s="96">
        <v>2.6439999999999975</v>
      </c>
    </row>
    <row r="416" spans="1:60" s="96" customFormat="1" ht="15.6" x14ac:dyDescent="0.3">
      <c r="A416" s="115"/>
      <c r="B416" s="103"/>
      <c r="C416" s="103"/>
      <c r="D416" s="103"/>
      <c r="E416" s="103"/>
      <c r="F416" s="103"/>
      <c r="G416" s="103"/>
      <c r="H416" s="103"/>
      <c r="I416" s="103"/>
      <c r="J416" s="103"/>
      <c r="K416" s="103"/>
      <c r="L416" s="103"/>
      <c r="M416" s="103"/>
      <c r="N416" s="103"/>
      <c r="O416" s="103"/>
      <c r="P416" s="103"/>
      <c r="Q416" s="103"/>
      <c r="R416" s="103"/>
      <c r="S416" s="103"/>
      <c r="T416" s="103"/>
      <c r="U416" s="105"/>
      <c r="AT416" s="96">
        <v>65</v>
      </c>
      <c r="AU416" s="96">
        <v>0.46599999999999731</v>
      </c>
      <c r="AX416" s="96">
        <v>5</v>
      </c>
      <c r="AY416" s="96">
        <v>2.6739999999999973</v>
      </c>
    </row>
    <row r="417" spans="1:73" s="96" customFormat="1" ht="15.6" x14ac:dyDescent="0.3">
      <c r="A417" s="115"/>
      <c r="B417" s="103"/>
      <c r="C417" s="103"/>
      <c r="D417" s="103"/>
      <c r="E417" s="103"/>
      <c r="F417" s="103"/>
      <c r="G417" s="103"/>
      <c r="H417" s="103"/>
      <c r="I417" s="103"/>
      <c r="J417" s="103"/>
      <c r="K417" s="103"/>
      <c r="L417" s="103"/>
      <c r="M417" s="103"/>
      <c r="N417" s="103"/>
      <c r="O417" s="103"/>
      <c r="P417" s="103"/>
      <c r="Q417" s="103"/>
      <c r="R417" s="103"/>
      <c r="S417" s="103"/>
      <c r="T417" s="103"/>
      <c r="U417" s="105"/>
      <c r="AT417" s="96">
        <v>66</v>
      </c>
      <c r="AU417" s="96">
        <v>1.1789999999999972</v>
      </c>
      <c r="AX417" s="96">
        <v>6.5</v>
      </c>
      <c r="AY417" s="96">
        <v>2.2239999999999975</v>
      </c>
    </row>
    <row r="418" spans="1:73" s="96" customFormat="1" ht="15.6" x14ac:dyDescent="0.3">
      <c r="A418" s="115"/>
      <c r="B418" s="103"/>
      <c r="C418" s="103"/>
      <c r="D418" s="103"/>
      <c r="E418" s="103"/>
      <c r="F418" s="103"/>
      <c r="G418" s="103"/>
      <c r="H418" s="103"/>
      <c r="I418" s="103"/>
      <c r="J418" s="103"/>
      <c r="K418" s="103"/>
      <c r="L418" s="103"/>
      <c r="M418" s="103"/>
      <c r="N418" s="103"/>
      <c r="O418" s="103"/>
      <c r="P418" s="103"/>
      <c r="Q418" s="103"/>
      <c r="R418" s="103"/>
      <c r="S418" s="103"/>
      <c r="T418" s="103"/>
      <c r="U418" s="105"/>
      <c r="AT418" s="96">
        <v>68</v>
      </c>
      <c r="AU418" s="96">
        <v>2.4789999999999974</v>
      </c>
      <c r="AX418" s="96">
        <v>25.5</v>
      </c>
      <c r="AY418" s="96">
        <v>2.2139999999999973</v>
      </c>
    </row>
    <row r="419" spans="1:73" s="96" customFormat="1" ht="15.6" x14ac:dyDescent="0.3">
      <c r="A419" s="115"/>
      <c r="B419" s="103"/>
      <c r="C419" s="103"/>
      <c r="D419" s="103"/>
      <c r="E419" s="103"/>
      <c r="F419" s="103"/>
      <c r="G419" s="103"/>
      <c r="H419" s="103"/>
      <c r="I419" s="103"/>
      <c r="J419" s="103"/>
      <c r="K419" s="103"/>
      <c r="L419" s="103"/>
      <c r="M419" s="103"/>
      <c r="N419" s="103"/>
      <c r="O419" s="103"/>
      <c r="P419" s="103"/>
      <c r="Q419" s="103"/>
      <c r="R419" s="103"/>
      <c r="S419" s="103"/>
      <c r="T419" s="103"/>
      <c r="U419" s="105"/>
      <c r="AT419" s="96">
        <v>70</v>
      </c>
      <c r="AU419" s="96">
        <v>2.8989999999999974</v>
      </c>
      <c r="AX419" s="96">
        <v>26</v>
      </c>
      <c r="AY419" s="96">
        <v>2.4039999999999973</v>
      </c>
    </row>
    <row r="420" spans="1:73" s="96" customFormat="1" ht="15.6" x14ac:dyDescent="0.3">
      <c r="A420" s="115"/>
      <c r="B420" s="103"/>
      <c r="C420" s="103"/>
      <c r="D420" s="103"/>
      <c r="E420" s="103"/>
      <c r="F420" s="103"/>
      <c r="G420" s="103"/>
      <c r="H420" s="103"/>
      <c r="I420" s="103"/>
      <c r="J420" s="103"/>
      <c r="K420" s="103"/>
      <c r="L420" s="103"/>
      <c r="M420" s="103"/>
      <c r="N420" s="103"/>
      <c r="O420" s="103"/>
      <c r="P420" s="103"/>
      <c r="Q420" s="103"/>
      <c r="R420" s="103"/>
      <c r="S420" s="103"/>
      <c r="T420" s="103"/>
      <c r="U420" s="105"/>
      <c r="AT420" s="96">
        <v>72</v>
      </c>
      <c r="AU420" s="96">
        <v>2.9189999999999974</v>
      </c>
      <c r="AX420" s="96">
        <v>27</v>
      </c>
      <c r="AY420" s="96">
        <v>2.3939999999999975</v>
      </c>
    </row>
    <row r="421" spans="1:73" s="96" customFormat="1" ht="15.6" x14ac:dyDescent="0.3">
      <c r="A421" s="115"/>
      <c r="B421" s="103"/>
      <c r="C421" s="103"/>
      <c r="D421" s="103"/>
      <c r="E421" s="103"/>
      <c r="F421" s="103"/>
      <c r="G421" s="103"/>
      <c r="H421" s="103"/>
      <c r="I421" s="103"/>
      <c r="J421" s="103"/>
      <c r="K421" s="103"/>
      <c r="L421" s="103"/>
      <c r="M421" s="103"/>
      <c r="N421" s="103"/>
      <c r="O421" s="103"/>
      <c r="P421" s="103"/>
      <c r="Q421" s="103"/>
      <c r="R421" s="103"/>
      <c r="S421" s="103"/>
      <c r="T421" s="103"/>
      <c r="U421" s="105"/>
      <c r="AT421" s="96">
        <v>74</v>
      </c>
      <c r="AU421" s="96">
        <v>2.8989999999999974</v>
      </c>
      <c r="AX421" s="96">
        <v>28.5</v>
      </c>
      <c r="AY421" s="96">
        <v>1.7439999999999973</v>
      </c>
    </row>
    <row r="422" spans="1:73" s="96" customFormat="1" ht="15.6" x14ac:dyDescent="0.3">
      <c r="A422" s="115"/>
      <c r="B422" s="103"/>
      <c r="C422" s="103"/>
      <c r="D422" s="103"/>
      <c r="E422" s="103"/>
      <c r="F422" s="103"/>
      <c r="G422" s="103"/>
      <c r="H422" s="103"/>
      <c r="I422" s="103"/>
      <c r="J422" s="103"/>
      <c r="K422" s="103"/>
      <c r="L422" s="103"/>
      <c r="M422" s="103"/>
      <c r="N422" s="103"/>
      <c r="O422" s="103"/>
      <c r="P422" s="103"/>
      <c r="Q422" s="103"/>
      <c r="R422" s="103"/>
      <c r="S422" s="103"/>
      <c r="T422" s="103"/>
      <c r="U422" s="105"/>
      <c r="AT422" s="96">
        <v>75</v>
      </c>
      <c r="AU422" s="96">
        <v>1.6089999999999973</v>
      </c>
      <c r="AX422" s="96">
        <v>34</v>
      </c>
      <c r="AY422" s="96">
        <v>0.14199999999999724</v>
      </c>
    </row>
    <row r="423" spans="1:73" s="96" customFormat="1" ht="15.6" x14ac:dyDescent="0.3">
      <c r="A423" s="115"/>
      <c r="B423" s="103"/>
      <c r="C423" s="103"/>
      <c r="D423" s="103"/>
      <c r="E423" s="103"/>
      <c r="F423" s="103"/>
      <c r="G423" s="103"/>
      <c r="H423" s="103"/>
      <c r="I423" s="103"/>
      <c r="J423" s="103"/>
      <c r="K423" s="103"/>
      <c r="L423" s="103"/>
      <c r="M423" s="103"/>
      <c r="N423" s="103"/>
      <c r="O423" s="103"/>
      <c r="P423" s="103"/>
      <c r="Q423" s="103"/>
      <c r="R423" s="103"/>
      <c r="S423" s="103"/>
      <c r="T423" s="103"/>
      <c r="U423" s="105"/>
      <c r="AT423" s="96">
        <v>77</v>
      </c>
      <c r="AU423" s="96">
        <v>1.3789999999999973</v>
      </c>
      <c r="AX423" s="96">
        <v>37</v>
      </c>
      <c r="AY423" s="96">
        <v>-3.8000000000002698E-2</v>
      </c>
    </row>
    <row r="424" spans="1:73" s="125" customFormat="1" ht="31.2" x14ac:dyDescent="0.25">
      <c r="A424" s="122" t="s">
        <v>77</v>
      </c>
      <c r="B424" s="106">
        <v>0</v>
      </c>
      <c r="C424" s="106">
        <v>9</v>
      </c>
      <c r="D424" s="106">
        <v>18</v>
      </c>
      <c r="E424" s="106">
        <v>21</v>
      </c>
      <c r="F424" s="106">
        <v>21.5</v>
      </c>
      <c r="G424" s="106">
        <v>22</v>
      </c>
      <c r="H424" s="106">
        <v>25</v>
      </c>
      <c r="I424" s="106">
        <v>28</v>
      </c>
      <c r="J424" s="106">
        <v>31</v>
      </c>
      <c r="K424" s="106">
        <v>34</v>
      </c>
      <c r="L424" s="106">
        <v>38</v>
      </c>
      <c r="M424" s="106">
        <v>44</v>
      </c>
      <c r="N424" s="106">
        <v>50</v>
      </c>
      <c r="O424" s="106">
        <v>53</v>
      </c>
      <c r="P424" s="106">
        <v>56</v>
      </c>
      <c r="Q424" s="106">
        <v>61</v>
      </c>
      <c r="R424" s="106">
        <v>62</v>
      </c>
      <c r="S424" s="106">
        <v>64</v>
      </c>
      <c r="T424" s="106">
        <v>70</v>
      </c>
      <c r="U424" s="108">
        <v>80</v>
      </c>
      <c r="V424" s="109"/>
      <c r="W424" s="111"/>
      <c r="X424" s="111"/>
      <c r="Y424" s="111"/>
      <c r="Z424" s="134"/>
      <c r="AA424" s="111"/>
      <c r="AB424" s="117"/>
      <c r="AC424" s="117"/>
      <c r="AD424" s="117"/>
      <c r="AE424" s="117"/>
      <c r="AF424" s="117"/>
      <c r="AG424" s="117"/>
      <c r="AH424" s="117"/>
      <c r="AI424" s="117"/>
      <c r="AJ424" s="117"/>
      <c r="AK424" s="117"/>
      <c r="AL424" s="117"/>
      <c r="AM424" s="117"/>
      <c r="AN424" s="117"/>
      <c r="AO424" s="117"/>
      <c r="AP424" s="117"/>
      <c r="AQ424" s="117"/>
      <c r="AR424" s="117"/>
      <c r="AS424" s="117"/>
      <c r="AT424" s="111">
        <v>85</v>
      </c>
      <c r="AU424" s="111">
        <v>1.3389999999999973</v>
      </c>
      <c r="AV424" s="111"/>
      <c r="AW424" s="111"/>
      <c r="AX424" s="111">
        <v>40</v>
      </c>
      <c r="AY424" s="111">
        <v>-7.8000000000002734E-2</v>
      </c>
      <c r="AZ424" s="111"/>
      <c r="BA424" s="111"/>
      <c r="BB424" s="111"/>
      <c r="BC424" s="111"/>
      <c r="BD424" s="111"/>
      <c r="BE424" s="111"/>
      <c r="BF424" s="111"/>
      <c r="BG424" s="111"/>
      <c r="BH424" s="111"/>
      <c r="BI424" s="111"/>
      <c r="BJ424" s="111"/>
      <c r="BK424" s="111"/>
      <c r="BL424" s="111"/>
      <c r="BM424" s="111"/>
      <c r="BN424" s="111"/>
      <c r="BO424" s="111"/>
      <c r="BP424" s="111"/>
      <c r="BQ424" s="111"/>
      <c r="BR424" s="111"/>
      <c r="BS424" s="111"/>
      <c r="BT424" s="111"/>
      <c r="BU424" s="124"/>
    </row>
    <row r="425" spans="1:73" s="125" customFormat="1" ht="31.2" x14ac:dyDescent="0.25">
      <c r="A425" s="122" t="s">
        <v>78</v>
      </c>
      <c r="B425" s="106">
        <v>-3.1999999999999584E-2</v>
      </c>
      <c r="C425" s="106">
        <v>0.21800000000000042</v>
      </c>
      <c r="D425" s="106">
        <v>0.12800000000000011</v>
      </c>
      <c r="E425" s="106">
        <v>1.0780000000000003</v>
      </c>
      <c r="F425" s="106">
        <v>1.4380000000000002</v>
      </c>
      <c r="G425" s="106">
        <v>0.99800000000000022</v>
      </c>
      <c r="H425" s="106">
        <v>-0.12699999999999956</v>
      </c>
      <c r="I425" s="106">
        <v>-0.35699999999999954</v>
      </c>
      <c r="J425" s="106">
        <v>-0.32699999999999951</v>
      </c>
      <c r="K425" s="106">
        <v>-0.29699999999999949</v>
      </c>
      <c r="L425" s="106">
        <v>-0.23699999999999966</v>
      </c>
      <c r="M425" s="106">
        <v>-0.13699999999999957</v>
      </c>
      <c r="N425" s="106">
        <v>0.33300000000000041</v>
      </c>
      <c r="O425" s="106">
        <v>1.0280000000000005</v>
      </c>
      <c r="P425" s="106">
        <v>1.8780000000000003</v>
      </c>
      <c r="Q425" s="106">
        <v>1.8280000000000003</v>
      </c>
      <c r="R425" s="106">
        <v>1.4280000000000004</v>
      </c>
      <c r="S425" s="106">
        <v>0.81800000000000006</v>
      </c>
      <c r="T425" s="106">
        <v>0.76800000000000024</v>
      </c>
      <c r="U425" s="108">
        <v>0.75800000000000045</v>
      </c>
      <c r="V425" s="109"/>
      <c r="W425" s="111"/>
      <c r="X425" s="111"/>
      <c r="Y425" s="111"/>
      <c r="Z425" s="134"/>
      <c r="AA425" s="111"/>
      <c r="AB425" s="111"/>
      <c r="AC425" s="111"/>
      <c r="AD425" s="111"/>
      <c r="AE425" s="111"/>
      <c r="AF425" s="111"/>
      <c r="AG425" s="111"/>
      <c r="AH425" s="111"/>
      <c r="AI425" s="111"/>
      <c r="AJ425" s="111"/>
      <c r="AK425" s="111"/>
      <c r="AL425" s="111"/>
      <c r="AM425" s="111"/>
      <c r="AN425" s="111"/>
      <c r="AO425" s="111"/>
      <c r="AP425" s="111"/>
      <c r="AQ425" s="111"/>
      <c r="AR425" s="111"/>
      <c r="AS425" s="111"/>
      <c r="AT425" s="111">
        <v>95</v>
      </c>
      <c r="AU425" s="111">
        <v>1.3689999999999971</v>
      </c>
      <c r="AV425" s="111"/>
      <c r="AW425" s="111"/>
      <c r="AX425" s="111">
        <v>43</v>
      </c>
      <c r="AY425" s="111">
        <v>-0.11800000000000277</v>
      </c>
      <c r="AZ425" s="111"/>
      <c r="BA425" s="111"/>
      <c r="BB425" s="111"/>
      <c r="BC425" s="111"/>
      <c r="BD425" s="111"/>
      <c r="BE425" s="111"/>
      <c r="BF425" s="111"/>
      <c r="BG425" s="111"/>
      <c r="BH425" s="111"/>
      <c r="BI425" s="111"/>
      <c r="BJ425" s="111"/>
      <c r="BK425" s="111"/>
      <c r="BL425" s="111"/>
      <c r="BM425" s="111"/>
      <c r="BN425" s="111"/>
      <c r="BO425" s="111"/>
      <c r="BP425" s="111"/>
      <c r="BQ425" s="111"/>
      <c r="BR425" s="111"/>
      <c r="BS425" s="111"/>
      <c r="BT425" s="111"/>
      <c r="BU425" s="124"/>
    </row>
    <row r="426" spans="1:73" s="96" customFormat="1" ht="15.6" x14ac:dyDescent="0.3">
      <c r="F426" s="96" t="s">
        <v>124</v>
      </c>
      <c r="L426" s="96" t="s">
        <v>126</v>
      </c>
      <c r="Q426" s="96" t="s">
        <v>125</v>
      </c>
      <c r="AX426" s="96">
        <v>46</v>
      </c>
      <c r="AY426" s="96">
        <v>-0.18800000000000261</v>
      </c>
    </row>
    <row r="427" spans="1:73" s="96" customFormat="1" ht="30.6" thickBot="1" x14ac:dyDescent="0.35">
      <c r="A427" s="149" t="s">
        <v>107</v>
      </c>
      <c r="B427" s="149"/>
      <c r="C427" s="149"/>
      <c r="D427" s="149"/>
      <c r="E427" s="149"/>
      <c r="F427" s="149"/>
      <c r="G427" s="149"/>
      <c r="H427" s="149"/>
      <c r="I427" s="149"/>
      <c r="J427" s="149"/>
      <c r="K427" s="149"/>
      <c r="L427" s="149"/>
      <c r="M427" s="149"/>
      <c r="N427" s="149"/>
      <c r="O427" s="149"/>
      <c r="P427" s="149"/>
      <c r="Q427" s="149"/>
      <c r="R427" s="149"/>
      <c r="S427" s="149"/>
      <c r="T427" s="149"/>
      <c r="U427" s="149"/>
    </row>
    <row r="428" spans="1:73" s="96" customFormat="1" ht="16.2" thickTop="1" x14ac:dyDescent="0.3">
      <c r="A428" s="114"/>
      <c r="B428" s="97"/>
      <c r="C428" s="97"/>
      <c r="D428" s="97"/>
      <c r="E428" s="98"/>
      <c r="F428" s="99"/>
      <c r="G428" s="99"/>
      <c r="H428" s="99"/>
      <c r="I428" s="99"/>
      <c r="J428" s="99"/>
      <c r="K428" s="99"/>
      <c r="L428" s="99"/>
      <c r="M428" s="100"/>
      <c r="N428" s="100"/>
      <c r="O428" s="100"/>
      <c r="P428" s="100"/>
      <c r="Q428" s="101"/>
      <c r="R428" s="101"/>
      <c r="S428" s="101"/>
      <c r="T428" s="97"/>
      <c r="U428" s="102"/>
    </row>
    <row r="429" spans="1:73" s="96" customFormat="1" ht="15.6" x14ac:dyDescent="0.3">
      <c r="A429" s="115"/>
      <c r="B429" s="103"/>
      <c r="C429" s="103"/>
      <c r="D429" s="103"/>
      <c r="E429" s="104"/>
      <c r="F429" s="104"/>
      <c r="G429" s="104"/>
      <c r="H429" s="104"/>
      <c r="I429" s="104"/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  <c r="T429" s="103"/>
      <c r="U429" s="105"/>
    </row>
    <row r="430" spans="1:73" s="96" customFormat="1" ht="15.6" x14ac:dyDescent="0.3">
      <c r="A430" s="115"/>
      <c r="B430" s="103"/>
      <c r="C430" s="103"/>
      <c r="D430" s="103"/>
      <c r="E430" s="104"/>
      <c r="F430" s="104"/>
      <c r="G430" s="104"/>
      <c r="H430" s="104"/>
      <c r="I430" s="104"/>
      <c r="J430" s="104"/>
      <c r="K430" s="104"/>
      <c r="L430" s="104"/>
      <c r="M430" s="104"/>
      <c r="N430" s="104"/>
      <c r="O430" s="104"/>
      <c r="P430" s="104"/>
      <c r="Q430" s="104"/>
      <c r="R430" s="104"/>
      <c r="S430" s="104"/>
      <c r="T430" s="103"/>
      <c r="U430" s="105"/>
      <c r="AT430" s="96">
        <v>0</v>
      </c>
      <c r="AU430" s="96">
        <v>1.7639999999999969</v>
      </c>
    </row>
    <row r="431" spans="1:73" s="96" customFormat="1" ht="15.6" x14ac:dyDescent="0.3">
      <c r="A431" s="115"/>
      <c r="B431" s="103"/>
      <c r="C431" s="103"/>
      <c r="D431" s="103"/>
      <c r="E431" s="103"/>
      <c r="F431" s="103"/>
      <c r="G431" s="103"/>
      <c r="H431" s="103"/>
      <c r="I431" s="103"/>
      <c r="J431" s="103"/>
      <c r="K431" s="103"/>
      <c r="L431" s="103"/>
      <c r="M431" s="103"/>
      <c r="N431" s="103"/>
      <c r="O431" s="103"/>
      <c r="P431" s="103"/>
      <c r="Q431" s="103"/>
      <c r="R431" s="103"/>
      <c r="S431" s="103"/>
      <c r="T431" s="103"/>
      <c r="U431" s="105"/>
      <c r="AT431" s="96">
        <v>5</v>
      </c>
      <c r="AU431" s="96">
        <v>1.6939999999999968</v>
      </c>
    </row>
    <row r="432" spans="1:73" s="96" customFormat="1" ht="15.6" x14ac:dyDescent="0.3">
      <c r="A432" s="115"/>
      <c r="B432" s="103"/>
      <c r="C432" s="103"/>
      <c r="D432" s="103"/>
      <c r="E432" s="103"/>
      <c r="F432" s="103"/>
      <c r="G432" s="103"/>
      <c r="H432" s="103"/>
      <c r="I432" s="103"/>
      <c r="J432" s="103"/>
      <c r="K432" s="103"/>
      <c r="L432" s="103"/>
      <c r="M432" s="103"/>
      <c r="N432" s="103"/>
      <c r="O432" s="103"/>
      <c r="P432" s="103"/>
      <c r="Q432" s="103"/>
      <c r="R432" s="103"/>
      <c r="S432" s="103"/>
      <c r="T432" s="103"/>
      <c r="U432" s="105"/>
      <c r="AT432" s="96">
        <v>10</v>
      </c>
      <c r="AU432" s="96">
        <v>1.7339999999999969</v>
      </c>
    </row>
    <row r="433" spans="1:72" s="96" customFormat="1" ht="15.6" x14ac:dyDescent="0.3">
      <c r="A433" s="115"/>
      <c r="B433" s="103"/>
      <c r="C433" s="103"/>
      <c r="D433" s="103"/>
      <c r="E433" s="103"/>
      <c r="F433" s="103"/>
      <c r="G433" s="103"/>
      <c r="H433" s="103"/>
      <c r="I433" s="103"/>
      <c r="J433" s="103"/>
      <c r="K433" s="103"/>
      <c r="L433" s="103"/>
      <c r="M433" s="103"/>
      <c r="N433" s="103"/>
      <c r="O433" s="103"/>
      <c r="P433" s="103"/>
      <c r="Q433" s="103"/>
      <c r="R433" s="103"/>
      <c r="S433" s="103"/>
      <c r="T433" s="103"/>
      <c r="U433" s="105"/>
      <c r="AT433" s="96">
        <v>14</v>
      </c>
      <c r="AU433" s="96">
        <v>1.7839999999999969</v>
      </c>
    </row>
    <row r="434" spans="1:72" s="96" customFormat="1" ht="15.6" x14ac:dyDescent="0.3">
      <c r="A434" s="115"/>
      <c r="B434" s="103"/>
      <c r="C434" s="103"/>
      <c r="D434" s="103"/>
      <c r="E434" s="103"/>
      <c r="F434" s="103"/>
      <c r="G434" s="103"/>
      <c r="H434" s="103"/>
      <c r="I434" s="103"/>
      <c r="J434" s="103"/>
      <c r="K434" s="103"/>
      <c r="L434" s="103"/>
      <c r="M434" s="103"/>
      <c r="N434" s="103"/>
      <c r="O434" s="103"/>
      <c r="P434" s="103"/>
      <c r="Q434" s="103"/>
      <c r="R434" s="103"/>
      <c r="S434" s="103"/>
      <c r="T434" s="103"/>
      <c r="U434" s="105"/>
      <c r="AT434" s="96">
        <v>18</v>
      </c>
      <c r="AU434" s="96">
        <v>1.7439999999999969</v>
      </c>
    </row>
    <row r="435" spans="1:72" s="96" customFormat="1" ht="15.6" x14ac:dyDescent="0.3">
      <c r="A435" s="115"/>
      <c r="B435" s="103"/>
      <c r="C435" s="103"/>
      <c r="D435" s="103"/>
      <c r="E435" s="103"/>
      <c r="F435" s="103"/>
      <c r="G435" s="103"/>
      <c r="H435" s="103"/>
      <c r="I435" s="103"/>
      <c r="J435" s="103"/>
      <c r="K435" s="103"/>
      <c r="L435" s="103"/>
      <c r="M435" s="103"/>
      <c r="N435" s="103"/>
      <c r="O435" s="103"/>
      <c r="P435" s="103"/>
      <c r="Q435" s="103"/>
      <c r="R435" s="103"/>
      <c r="S435" s="103"/>
      <c r="T435" s="103"/>
      <c r="U435" s="105"/>
      <c r="AT435" s="96">
        <v>23</v>
      </c>
      <c r="AU435" s="96">
        <v>1.853999999999997</v>
      </c>
    </row>
    <row r="436" spans="1:72" s="96" customFormat="1" ht="15.6" x14ac:dyDescent="0.3">
      <c r="A436" s="115"/>
      <c r="B436" s="103"/>
      <c r="C436" s="103"/>
      <c r="D436" s="103"/>
      <c r="E436" s="103"/>
      <c r="F436" s="103"/>
      <c r="G436" s="103"/>
      <c r="H436" s="103"/>
      <c r="I436" s="103"/>
      <c r="J436" s="103"/>
      <c r="K436" s="103"/>
      <c r="L436" s="103"/>
      <c r="M436" s="103"/>
      <c r="N436" s="103"/>
      <c r="O436" s="103"/>
      <c r="P436" s="103"/>
      <c r="Q436" s="103"/>
      <c r="R436" s="103"/>
      <c r="S436" s="103"/>
      <c r="T436" s="103"/>
      <c r="U436" s="105"/>
      <c r="AT436" s="96">
        <v>24</v>
      </c>
      <c r="AU436" s="96">
        <v>2.3239999999999972</v>
      </c>
    </row>
    <row r="437" spans="1:72" s="96" customFormat="1" ht="15.6" x14ac:dyDescent="0.3">
      <c r="A437" s="115"/>
      <c r="B437" s="103"/>
      <c r="C437" s="103"/>
      <c r="D437" s="103"/>
      <c r="E437" s="103"/>
      <c r="F437" s="103"/>
      <c r="G437" s="103"/>
      <c r="H437" s="103"/>
      <c r="I437" s="103"/>
      <c r="J437" s="103"/>
      <c r="K437" s="103"/>
      <c r="L437" s="103"/>
      <c r="M437" s="103"/>
      <c r="N437" s="103"/>
      <c r="O437" s="103"/>
      <c r="P437" s="103"/>
      <c r="Q437" s="103"/>
      <c r="R437" s="103"/>
      <c r="S437" s="103"/>
      <c r="T437" s="103"/>
      <c r="U437" s="105"/>
      <c r="AT437" s="96">
        <v>25</v>
      </c>
      <c r="AU437" s="96">
        <v>2.7339999999999969</v>
      </c>
    </row>
    <row r="438" spans="1:72" s="96" customFormat="1" ht="15.6" x14ac:dyDescent="0.3">
      <c r="A438" s="115"/>
      <c r="B438" s="103"/>
      <c r="C438" s="103"/>
      <c r="D438" s="103"/>
      <c r="E438" s="103"/>
      <c r="F438" s="103"/>
      <c r="G438" s="103"/>
      <c r="H438" s="103"/>
      <c r="I438" s="103"/>
      <c r="J438" s="103"/>
      <c r="K438" s="103"/>
      <c r="L438" s="103"/>
      <c r="M438" s="103"/>
      <c r="N438" s="103"/>
      <c r="O438" s="103"/>
      <c r="P438" s="103"/>
      <c r="Q438" s="103"/>
      <c r="R438" s="103"/>
      <c r="S438" s="103"/>
      <c r="T438" s="103"/>
      <c r="U438" s="105"/>
      <c r="AT438" s="96">
        <v>28</v>
      </c>
      <c r="AU438" s="96">
        <v>2.7139999999999969</v>
      </c>
    </row>
    <row r="439" spans="1:72" s="125" customFormat="1" ht="31.2" x14ac:dyDescent="0.25">
      <c r="A439" s="122" t="s">
        <v>77</v>
      </c>
      <c r="B439" s="106">
        <v>0</v>
      </c>
      <c r="C439" s="106">
        <v>5</v>
      </c>
      <c r="D439" s="106">
        <v>10</v>
      </c>
      <c r="E439" s="106">
        <v>15</v>
      </c>
      <c r="F439" s="106">
        <v>18</v>
      </c>
      <c r="G439" s="106">
        <v>18.5</v>
      </c>
      <c r="H439" s="106">
        <v>20</v>
      </c>
      <c r="I439" s="106">
        <v>24</v>
      </c>
      <c r="J439" s="106">
        <v>32</v>
      </c>
      <c r="K439" s="106">
        <v>37</v>
      </c>
      <c r="L439" s="106">
        <v>41</v>
      </c>
      <c r="M439" s="106">
        <v>46</v>
      </c>
      <c r="N439" s="106">
        <v>48</v>
      </c>
      <c r="O439" s="106">
        <v>53</v>
      </c>
      <c r="P439" s="106">
        <v>56</v>
      </c>
      <c r="Q439" s="106">
        <v>57</v>
      </c>
      <c r="R439" s="106">
        <v>58</v>
      </c>
      <c r="S439" s="106">
        <v>59</v>
      </c>
      <c r="T439" s="106">
        <v>65</v>
      </c>
      <c r="U439" s="108">
        <v>70</v>
      </c>
      <c r="V439" s="109"/>
      <c r="W439" s="111"/>
      <c r="X439" s="123"/>
      <c r="Y439" s="111"/>
      <c r="Z439" s="123"/>
      <c r="AA439" s="111"/>
      <c r="AB439" s="111"/>
      <c r="AC439" s="111"/>
      <c r="AD439" s="111"/>
      <c r="AE439" s="111"/>
      <c r="AF439" s="111"/>
      <c r="AG439" s="111"/>
      <c r="AH439" s="111"/>
      <c r="AI439" s="111"/>
      <c r="AJ439" s="111"/>
      <c r="AK439" s="111"/>
      <c r="AL439" s="111"/>
      <c r="AM439" s="111"/>
      <c r="AN439" s="111"/>
      <c r="AO439" s="111"/>
      <c r="AP439" s="111"/>
      <c r="AQ439" s="111"/>
      <c r="AR439" s="111"/>
      <c r="AS439" s="111"/>
      <c r="AT439" s="111">
        <v>29.5</v>
      </c>
      <c r="AU439" s="111">
        <v>2.3639999999999972</v>
      </c>
      <c r="AV439" s="111"/>
      <c r="AW439" s="111"/>
      <c r="AX439" s="111"/>
      <c r="AY439" s="111"/>
      <c r="AZ439" s="111"/>
      <c r="BA439" s="111"/>
      <c r="BB439" s="111"/>
      <c r="BC439" s="111"/>
      <c r="BD439" s="111"/>
      <c r="BE439" s="111"/>
      <c r="BF439" s="111"/>
      <c r="BG439" s="111"/>
      <c r="BH439" s="111"/>
      <c r="BI439" s="111"/>
      <c r="BJ439" s="111"/>
      <c r="BK439" s="111"/>
      <c r="BL439" s="111"/>
      <c r="BM439" s="111"/>
      <c r="BN439" s="111"/>
      <c r="BO439" s="111"/>
      <c r="BP439" s="111"/>
      <c r="BQ439" s="111"/>
      <c r="BR439" s="111"/>
      <c r="BS439" s="111"/>
      <c r="BT439" s="124"/>
    </row>
    <row r="440" spans="1:72" s="125" customFormat="1" ht="31.2" x14ac:dyDescent="0.25">
      <c r="A440" s="122" t="s">
        <v>78</v>
      </c>
      <c r="B440" s="106">
        <v>-0.61099999999999977</v>
      </c>
      <c r="C440" s="106">
        <v>-0.57099999999999973</v>
      </c>
      <c r="D440" s="106">
        <v>-0.4009999999999998</v>
      </c>
      <c r="E440" s="106">
        <v>0.14900000000000002</v>
      </c>
      <c r="F440" s="106">
        <v>1.6690000000000003</v>
      </c>
      <c r="G440" s="106">
        <v>1.7190000000000003</v>
      </c>
      <c r="H440" s="106">
        <v>0.28700000000000025</v>
      </c>
      <c r="I440" s="106">
        <v>-0.39299999999999979</v>
      </c>
      <c r="J440" s="106">
        <v>-0.4029999999999998</v>
      </c>
      <c r="K440" s="106">
        <v>-0.36299999999999977</v>
      </c>
      <c r="L440" s="106">
        <v>-0.27299999999999969</v>
      </c>
      <c r="M440" s="106">
        <v>-0.16299999999999981</v>
      </c>
      <c r="N440" s="106">
        <v>-5.2999999999999714E-2</v>
      </c>
      <c r="O440" s="106">
        <v>0.13700000000000023</v>
      </c>
      <c r="P440" s="106">
        <v>0.68700000000000028</v>
      </c>
      <c r="Q440" s="106">
        <v>1.0990000000000002</v>
      </c>
      <c r="R440" s="106">
        <v>1.7090000000000003</v>
      </c>
      <c r="S440" s="106">
        <v>1.1290000000000002</v>
      </c>
      <c r="T440" s="106">
        <v>0.96900000000000031</v>
      </c>
      <c r="U440" s="108">
        <v>0.94900000000000029</v>
      </c>
      <c r="V440" s="109"/>
      <c r="W440" s="111"/>
      <c r="X440" s="123"/>
      <c r="Y440" s="111"/>
      <c r="Z440" s="123"/>
      <c r="AA440" s="111"/>
      <c r="AB440" s="111"/>
      <c r="AC440" s="111"/>
      <c r="AD440" s="111"/>
      <c r="AE440" s="111"/>
      <c r="AF440" s="111"/>
      <c r="AG440" s="111"/>
      <c r="AH440" s="111"/>
      <c r="AI440" s="111"/>
      <c r="AJ440" s="111"/>
      <c r="AK440" s="111"/>
      <c r="AL440" s="111"/>
      <c r="AM440" s="111"/>
      <c r="AN440" s="111"/>
      <c r="AO440" s="111"/>
      <c r="AP440" s="111"/>
      <c r="AQ440" s="111"/>
      <c r="AR440" s="111"/>
      <c r="AS440" s="111"/>
      <c r="AT440" s="111">
        <v>30.5</v>
      </c>
      <c r="AU440" s="111">
        <v>1.4539999999999971</v>
      </c>
      <c r="AV440" s="111"/>
      <c r="AW440" s="111"/>
      <c r="AX440" s="111"/>
      <c r="AY440" s="111"/>
      <c r="AZ440" s="111"/>
      <c r="BA440" s="111"/>
      <c r="BB440" s="111"/>
      <c r="BC440" s="111"/>
      <c r="BD440" s="111"/>
      <c r="BE440" s="111"/>
      <c r="BF440" s="111"/>
      <c r="BG440" s="111"/>
      <c r="BH440" s="111"/>
      <c r="BI440" s="111"/>
      <c r="BJ440" s="111"/>
      <c r="BK440" s="111"/>
      <c r="BL440" s="111"/>
      <c r="BM440" s="111"/>
      <c r="BN440" s="111"/>
      <c r="BO440" s="111"/>
      <c r="BP440" s="111"/>
      <c r="BQ440" s="111"/>
      <c r="BR440" s="111"/>
      <c r="BS440" s="111"/>
      <c r="BT440" s="124"/>
    </row>
    <row r="441" spans="1:72" s="96" customFormat="1" ht="15.6" x14ac:dyDescent="0.3">
      <c r="G441" s="96" t="s">
        <v>124</v>
      </c>
      <c r="K441" s="96" t="s">
        <v>126</v>
      </c>
      <c r="R441" s="96" t="s">
        <v>125</v>
      </c>
      <c r="V441" s="113"/>
      <c r="W441" s="113"/>
      <c r="X441" s="113"/>
      <c r="Y441" s="113"/>
      <c r="Z441" s="113"/>
      <c r="AT441" s="96">
        <v>33</v>
      </c>
      <c r="AU441" s="96">
        <v>0.61599999999999688</v>
      </c>
    </row>
    <row r="442" spans="1:72" s="96" customFormat="1" ht="30.6" thickBot="1" x14ac:dyDescent="0.35">
      <c r="A442" s="149" t="s">
        <v>108</v>
      </c>
      <c r="B442" s="149"/>
      <c r="C442" s="149"/>
      <c r="D442" s="149"/>
      <c r="E442" s="149"/>
      <c r="F442" s="149"/>
      <c r="G442" s="149"/>
      <c r="H442" s="149"/>
      <c r="I442" s="149"/>
      <c r="J442" s="149"/>
      <c r="K442" s="149"/>
      <c r="L442" s="149"/>
      <c r="M442" s="149"/>
      <c r="N442" s="149"/>
      <c r="O442" s="149"/>
      <c r="P442" s="149"/>
      <c r="Q442" s="149"/>
      <c r="R442" s="149"/>
      <c r="S442" s="149"/>
      <c r="T442" s="149"/>
      <c r="U442" s="149"/>
      <c r="AR442" s="96">
        <v>29</v>
      </c>
      <c r="AS442" s="96">
        <v>1.8859999999999968</v>
      </c>
      <c r="AT442" s="96">
        <v>77.5</v>
      </c>
      <c r="AU442" s="96">
        <v>1.4839999999999969</v>
      </c>
    </row>
    <row r="443" spans="1:72" s="96" customFormat="1" ht="16.2" thickTop="1" x14ac:dyDescent="0.3">
      <c r="A443" s="114"/>
      <c r="B443" s="97"/>
      <c r="C443" s="97"/>
      <c r="D443" s="97"/>
      <c r="E443" s="98"/>
      <c r="F443" s="99"/>
      <c r="G443" s="99"/>
      <c r="H443" s="99"/>
      <c r="I443" s="99"/>
      <c r="J443" s="99"/>
      <c r="K443" s="99"/>
      <c r="L443" s="99"/>
      <c r="M443" s="100"/>
      <c r="N443" s="100"/>
      <c r="O443" s="100"/>
      <c r="P443" s="100"/>
      <c r="Q443" s="101"/>
      <c r="R443" s="101"/>
      <c r="S443" s="101"/>
      <c r="T443" s="97"/>
      <c r="U443" s="102"/>
      <c r="AR443" s="96">
        <v>30</v>
      </c>
      <c r="AS443" s="96">
        <v>2.405999999999997</v>
      </c>
      <c r="AT443" s="96">
        <v>78</v>
      </c>
      <c r="AU443" s="96">
        <v>2.0939999999999968</v>
      </c>
    </row>
    <row r="444" spans="1:72" s="96" customFormat="1" ht="15.6" x14ac:dyDescent="0.3">
      <c r="A444" s="115"/>
      <c r="B444" s="103"/>
      <c r="C444" s="103"/>
      <c r="D444" s="103"/>
      <c r="E444" s="104"/>
      <c r="F444" s="104"/>
      <c r="G444" s="104"/>
      <c r="H444" s="104"/>
      <c r="I444" s="104"/>
      <c r="J444" s="104"/>
      <c r="K444" s="104"/>
      <c r="L444" s="104"/>
      <c r="M444" s="104"/>
      <c r="N444" s="104"/>
      <c r="O444" s="104"/>
      <c r="P444" s="104"/>
      <c r="Q444" s="104"/>
      <c r="R444" s="104"/>
      <c r="S444" s="104"/>
      <c r="T444" s="103"/>
      <c r="U444" s="105"/>
      <c r="AR444" s="96">
        <v>31</v>
      </c>
      <c r="AS444" s="96">
        <v>2.6759999999999966</v>
      </c>
      <c r="AT444" s="96">
        <v>78.5</v>
      </c>
      <c r="AU444" s="96">
        <v>2.4939999999999971</v>
      </c>
    </row>
    <row r="445" spans="1:72" s="96" customFormat="1" ht="15.6" x14ac:dyDescent="0.3">
      <c r="A445" s="115"/>
      <c r="B445" s="103"/>
      <c r="C445" s="103"/>
      <c r="D445" s="103"/>
      <c r="E445" s="104"/>
      <c r="F445" s="104"/>
      <c r="G445" s="104"/>
      <c r="H445" s="104"/>
      <c r="I445" s="104"/>
      <c r="J445" s="104"/>
      <c r="K445" s="104"/>
      <c r="L445" s="104"/>
      <c r="M445" s="104"/>
      <c r="N445" s="104"/>
      <c r="O445" s="104"/>
      <c r="P445" s="104"/>
      <c r="Q445" s="104"/>
      <c r="R445" s="104"/>
      <c r="S445" s="104"/>
      <c r="T445" s="103"/>
      <c r="U445" s="105"/>
      <c r="AR445" s="96">
        <v>31.5</v>
      </c>
      <c r="AS445" s="96">
        <v>2.6859999999999968</v>
      </c>
      <c r="AT445" s="96">
        <v>83.5</v>
      </c>
      <c r="AU445" s="96">
        <v>2.5139999999999967</v>
      </c>
    </row>
    <row r="446" spans="1:72" s="96" customFormat="1" ht="15.6" x14ac:dyDescent="0.3">
      <c r="A446" s="115"/>
      <c r="B446" s="103"/>
      <c r="C446" s="103"/>
      <c r="D446" s="103"/>
      <c r="E446" s="103"/>
      <c r="F446" s="103"/>
      <c r="G446" s="103"/>
      <c r="H446" s="103"/>
      <c r="I446" s="103"/>
      <c r="J446" s="103"/>
      <c r="K446" s="103"/>
      <c r="L446" s="103"/>
      <c r="M446" s="103"/>
      <c r="N446" s="103"/>
      <c r="O446" s="103"/>
      <c r="P446" s="103"/>
      <c r="Q446" s="103"/>
      <c r="R446" s="103"/>
      <c r="S446" s="103"/>
      <c r="T446" s="103"/>
      <c r="U446" s="105"/>
      <c r="AR446" s="96">
        <v>33.5</v>
      </c>
      <c r="AS446" s="96">
        <v>1.7359999999999967</v>
      </c>
      <c r="AT446" s="96">
        <v>85.5</v>
      </c>
      <c r="AU446" s="96">
        <v>2.2139999999999969</v>
      </c>
    </row>
    <row r="447" spans="1:72" s="96" customFormat="1" ht="15.6" x14ac:dyDescent="0.3">
      <c r="A447" s="115"/>
      <c r="B447" s="103"/>
      <c r="C447" s="103"/>
      <c r="D447" s="103"/>
      <c r="E447" s="103"/>
      <c r="F447" s="103"/>
      <c r="G447" s="103"/>
      <c r="H447" s="103"/>
      <c r="I447" s="103"/>
      <c r="J447" s="103"/>
      <c r="K447" s="103"/>
      <c r="L447" s="103"/>
      <c r="M447" s="103"/>
      <c r="N447" s="103"/>
      <c r="O447" s="103"/>
      <c r="P447" s="103"/>
      <c r="Q447" s="103"/>
      <c r="R447" s="103"/>
      <c r="S447" s="103"/>
      <c r="T447" s="103"/>
      <c r="U447" s="105"/>
      <c r="AR447" s="96">
        <v>34.5</v>
      </c>
      <c r="AS447" s="96">
        <v>1.0859999999999967</v>
      </c>
      <c r="AT447" s="96">
        <v>86</v>
      </c>
      <c r="AU447" s="96">
        <v>1.603999999999997</v>
      </c>
    </row>
    <row r="448" spans="1:72" s="96" customFormat="1" ht="15.6" x14ac:dyDescent="0.3">
      <c r="A448" s="115"/>
      <c r="B448" s="103"/>
      <c r="C448" s="103"/>
      <c r="D448" s="103"/>
      <c r="E448" s="103"/>
      <c r="F448" s="103"/>
      <c r="G448" s="103"/>
      <c r="H448" s="103"/>
      <c r="I448" s="103"/>
      <c r="J448" s="103"/>
      <c r="K448" s="103"/>
      <c r="L448" s="103"/>
      <c r="M448" s="103"/>
      <c r="N448" s="103"/>
      <c r="O448" s="103"/>
      <c r="P448" s="103"/>
      <c r="Q448" s="103"/>
      <c r="R448" s="103"/>
      <c r="S448" s="103"/>
      <c r="T448" s="103"/>
      <c r="U448" s="105"/>
      <c r="AR448" s="96">
        <v>35</v>
      </c>
      <c r="AS448" s="96">
        <v>0.40899999999999659</v>
      </c>
      <c r="AT448" s="96">
        <v>90</v>
      </c>
      <c r="AU448" s="96">
        <v>0.20399999999999707</v>
      </c>
    </row>
    <row r="449" spans="1:72" s="96" customFormat="1" ht="15.6" x14ac:dyDescent="0.3">
      <c r="A449" s="115"/>
      <c r="B449" s="103"/>
      <c r="C449" s="103"/>
      <c r="D449" s="103"/>
      <c r="E449" s="103"/>
      <c r="F449" s="103"/>
      <c r="G449" s="103"/>
      <c r="H449" s="103"/>
      <c r="I449" s="103"/>
      <c r="J449" s="103"/>
      <c r="K449" s="103"/>
      <c r="L449" s="103"/>
      <c r="M449" s="103"/>
      <c r="N449" s="103"/>
      <c r="O449" s="103"/>
      <c r="P449" s="103"/>
      <c r="Q449" s="103"/>
      <c r="R449" s="103"/>
      <c r="S449" s="103"/>
      <c r="T449" s="103"/>
      <c r="U449" s="105"/>
      <c r="AR449" s="96">
        <v>38</v>
      </c>
      <c r="AS449" s="96">
        <v>0.25899999999999657</v>
      </c>
      <c r="AT449" s="96">
        <v>96</v>
      </c>
      <c r="AU449" s="96">
        <v>-0.2160000000000033</v>
      </c>
      <c r="AV449" s="96">
        <v>0</v>
      </c>
      <c r="AW449" s="96">
        <v>1.7479999999999967</v>
      </c>
    </row>
    <row r="450" spans="1:72" s="96" customFormat="1" ht="15.6" x14ac:dyDescent="0.3">
      <c r="A450" s="115"/>
      <c r="B450" s="103"/>
      <c r="C450" s="103"/>
      <c r="D450" s="103"/>
      <c r="E450" s="103"/>
      <c r="F450" s="103"/>
      <c r="G450" s="103"/>
      <c r="H450" s="103"/>
      <c r="I450" s="103"/>
      <c r="J450" s="103"/>
      <c r="K450" s="103"/>
      <c r="L450" s="103"/>
      <c r="M450" s="103"/>
      <c r="N450" s="103"/>
      <c r="O450" s="103"/>
      <c r="P450" s="103"/>
      <c r="Q450" s="103"/>
      <c r="R450" s="103"/>
      <c r="S450" s="103"/>
      <c r="T450" s="103"/>
      <c r="U450" s="105"/>
      <c r="AR450" s="96">
        <v>41</v>
      </c>
      <c r="AS450" s="96">
        <v>6.899999999999662E-2</v>
      </c>
      <c r="AT450" s="96">
        <v>106</v>
      </c>
      <c r="AU450" s="96">
        <v>-0.55600000000000271</v>
      </c>
      <c r="AV450" s="96">
        <v>10</v>
      </c>
      <c r="AW450" s="96">
        <v>1.7779999999999967</v>
      </c>
    </row>
    <row r="451" spans="1:72" s="96" customFormat="1" ht="15.6" x14ac:dyDescent="0.3">
      <c r="A451" s="115"/>
      <c r="B451" s="103"/>
      <c r="C451" s="103"/>
      <c r="D451" s="103"/>
      <c r="E451" s="103"/>
      <c r="F451" s="103"/>
      <c r="G451" s="103"/>
      <c r="H451" s="103"/>
      <c r="I451" s="103"/>
      <c r="J451" s="103"/>
      <c r="K451" s="103"/>
      <c r="L451" s="103"/>
      <c r="M451" s="103"/>
      <c r="N451" s="103"/>
      <c r="O451" s="103"/>
      <c r="P451" s="103"/>
      <c r="Q451" s="103"/>
      <c r="R451" s="103"/>
      <c r="S451" s="103"/>
      <c r="T451" s="103"/>
      <c r="U451" s="105"/>
      <c r="AR451" s="96">
        <v>44</v>
      </c>
      <c r="AS451" s="96">
        <v>-0.22100000000000342</v>
      </c>
      <c r="AT451" s="96">
        <v>112</v>
      </c>
      <c r="AU451" s="96">
        <v>-0.70600000000000307</v>
      </c>
      <c r="AV451" s="96">
        <v>15</v>
      </c>
      <c r="AW451" s="96">
        <v>1.7179999999999969</v>
      </c>
    </row>
    <row r="452" spans="1:72" s="96" customFormat="1" ht="15.6" x14ac:dyDescent="0.3">
      <c r="A452" s="115"/>
      <c r="B452" s="103"/>
      <c r="C452" s="103"/>
      <c r="D452" s="103"/>
      <c r="E452" s="103"/>
      <c r="F452" s="103"/>
      <c r="G452" s="103"/>
      <c r="H452" s="103"/>
      <c r="I452" s="103"/>
      <c r="J452" s="103"/>
      <c r="K452" s="103"/>
      <c r="L452" s="103"/>
      <c r="M452" s="103"/>
      <c r="N452" s="103"/>
      <c r="O452" s="103"/>
      <c r="P452" s="103"/>
      <c r="Q452" s="103"/>
      <c r="R452" s="103"/>
      <c r="S452" s="103"/>
      <c r="T452" s="103"/>
      <c r="U452" s="105"/>
      <c r="AR452" s="96">
        <v>47</v>
      </c>
      <c r="AS452" s="96">
        <v>-0.40100000000000335</v>
      </c>
      <c r="AV452" s="96">
        <v>20</v>
      </c>
      <c r="AW452" s="96">
        <v>1.7779999999999967</v>
      </c>
    </row>
    <row r="453" spans="1:72" s="96" customFormat="1" ht="15.6" x14ac:dyDescent="0.3">
      <c r="A453" s="115"/>
      <c r="B453" s="103"/>
      <c r="C453" s="103"/>
      <c r="D453" s="103"/>
      <c r="E453" s="103"/>
      <c r="F453" s="103"/>
      <c r="G453" s="103"/>
      <c r="H453" s="103"/>
      <c r="I453" s="103"/>
      <c r="J453" s="103"/>
      <c r="K453" s="103"/>
      <c r="L453" s="103"/>
      <c r="M453" s="103"/>
      <c r="N453" s="103"/>
      <c r="O453" s="103"/>
      <c r="P453" s="103"/>
      <c r="Q453" s="103"/>
      <c r="R453" s="103"/>
      <c r="S453" s="103"/>
      <c r="T453" s="103"/>
      <c r="V453" s="110"/>
      <c r="W453" s="113"/>
      <c r="X453" s="113"/>
      <c r="Y453" s="113"/>
      <c r="Z453" s="113"/>
      <c r="AA453" s="113"/>
      <c r="AB453" s="113"/>
      <c r="AC453" s="113"/>
      <c r="AD453" s="113"/>
      <c r="AE453" s="113"/>
      <c r="AF453" s="113"/>
      <c r="AR453" s="96">
        <v>50</v>
      </c>
      <c r="AS453" s="96">
        <v>-0.57100000000000328</v>
      </c>
      <c r="AV453" s="96">
        <v>21</v>
      </c>
      <c r="AW453" s="96">
        <v>2.2479999999999967</v>
      </c>
    </row>
    <row r="454" spans="1:72" s="125" customFormat="1" ht="31.2" x14ac:dyDescent="0.25">
      <c r="A454" s="122" t="s">
        <v>77</v>
      </c>
      <c r="B454" s="106">
        <v>0</v>
      </c>
      <c r="C454" s="106">
        <v>10</v>
      </c>
      <c r="D454" s="106">
        <v>15</v>
      </c>
      <c r="E454" s="106">
        <v>19</v>
      </c>
      <c r="F454" s="106">
        <v>19.5</v>
      </c>
      <c r="G454" s="106">
        <v>20</v>
      </c>
      <c r="H454" s="106">
        <v>22</v>
      </c>
      <c r="I454" s="106">
        <v>24</v>
      </c>
      <c r="J454" s="106">
        <v>27</v>
      </c>
      <c r="K454" s="106">
        <v>31</v>
      </c>
      <c r="L454" s="106">
        <v>35</v>
      </c>
      <c r="M454" s="106">
        <v>41</v>
      </c>
      <c r="N454" s="106">
        <v>46</v>
      </c>
      <c r="O454" s="106">
        <v>50</v>
      </c>
      <c r="P454" s="106">
        <v>55</v>
      </c>
      <c r="Q454" s="106">
        <v>57</v>
      </c>
      <c r="R454" s="106">
        <v>57.5</v>
      </c>
      <c r="S454" s="106">
        <v>58</v>
      </c>
      <c r="T454" s="106">
        <v>62</v>
      </c>
      <c r="U454" s="108">
        <v>70</v>
      </c>
      <c r="V454" s="109"/>
      <c r="W454" s="123"/>
      <c r="X454" s="111"/>
      <c r="Y454" s="111"/>
      <c r="Z454" s="111"/>
      <c r="AA454" s="111"/>
      <c r="AB454" s="111"/>
      <c r="AC454" s="111"/>
      <c r="AD454" s="111"/>
      <c r="AE454" s="111"/>
      <c r="AF454" s="111"/>
      <c r="AG454" s="117"/>
      <c r="AH454" s="117"/>
      <c r="AI454" s="111"/>
      <c r="AJ454" s="111"/>
      <c r="AK454" s="111"/>
      <c r="AL454" s="111"/>
      <c r="AM454" s="111"/>
      <c r="AN454" s="111"/>
      <c r="AO454" s="111"/>
      <c r="AP454" s="111"/>
      <c r="AQ454" s="111"/>
      <c r="AR454" s="111">
        <v>54</v>
      </c>
      <c r="AS454" s="111">
        <v>-7.1000000000003283E-2</v>
      </c>
      <c r="AT454" s="111"/>
      <c r="AU454" s="111"/>
      <c r="AV454" s="111">
        <v>26</v>
      </c>
      <c r="AW454" s="111">
        <v>2.1679999999999966</v>
      </c>
      <c r="AX454" s="111"/>
      <c r="AY454" s="111"/>
      <c r="AZ454" s="111"/>
      <c r="BA454" s="111"/>
      <c r="BB454" s="111"/>
      <c r="BC454" s="111"/>
      <c r="BD454" s="111"/>
      <c r="BE454" s="111"/>
      <c r="BF454" s="111"/>
      <c r="BG454" s="111"/>
      <c r="BH454" s="111"/>
      <c r="BI454" s="111"/>
      <c r="BJ454" s="111"/>
      <c r="BK454" s="111"/>
      <c r="BL454" s="111"/>
      <c r="BM454" s="111"/>
      <c r="BN454" s="111"/>
      <c r="BO454" s="111"/>
      <c r="BP454" s="111"/>
      <c r="BQ454" s="111"/>
      <c r="BR454" s="111"/>
      <c r="BS454" s="111"/>
      <c r="BT454" s="124"/>
    </row>
    <row r="455" spans="1:72" s="125" customFormat="1" ht="31.2" x14ac:dyDescent="0.25">
      <c r="A455" s="122" t="s">
        <v>78</v>
      </c>
      <c r="B455" s="106">
        <v>-0.4099999999999997</v>
      </c>
      <c r="C455" s="106">
        <v>-0.39999999999999991</v>
      </c>
      <c r="D455" s="106">
        <v>-0.30999999999999961</v>
      </c>
      <c r="E455" s="106">
        <v>1.1600000000000001</v>
      </c>
      <c r="F455" s="106">
        <v>1.8000000000000003</v>
      </c>
      <c r="G455" s="106">
        <v>1.7400000000000002</v>
      </c>
      <c r="H455" s="106">
        <v>0.1950000000000004</v>
      </c>
      <c r="I455" s="106">
        <v>-0.14499999999999957</v>
      </c>
      <c r="J455" s="106">
        <v>-0.13499999999999956</v>
      </c>
      <c r="K455" s="106">
        <v>-0.22499999999999964</v>
      </c>
      <c r="L455" s="106">
        <v>-0.21499999999999964</v>
      </c>
      <c r="M455" s="106">
        <v>-0.15499999999999958</v>
      </c>
      <c r="N455" s="106">
        <v>-3.4999999999999698E-2</v>
      </c>
      <c r="O455" s="106">
        <v>6.5000000000000391E-2</v>
      </c>
      <c r="P455" s="106">
        <v>0.36500000000000044</v>
      </c>
      <c r="Q455" s="106">
        <v>1.7000000000000002</v>
      </c>
      <c r="R455" s="106">
        <v>1.6600000000000001</v>
      </c>
      <c r="S455" s="106">
        <v>0.98000000000000043</v>
      </c>
      <c r="T455" s="106">
        <v>0.92000000000000037</v>
      </c>
      <c r="U455" s="108">
        <v>0.89000000000000012</v>
      </c>
      <c r="V455" s="109"/>
      <c r="W455" s="123"/>
      <c r="X455" s="111"/>
      <c r="Y455" s="111"/>
      <c r="Z455" s="111"/>
      <c r="AA455" s="111"/>
      <c r="AB455" s="111"/>
      <c r="AC455" s="111"/>
      <c r="AD455" s="111"/>
      <c r="AE455" s="111"/>
      <c r="AF455" s="111"/>
      <c r="AG455" s="111"/>
      <c r="AH455" s="111"/>
      <c r="AI455" s="111"/>
      <c r="AJ455" s="111"/>
      <c r="AK455" s="111"/>
      <c r="AL455" s="111"/>
      <c r="AM455" s="111"/>
      <c r="AN455" s="111"/>
      <c r="AO455" s="111"/>
      <c r="AP455" s="111"/>
      <c r="AQ455" s="111"/>
      <c r="AR455" s="111">
        <v>59</v>
      </c>
      <c r="AS455" s="111">
        <v>-0.49100000000000343</v>
      </c>
      <c r="AT455" s="111"/>
      <c r="AU455" s="111"/>
      <c r="AV455" s="111">
        <v>27</v>
      </c>
      <c r="AW455" s="111">
        <v>1.1279999999999966</v>
      </c>
      <c r="AX455" s="111"/>
      <c r="AY455" s="111"/>
      <c r="AZ455" s="111"/>
      <c r="BA455" s="111"/>
      <c r="BB455" s="111"/>
      <c r="BC455" s="111"/>
      <c r="BD455" s="111"/>
      <c r="BE455" s="111"/>
      <c r="BF455" s="111"/>
      <c r="BG455" s="111"/>
      <c r="BH455" s="111"/>
      <c r="BI455" s="111"/>
      <c r="BJ455" s="111"/>
      <c r="BK455" s="111"/>
      <c r="BL455" s="111"/>
      <c r="BM455" s="111"/>
      <c r="BN455" s="111"/>
      <c r="BO455" s="111"/>
      <c r="BP455" s="111"/>
      <c r="BQ455" s="111"/>
      <c r="BR455" s="111"/>
      <c r="BS455" s="111"/>
      <c r="BT455" s="124"/>
    </row>
    <row r="456" spans="1:72" s="96" customFormat="1" ht="15.6" x14ac:dyDescent="0.3">
      <c r="G456" s="96" t="s">
        <v>124</v>
      </c>
      <c r="M456" s="96" t="s">
        <v>126</v>
      </c>
      <c r="R456" s="96" t="s">
        <v>125</v>
      </c>
      <c r="Y456" s="110"/>
      <c r="Z456" s="113"/>
      <c r="AA456" s="113"/>
      <c r="AB456" s="113"/>
      <c r="AC456" s="113"/>
      <c r="AD456" s="113"/>
      <c r="AE456" s="113"/>
      <c r="AF456" s="113"/>
      <c r="AG456" s="113"/>
      <c r="AH456" s="113"/>
      <c r="AR456" s="96">
        <v>60</v>
      </c>
      <c r="AS456" s="96">
        <v>1.3059999999999969</v>
      </c>
      <c r="AV456" s="96">
        <v>30</v>
      </c>
      <c r="AW456" s="96">
        <v>0.74799999999999667</v>
      </c>
    </row>
    <row r="457" spans="1:72" s="96" customFormat="1" ht="30.6" thickBot="1" x14ac:dyDescent="0.35">
      <c r="A457" s="149" t="s">
        <v>109</v>
      </c>
      <c r="B457" s="149"/>
      <c r="C457" s="149"/>
      <c r="D457" s="149"/>
      <c r="E457" s="149"/>
      <c r="F457" s="149"/>
      <c r="G457" s="149"/>
      <c r="H457" s="149"/>
      <c r="I457" s="149"/>
      <c r="J457" s="149"/>
      <c r="K457" s="149"/>
      <c r="L457" s="149"/>
      <c r="M457" s="149"/>
      <c r="N457" s="149"/>
      <c r="O457" s="149"/>
      <c r="P457" s="149"/>
      <c r="Q457" s="149"/>
      <c r="R457" s="149"/>
      <c r="S457" s="149"/>
      <c r="T457" s="149"/>
      <c r="U457" s="149"/>
      <c r="AV457" s="96">
        <v>75</v>
      </c>
      <c r="AW457" s="96">
        <v>2.567999999999997</v>
      </c>
      <c r="AX457" s="96">
        <v>19.5</v>
      </c>
      <c r="AY457" s="96">
        <v>1.1829999999999967</v>
      </c>
    </row>
    <row r="458" spans="1:72" s="96" customFormat="1" ht="16.2" thickTop="1" x14ac:dyDescent="0.3">
      <c r="A458" s="114"/>
      <c r="B458" s="97"/>
      <c r="C458" s="97"/>
      <c r="D458" s="97"/>
      <c r="E458" s="98"/>
      <c r="F458" s="99"/>
      <c r="G458" s="99"/>
      <c r="H458" s="99"/>
      <c r="I458" s="99"/>
      <c r="J458" s="99"/>
      <c r="K458" s="99"/>
      <c r="L458" s="99"/>
      <c r="M458" s="100"/>
      <c r="N458" s="100"/>
      <c r="O458" s="100"/>
      <c r="P458" s="100"/>
      <c r="Q458" s="101"/>
      <c r="R458" s="101"/>
      <c r="S458" s="101"/>
      <c r="T458" s="97"/>
      <c r="U458" s="102"/>
      <c r="AV458" s="96">
        <v>76</v>
      </c>
      <c r="AW458" s="96">
        <v>1.7479999999999967</v>
      </c>
      <c r="AX458" s="96">
        <v>22</v>
      </c>
      <c r="AY458" s="96">
        <v>0.22499999999999676</v>
      </c>
    </row>
    <row r="459" spans="1:72" s="96" customFormat="1" ht="15.6" x14ac:dyDescent="0.3">
      <c r="A459" s="115"/>
      <c r="B459" s="103"/>
      <c r="C459" s="103"/>
      <c r="D459" s="103"/>
      <c r="E459" s="104"/>
      <c r="F459" s="104"/>
      <c r="G459" s="104"/>
      <c r="H459" s="104"/>
      <c r="I459" s="104"/>
      <c r="J459" s="104"/>
      <c r="K459" s="104"/>
      <c r="L459" s="104"/>
      <c r="M459" s="104"/>
      <c r="N459" s="104"/>
      <c r="O459" s="104"/>
      <c r="P459" s="104"/>
      <c r="Q459" s="104"/>
      <c r="R459" s="104"/>
      <c r="S459" s="104"/>
      <c r="T459" s="103"/>
      <c r="U459" s="105"/>
      <c r="AV459" s="96">
        <v>81</v>
      </c>
      <c r="AW459" s="96">
        <v>1.7279999999999966</v>
      </c>
      <c r="AX459" s="96">
        <v>26</v>
      </c>
      <c r="AY459" s="96">
        <v>6.4999999999996838E-2</v>
      </c>
    </row>
    <row r="460" spans="1:72" s="96" customFormat="1" ht="15.6" x14ac:dyDescent="0.3">
      <c r="A460" s="115"/>
      <c r="B460" s="103"/>
      <c r="C460" s="103"/>
      <c r="D460" s="103"/>
      <c r="E460" s="104"/>
      <c r="F460" s="104"/>
      <c r="G460" s="104"/>
      <c r="H460" s="104"/>
      <c r="I460" s="104"/>
      <c r="J460" s="104"/>
      <c r="K460" s="104"/>
      <c r="L460" s="104"/>
      <c r="M460" s="104"/>
      <c r="N460" s="104"/>
      <c r="O460" s="104"/>
      <c r="P460" s="104"/>
      <c r="Q460" s="104"/>
      <c r="R460" s="104"/>
      <c r="S460" s="104"/>
      <c r="T460" s="103"/>
      <c r="U460" s="105"/>
      <c r="AV460" s="96">
        <v>89</v>
      </c>
      <c r="AW460" s="96">
        <v>1.6679999999999966</v>
      </c>
      <c r="AX460" s="96">
        <v>30</v>
      </c>
      <c r="AY460" s="96">
        <v>4.9999999999967848E-3</v>
      </c>
    </row>
    <row r="461" spans="1:72" s="96" customFormat="1" ht="15.6" x14ac:dyDescent="0.3">
      <c r="A461" s="115"/>
      <c r="B461" s="103"/>
      <c r="C461" s="103"/>
      <c r="D461" s="103"/>
      <c r="E461" s="103"/>
      <c r="F461" s="103"/>
      <c r="G461" s="103"/>
      <c r="H461" s="103"/>
      <c r="I461" s="103"/>
      <c r="J461" s="103"/>
      <c r="K461" s="103"/>
      <c r="L461" s="103"/>
      <c r="M461" s="103"/>
      <c r="N461" s="103"/>
      <c r="O461" s="103"/>
      <c r="P461" s="103"/>
      <c r="Q461" s="103"/>
      <c r="R461" s="103"/>
      <c r="S461" s="103"/>
      <c r="T461" s="103"/>
      <c r="U461" s="105"/>
      <c r="AV461" s="96">
        <v>92</v>
      </c>
      <c r="AW461" s="96">
        <v>1.6379999999999968</v>
      </c>
      <c r="AX461" s="96">
        <v>34</v>
      </c>
      <c r="AY461" s="96">
        <v>-0.23500000000000321</v>
      </c>
    </row>
    <row r="462" spans="1:72" s="96" customFormat="1" ht="15.6" x14ac:dyDescent="0.3">
      <c r="A462" s="115"/>
      <c r="B462" s="103"/>
      <c r="C462" s="103"/>
      <c r="D462" s="103"/>
      <c r="E462" s="103"/>
      <c r="F462" s="103"/>
      <c r="G462" s="103"/>
      <c r="H462" s="103"/>
      <c r="I462" s="103"/>
      <c r="J462" s="103"/>
      <c r="K462" s="103"/>
      <c r="L462" s="103"/>
      <c r="M462" s="103"/>
      <c r="N462" s="103"/>
      <c r="O462" s="103"/>
      <c r="P462" s="103"/>
      <c r="Q462" s="103"/>
      <c r="R462" s="103"/>
      <c r="S462" s="103"/>
      <c r="T462" s="103"/>
      <c r="U462" s="105"/>
      <c r="AV462" s="96">
        <v>98</v>
      </c>
      <c r="AW462" s="96">
        <v>1.7179999999999969</v>
      </c>
      <c r="AX462" s="96">
        <v>38</v>
      </c>
      <c r="AY462" s="96">
        <v>-0.24500000000000322</v>
      </c>
    </row>
    <row r="463" spans="1:72" s="96" customFormat="1" ht="15.6" x14ac:dyDescent="0.3">
      <c r="A463" s="115"/>
      <c r="B463" s="103"/>
      <c r="C463" s="103"/>
      <c r="D463" s="103"/>
      <c r="E463" s="103"/>
      <c r="F463" s="103"/>
      <c r="G463" s="103"/>
      <c r="H463" s="103"/>
      <c r="I463" s="103"/>
      <c r="J463" s="103"/>
      <c r="K463" s="103"/>
      <c r="L463" s="103"/>
      <c r="M463" s="103"/>
      <c r="N463" s="103"/>
      <c r="O463" s="103"/>
      <c r="P463" s="103"/>
      <c r="Q463" s="103"/>
      <c r="R463" s="103"/>
      <c r="S463" s="103"/>
      <c r="T463" s="103"/>
      <c r="U463" s="105"/>
      <c r="AX463" s="96">
        <v>42</v>
      </c>
      <c r="AY463" s="96">
        <v>-3.5000000000003251E-2</v>
      </c>
    </row>
    <row r="464" spans="1:72" s="96" customFormat="1" ht="15.6" x14ac:dyDescent="0.3">
      <c r="A464" s="115"/>
      <c r="B464" s="103"/>
      <c r="C464" s="103"/>
      <c r="D464" s="103"/>
      <c r="E464" s="103"/>
      <c r="F464" s="103"/>
      <c r="G464" s="103"/>
      <c r="H464" s="103"/>
      <c r="I464" s="103"/>
      <c r="J464" s="103"/>
      <c r="K464" s="103"/>
      <c r="L464" s="103"/>
      <c r="M464" s="103"/>
      <c r="N464" s="103"/>
      <c r="O464" s="103"/>
      <c r="P464" s="103"/>
      <c r="Q464" s="103"/>
      <c r="R464" s="103"/>
      <c r="S464" s="103"/>
      <c r="T464" s="103"/>
      <c r="U464" s="105"/>
      <c r="AT464" s="96">
        <v>0</v>
      </c>
      <c r="AU464" s="96">
        <v>1.7189999999999972</v>
      </c>
      <c r="AX464" s="96">
        <v>46</v>
      </c>
      <c r="AY464" s="96">
        <v>0.51499999999999679</v>
      </c>
    </row>
    <row r="465" spans="1:69" s="96" customFormat="1" ht="15.6" x14ac:dyDescent="0.3">
      <c r="A465" s="115"/>
      <c r="B465" s="103"/>
      <c r="C465" s="103"/>
      <c r="D465" s="103"/>
      <c r="E465" s="103"/>
      <c r="F465" s="103"/>
      <c r="G465" s="103"/>
      <c r="H465" s="103"/>
      <c r="I465" s="103"/>
      <c r="J465" s="103"/>
      <c r="K465" s="103"/>
      <c r="L465" s="103"/>
      <c r="M465" s="103"/>
      <c r="N465" s="103"/>
      <c r="O465" s="103"/>
      <c r="P465" s="103"/>
      <c r="Q465" s="103"/>
      <c r="R465" s="103"/>
      <c r="S465" s="103"/>
      <c r="T465" s="103"/>
      <c r="U465" s="105"/>
      <c r="AT465" s="96">
        <v>10</v>
      </c>
      <c r="AU465" s="96">
        <v>1.6589999999999971</v>
      </c>
      <c r="AX465" s="96">
        <v>49</v>
      </c>
      <c r="AY465" s="96">
        <v>1.0649999999999968</v>
      </c>
    </row>
    <row r="466" spans="1:69" s="96" customFormat="1" ht="15.6" x14ac:dyDescent="0.3">
      <c r="A466" s="115"/>
      <c r="B466" s="103"/>
      <c r="C466" s="103"/>
      <c r="D466" s="103"/>
      <c r="E466" s="103"/>
      <c r="F466" s="103"/>
      <c r="G466" s="103"/>
      <c r="H466" s="103"/>
      <c r="I466" s="103"/>
      <c r="J466" s="103"/>
      <c r="K466" s="103"/>
      <c r="L466" s="103"/>
      <c r="M466" s="103"/>
      <c r="N466" s="103"/>
      <c r="O466" s="103"/>
      <c r="P466" s="103"/>
      <c r="Q466" s="103"/>
      <c r="R466" s="103"/>
      <c r="S466" s="103"/>
      <c r="T466" s="103"/>
      <c r="U466" s="105"/>
      <c r="AT466" s="96">
        <v>15</v>
      </c>
      <c r="AU466" s="96">
        <v>2.0189999999999975</v>
      </c>
      <c r="AX466" s="96">
        <v>51</v>
      </c>
      <c r="AY466" s="96">
        <v>1.2429999999999968</v>
      </c>
    </row>
    <row r="467" spans="1:69" s="96" customFormat="1" ht="15.6" x14ac:dyDescent="0.3">
      <c r="A467" s="115"/>
      <c r="B467" s="103"/>
      <c r="C467" s="103"/>
      <c r="D467" s="103"/>
      <c r="E467" s="103"/>
      <c r="F467" s="103"/>
      <c r="G467" s="103"/>
      <c r="H467" s="103"/>
      <c r="I467" s="103"/>
      <c r="J467" s="103"/>
      <c r="K467" s="103"/>
      <c r="L467" s="103"/>
      <c r="M467" s="103"/>
      <c r="N467" s="103"/>
      <c r="O467" s="103"/>
      <c r="P467" s="103"/>
      <c r="Q467" s="103"/>
      <c r="R467" s="103"/>
      <c r="S467" s="103"/>
      <c r="T467" s="103"/>
      <c r="U467" s="105"/>
      <c r="AT467" s="96">
        <v>17</v>
      </c>
      <c r="AU467" s="96">
        <v>2.7189999999999972</v>
      </c>
      <c r="AX467" s="96">
        <v>53</v>
      </c>
      <c r="AY467" s="96">
        <v>2.0029999999999966</v>
      </c>
    </row>
    <row r="468" spans="1:69" s="96" customFormat="1" ht="15.6" x14ac:dyDescent="0.3">
      <c r="A468" s="115"/>
      <c r="B468" s="103"/>
      <c r="C468" s="103"/>
      <c r="D468" s="103"/>
      <c r="E468" s="103"/>
      <c r="F468" s="103"/>
      <c r="G468" s="103"/>
      <c r="H468" s="103"/>
      <c r="I468" s="103"/>
      <c r="J468" s="103"/>
      <c r="K468" s="103"/>
      <c r="L468" s="103"/>
      <c r="M468" s="103"/>
      <c r="N468" s="103"/>
      <c r="O468" s="103"/>
      <c r="P468" s="103"/>
      <c r="Q468" s="103"/>
      <c r="R468" s="103"/>
      <c r="S468" s="103"/>
      <c r="T468" s="103"/>
      <c r="U468" s="105"/>
      <c r="AT468" s="96">
        <v>19</v>
      </c>
      <c r="AU468" s="96">
        <v>3.498999999999997</v>
      </c>
      <c r="AX468" s="96">
        <v>56</v>
      </c>
      <c r="AY468" s="96">
        <v>2.6329999999999969</v>
      </c>
    </row>
    <row r="469" spans="1:69" s="125" customFormat="1" ht="31.2" x14ac:dyDescent="0.25">
      <c r="A469" s="122" t="s">
        <v>77</v>
      </c>
      <c r="B469" s="106">
        <v>0</v>
      </c>
      <c r="C469" s="106">
        <v>10</v>
      </c>
      <c r="D469" s="106">
        <v>14</v>
      </c>
      <c r="E469" s="106">
        <v>15</v>
      </c>
      <c r="F469" s="106">
        <v>16</v>
      </c>
      <c r="G469" s="106">
        <v>18</v>
      </c>
      <c r="H469" s="106">
        <v>23</v>
      </c>
      <c r="I469" s="106">
        <v>28</v>
      </c>
      <c r="J469" s="106">
        <v>32</v>
      </c>
      <c r="K469" s="106">
        <v>36</v>
      </c>
      <c r="L469" s="106">
        <v>41</v>
      </c>
      <c r="M469" s="106">
        <v>46</v>
      </c>
      <c r="N469" s="106">
        <v>50</v>
      </c>
      <c r="O469" s="106">
        <v>55</v>
      </c>
      <c r="P469" s="106">
        <v>59</v>
      </c>
      <c r="Q469" s="106">
        <v>63</v>
      </c>
      <c r="R469" s="106">
        <v>67</v>
      </c>
      <c r="S469" s="106">
        <v>71</v>
      </c>
      <c r="T469" s="106">
        <v>75.5</v>
      </c>
      <c r="U469" s="108">
        <v>90</v>
      </c>
      <c r="V469" s="109"/>
      <c r="W469" s="111"/>
      <c r="X469" s="111"/>
      <c r="Y469" s="123"/>
      <c r="Z469" s="123"/>
      <c r="AA469" s="111"/>
      <c r="AB469" s="123"/>
      <c r="AC469" s="123"/>
      <c r="AD469" s="123"/>
      <c r="AE469" s="111"/>
      <c r="AF469" s="111"/>
      <c r="AG469" s="111"/>
      <c r="AH469" s="111"/>
      <c r="AI469" s="111"/>
      <c r="AJ469" s="111"/>
      <c r="AK469" s="111"/>
      <c r="AL469" s="111"/>
      <c r="AM469" s="111"/>
      <c r="AN469" s="111"/>
      <c r="AO469" s="111"/>
      <c r="AP469" s="111"/>
      <c r="AQ469" s="111"/>
      <c r="AR469" s="111"/>
      <c r="AS469" s="111"/>
      <c r="AT469" s="111">
        <v>24</v>
      </c>
      <c r="AU469" s="111">
        <v>2.3489999999999975</v>
      </c>
      <c r="AV469" s="111"/>
      <c r="AW469" s="111"/>
      <c r="AX469" s="111">
        <v>58</v>
      </c>
      <c r="AY469" s="111">
        <v>2.6629999999999967</v>
      </c>
      <c r="AZ469" s="111"/>
      <c r="BA469" s="111"/>
      <c r="BB469" s="111"/>
      <c r="BC469" s="111"/>
      <c r="BD469" s="111"/>
      <c r="BE469" s="111"/>
      <c r="BF469" s="111"/>
      <c r="BG469" s="111"/>
      <c r="BH469" s="111"/>
      <c r="BI469" s="111"/>
      <c r="BJ469" s="111"/>
      <c r="BK469" s="111"/>
      <c r="BL469" s="111"/>
      <c r="BM469" s="111"/>
      <c r="BN469" s="111"/>
      <c r="BO469" s="111"/>
      <c r="BP469" s="111"/>
      <c r="BQ469" s="124"/>
    </row>
    <row r="470" spans="1:69" s="125" customFormat="1" ht="31.2" x14ac:dyDescent="0.25">
      <c r="A470" s="122" t="s">
        <v>78</v>
      </c>
      <c r="B470" s="106">
        <v>-0.10199999999999942</v>
      </c>
      <c r="C470" s="106">
        <v>0.94800000000000062</v>
      </c>
      <c r="D470" s="106">
        <v>1.2080000000000006</v>
      </c>
      <c r="E470" s="106">
        <v>1.7780000000000005</v>
      </c>
      <c r="F470" s="106">
        <v>1.0830000000000006</v>
      </c>
      <c r="G470" s="106">
        <v>0.16300000000000059</v>
      </c>
      <c r="H470" s="106">
        <v>-0.1969999999999994</v>
      </c>
      <c r="I470" s="106">
        <v>-0.38699999999999934</v>
      </c>
      <c r="J470" s="106">
        <v>-0.47699999999999942</v>
      </c>
      <c r="K470" s="106">
        <v>-0.5869999999999993</v>
      </c>
      <c r="L470" s="106">
        <v>-0.71699999999999942</v>
      </c>
      <c r="M470" s="106">
        <v>-0.92699999999999916</v>
      </c>
      <c r="N470" s="106">
        <v>-0.72699999999999942</v>
      </c>
      <c r="O470" s="106">
        <v>-0.71699999999999942</v>
      </c>
      <c r="P470" s="106">
        <v>-0.40699999999999936</v>
      </c>
      <c r="Q470" s="106">
        <v>0.59300000000000064</v>
      </c>
      <c r="R470" s="106">
        <v>-0.59699999999999931</v>
      </c>
      <c r="S470" s="106">
        <v>-0.43699999999999939</v>
      </c>
      <c r="T470" s="106">
        <v>1.2480000000000007</v>
      </c>
      <c r="U470" s="108">
        <v>1.0380000000000005</v>
      </c>
      <c r="V470" s="109"/>
      <c r="W470" s="111"/>
      <c r="X470" s="111"/>
      <c r="Y470" s="123"/>
      <c r="Z470" s="123"/>
      <c r="AA470" s="111"/>
      <c r="AB470" s="123"/>
      <c r="AC470" s="123"/>
      <c r="AD470" s="123"/>
      <c r="AE470" s="111"/>
      <c r="AF470" s="111"/>
      <c r="AG470" s="111"/>
      <c r="AH470" s="111"/>
      <c r="AI470" s="111"/>
      <c r="AJ470" s="111"/>
      <c r="AK470" s="111"/>
      <c r="AL470" s="111"/>
      <c r="AM470" s="111"/>
      <c r="AN470" s="111"/>
      <c r="AO470" s="111"/>
      <c r="AP470" s="111"/>
      <c r="AQ470" s="111"/>
      <c r="AR470" s="111"/>
      <c r="AS470" s="111"/>
      <c r="AT470" s="111">
        <v>26</v>
      </c>
      <c r="AU470" s="111">
        <v>1.1189999999999971</v>
      </c>
      <c r="AV470" s="111"/>
      <c r="AW470" s="111"/>
      <c r="AX470" s="111">
        <v>60</v>
      </c>
      <c r="AY470" s="111">
        <v>2.6229999999999967</v>
      </c>
      <c r="AZ470" s="111"/>
      <c r="BA470" s="111"/>
      <c r="BB470" s="111"/>
      <c r="BC470" s="111"/>
      <c r="BD470" s="111"/>
      <c r="BE470" s="111"/>
      <c r="BF470" s="111"/>
      <c r="BG470" s="111"/>
      <c r="BH470" s="111"/>
      <c r="BI470" s="111"/>
      <c r="BJ470" s="111"/>
      <c r="BK470" s="111"/>
      <c r="BL470" s="111"/>
      <c r="BM470" s="111"/>
      <c r="BN470" s="111"/>
      <c r="BO470" s="111"/>
      <c r="BP470" s="111"/>
      <c r="BQ470" s="124"/>
    </row>
    <row r="471" spans="1:69" s="96" customFormat="1" ht="15.6" x14ac:dyDescent="0.3">
      <c r="E471" s="96" t="s">
        <v>124</v>
      </c>
      <c r="L471" s="96" t="s">
        <v>126</v>
      </c>
      <c r="T471" s="96" t="s">
        <v>125</v>
      </c>
      <c r="AT471" s="96">
        <v>30</v>
      </c>
      <c r="AU471" s="96">
        <v>0.42599999999999738</v>
      </c>
      <c r="AX471" s="96">
        <v>61.5</v>
      </c>
      <c r="AY471" s="96">
        <v>1.6729999999999967</v>
      </c>
    </row>
    <row r="472" spans="1:69" s="96" customFormat="1" ht="30.6" thickBot="1" x14ac:dyDescent="0.35">
      <c r="A472" s="149" t="s">
        <v>110</v>
      </c>
      <c r="B472" s="149"/>
      <c r="C472" s="149"/>
      <c r="D472" s="149"/>
      <c r="E472" s="149"/>
      <c r="F472" s="149"/>
      <c r="G472" s="149"/>
      <c r="H472" s="149"/>
      <c r="I472" s="149"/>
      <c r="J472" s="149"/>
      <c r="K472" s="149"/>
      <c r="L472" s="149"/>
      <c r="M472" s="149"/>
      <c r="N472" s="149"/>
      <c r="O472" s="149"/>
      <c r="P472" s="149"/>
      <c r="Q472" s="149"/>
      <c r="R472" s="149"/>
      <c r="S472" s="149"/>
      <c r="T472" s="149"/>
      <c r="U472" s="149"/>
    </row>
    <row r="473" spans="1:69" s="96" customFormat="1" ht="16.2" thickTop="1" x14ac:dyDescent="0.3">
      <c r="A473" s="114"/>
      <c r="B473" s="97"/>
      <c r="C473" s="97"/>
      <c r="D473" s="97"/>
      <c r="E473" s="98"/>
      <c r="F473" s="99"/>
      <c r="G473" s="99"/>
      <c r="H473" s="99"/>
      <c r="I473" s="99"/>
      <c r="J473" s="99"/>
      <c r="K473" s="99"/>
      <c r="L473" s="99"/>
      <c r="M473" s="100"/>
      <c r="N473" s="100"/>
      <c r="O473" s="100"/>
      <c r="P473" s="100"/>
      <c r="Q473" s="101"/>
      <c r="R473" s="101"/>
      <c r="S473" s="101"/>
      <c r="T473" s="97"/>
      <c r="U473" s="102"/>
    </row>
    <row r="474" spans="1:69" s="96" customFormat="1" ht="15.6" x14ac:dyDescent="0.3">
      <c r="A474" s="115"/>
      <c r="B474" s="103"/>
      <c r="C474" s="103"/>
      <c r="D474" s="103"/>
      <c r="E474" s="104"/>
      <c r="F474" s="104"/>
      <c r="G474" s="104"/>
      <c r="H474" s="104"/>
      <c r="I474" s="104"/>
      <c r="J474" s="104"/>
      <c r="K474" s="104"/>
      <c r="L474" s="104"/>
      <c r="M474" s="104"/>
      <c r="N474" s="104"/>
      <c r="O474" s="104"/>
      <c r="P474" s="104"/>
      <c r="Q474" s="104"/>
      <c r="R474" s="104"/>
      <c r="S474" s="104"/>
      <c r="T474" s="103"/>
      <c r="U474" s="105"/>
    </row>
    <row r="475" spans="1:69" s="96" customFormat="1" ht="15.6" x14ac:dyDescent="0.3">
      <c r="A475" s="115"/>
      <c r="B475" s="103"/>
      <c r="C475" s="103"/>
      <c r="D475" s="103"/>
      <c r="E475" s="104"/>
      <c r="F475" s="104"/>
      <c r="G475" s="104"/>
      <c r="H475" s="104"/>
      <c r="I475" s="104"/>
      <c r="J475" s="104"/>
      <c r="K475" s="104"/>
      <c r="L475" s="104"/>
      <c r="M475" s="104"/>
      <c r="N475" s="104"/>
      <c r="O475" s="104"/>
      <c r="P475" s="104"/>
      <c r="Q475" s="104"/>
      <c r="R475" s="104"/>
      <c r="S475" s="104"/>
      <c r="T475" s="103"/>
      <c r="U475" s="105"/>
      <c r="AT475" s="96">
        <v>0</v>
      </c>
      <c r="AU475" s="96">
        <v>1.7639999999999969</v>
      </c>
    </row>
    <row r="476" spans="1:69" s="96" customFormat="1" ht="15.6" x14ac:dyDescent="0.3">
      <c r="A476" s="115"/>
      <c r="B476" s="103"/>
      <c r="C476" s="103"/>
      <c r="D476" s="103"/>
      <c r="E476" s="103"/>
      <c r="F476" s="103"/>
      <c r="G476" s="103"/>
      <c r="H476" s="103"/>
      <c r="I476" s="103"/>
      <c r="J476" s="103"/>
      <c r="K476" s="103"/>
      <c r="L476" s="103"/>
      <c r="M476" s="103"/>
      <c r="N476" s="103"/>
      <c r="O476" s="103"/>
      <c r="P476" s="103"/>
      <c r="Q476" s="103"/>
      <c r="R476" s="103"/>
      <c r="S476" s="103"/>
      <c r="T476" s="103"/>
      <c r="U476" s="105"/>
      <c r="AT476" s="96">
        <v>5</v>
      </c>
      <c r="AU476" s="96">
        <v>1.6939999999999968</v>
      </c>
    </row>
    <row r="477" spans="1:69" s="96" customFormat="1" ht="15.6" x14ac:dyDescent="0.3">
      <c r="A477" s="115"/>
      <c r="B477" s="103"/>
      <c r="C477" s="103"/>
      <c r="D477" s="103"/>
      <c r="E477" s="103"/>
      <c r="F477" s="103"/>
      <c r="G477" s="103"/>
      <c r="H477" s="103"/>
      <c r="I477" s="103"/>
      <c r="J477" s="103"/>
      <c r="K477" s="103"/>
      <c r="L477" s="103"/>
      <c r="M477" s="103"/>
      <c r="N477" s="103"/>
      <c r="O477" s="103"/>
      <c r="P477" s="103"/>
      <c r="Q477" s="103"/>
      <c r="R477" s="103"/>
      <c r="S477" s="103"/>
      <c r="T477" s="103"/>
      <c r="U477" s="105"/>
      <c r="AT477" s="96">
        <v>10</v>
      </c>
      <c r="AU477" s="96">
        <v>1.7339999999999969</v>
      </c>
    </row>
    <row r="478" spans="1:69" s="96" customFormat="1" ht="15.6" x14ac:dyDescent="0.3">
      <c r="A478" s="115"/>
      <c r="B478" s="103"/>
      <c r="C478" s="103"/>
      <c r="D478" s="103"/>
      <c r="E478" s="103"/>
      <c r="F478" s="103"/>
      <c r="G478" s="103"/>
      <c r="H478" s="103"/>
      <c r="I478" s="103"/>
      <c r="J478" s="103"/>
      <c r="K478" s="103"/>
      <c r="L478" s="103"/>
      <c r="M478" s="103"/>
      <c r="N478" s="103"/>
      <c r="O478" s="103"/>
      <c r="P478" s="103"/>
      <c r="Q478" s="103"/>
      <c r="R478" s="103"/>
      <c r="S478" s="103"/>
      <c r="T478" s="103"/>
      <c r="U478" s="105"/>
      <c r="AT478" s="96">
        <v>14</v>
      </c>
      <c r="AU478" s="96">
        <v>1.7839999999999969</v>
      </c>
    </row>
    <row r="479" spans="1:69" s="96" customFormat="1" ht="15.6" x14ac:dyDescent="0.3">
      <c r="A479" s="115"/>
      <c r="B479" s="103"/>
      <c r="C479" s="103"/>
      <c r="D479" s="103"/>
      <c r="E479" s="103"/>
      <c r="F479" s="103"/>
      <c r="G479" s="103"/>
      <c r="H479" s="103"/>
      <c r="I479" s="103"/>
      <c r="J479" s="103"/>
      <c r="K479" s="103"/>
      <c r="L479" s="103"/>
      <c r="M479" s="103"/>
      <c r="N479" s="103"/>
      <c r="O479" s="103"/>
      <c r="P479" s="103"/>
      <c r="Q479" s="103"/>
      <c r="R479" s="103"/>
      <c r="S479" s="103"/>
      <c r="T479" s="103"/>
      <c r="U479" s="105"/>
      <c r="AT479" s="96">
        <v>18</v>
      </c>
      <c r="AU479" s="96">
        <v>1.7439999999999969</v>
      </c>
    </row>
    <row r="480" spans="1:69" s="96" customFormat="1" ht="15.6" x14ac:dyDescent="0.3">
      <c r="A480" s="115"/>
      <c r="B480" s="103"/>
      <c r="C480" s="103"/>
      <c r="D480" s="103"/>
      <c r="E480" s="103"/>
      <c r="F480" s="103"/>
      <c r="G480" s="103"/>
      <c r="H480" s="103"/>
      <c r="I480" s="103"/>
      <c r="J480" s="103"/>
      <c r="K480" s="103"/>
      <c r="L480" s="103"/>
      <c r="M480" s="103"/>
      <c r="N480" s="103"/>
      <c r="O480" s="103"/>
      <c r="P480" s="103"/>
      <c r="Q480" s="103"/>
      <c r="R480" s="103"/>
      <c r="S480" s="103"/>
      <c r="T480" s="103"/>
      <c r="U480" s="105"/>
      <c r="AT480" s="96">
        <v>23</v>
      </c>
      <c r="AU480" s="96">
        <v>1.853999999999997</v>
      </c>
    </row>
    <row r="481" spans="1:72" s="96" customFormat="1" ht="15.6" x14ac:dyDescent="0.3">
      <c r="A481" s="115"/>
      <c r="B481" s="103"/>
      <c r="C481" s="103"/>
      <c r="D481" s="103"/>
      <c r="E481" s="103"/>
      <c r="F481" s="103"/>
      <c r="G481" s="103"/>
      <c r="H481" s="103"/>
      <c r="I481" s="103"/>
      <c r="J481" s="103"/>
      <c r="K481" s="103"/>
      <c r="L481" s="103"/>
      <c r="M481" s="103"/>
      <c r="N481" s="103"/>
      <c r="O481" s="103"/>
      <c r="P481" s="103"/>
      <c r="Q481" s="103"/>
      <c r="R481" s="103"/>
      <c r="S481" s="103"/>
      <c r="T481" s="103"/>
      <c r="U481" s="105"/>
      <c r="AT481" s="96">
        <v>24</v>
      </c>
      <c r="AU481" s="96">
        <v>2.3239999999999972</v>
      </c>
    </row>
    <row r="482" spans="1:72" s="96" customFormat="1" ht="15.6" x14ac:dyDescent="0.3">
      <c r="A482" s="115"/>
      <c r="B482" s="103"/>
      <c r="C482" s="103"/>
      <c r="D482" s="103"/>
      <c r="E482" s="103"/>
      <c r="F482" s="103"/>
      <c r="G482" s="103"/>
      <c r="H482" s="103"/>
      <c r="I482" s="103"/>
      <c r="J482" s="103"/>
      <c r="K482" s="103"/>
      <c r="L482" s="103"/>
      <c r="M482" s="103"/>
      <c r="N482" s="103"/>
      <c r="O482" s="103"/>
      <c r="P482" s="103"/>
      <c r="Q482" s="103"/>
      <c r="R482" s="103"/>
      <c r="S482" s="103"/>
      <c r="T482" s="103"/>
      <c r="U482" s="105"/>
      <c r="AT482" s="96">
        <v>25</v>
      </c>
      <c r="AU482" s="96">
        <v>2.7339999999999969</v>
      </c>
    </row>
    <row r="483" spans="1:72" s="96" customFormat="1" ht="15.6" x14ac:dyDescent="0.3">
      <c r="A483" s="115"/>
      <c r="B483" s="103"/>
      <c r="C483" s="103"/>
      <c r="D483" s="103"/>
      <c r="E483" s="103"/>
      <c r="F483" s="103"/>
      <c r="G483" s="103"/>
      <c r="H483" s="103"/>
      <c r="I483" s="103"/>
      <c r="J483" s="103"/>
      <c r="K483" s="103"/>
      <c r="L483" s="103"/>
      <c r="M483" s="103"/>
      <c r="N483" s="103"/>
      <c r="O483" s="103"/>
      <c r="P483" s="103"/>
      <c r="Q483" s="103"/>
      <c r="R483" s="103"/>
      <c r="S483" s="103"/>
      <c r="T483" s="103"/>
      <c r="U483" s="105"/>
      <c r="AT483" s="96">
        <v>28</v>
      </c>
      <c r="AU483" s="96">
        <v>2.7139999999999969</v>
      </c>
    </row>
    <row r="484" spans="1:72" s="125" customFormat="1" ht="31.2" x14ac:dyDescent="0.25">
      <c r="A484" s="122" t="s">
        <v>77</v>
      </c>
      <c r="B484" s="106">
        <v>0</v>
      </c>
      <c r="C484" s="106">
        <v>10</v>
      </c>
      <c r="D484" s="106">
        <v>13</v>
      </c>
      <c r="E484" s="106">
        <v>14</v>
      </c>
      <c r="F484" s="106">
        <v>17</v>
      </c>
      <c r="G484" s="106">
        <v>22</v>
      </c>
      <c r="H484" s="106">
        <v>27</v>
      </c>
      <c r="I484" s="106">
        <v>35</v>
      </c>
      <c r="J484" s="106">
        <v>44</v>
      </c>
      <c r="K484" s="106">
        <v>49</v>
      </c>
      <c r="L484" s="106">
        <v>53</v>
      </c>
      <c r="M484" s="106">
        <v>55.5</v>
      </c>
      <c r="N484" s="106">
        <v>56</v>
      </c>
      <c r="O484" s="106">
        <v>57</v>
      </c>
      <c r="P484" s="106">
        <v>61</v>
      </c>
      <c r="Q484" s="106">
        <v>65</v>
      </c>
      <c r="R484" s="106">
        <v>66</v>
      </c>
      <c r="S484" s="106">
        <v>68</v>
      </c>
      <c r="T484" s="106">
        <v>69</v>
      </c>
      <c r="U484" s="108">
        <v>76</v>
      </c>
      <c r="V484" s="109"/>
      <c r="W484" s="111"/>
      <c r="X484" s="123"/>
      <c r="Y484" s="111"/>
      <c r="Z484" s="123"/>
      <c r="AA484" s="111"/>
      <c r="AB484" s="111"/>
      <c r="AC484" s="111"/>
      <c r="AD484" s="111"/>
      <c r="AE484" s="111"/>
      <c r="AF484" s="111"/>
      <c r="AG484" s="111"/>
      <c r="AH484" s="111"/>
      <c r="AI484" s="111"/>
      <c r="AJ484" s="111"/>
      <c r="AK484" s="111"/>
      <c r="AL484" s="111"/>
      <c r="AM484" s="111"/>
      <c r="AN484" s="111"/>
      <c r="AO484" s="111"/>
      <c r="AP484" s="111"/>
      <c r="AQ484" s="111"/>
      <c r="AR484" s="111"/>
      <c r="AS484" s="111"/>
      <c r="AT484" s="111">
        <v>29.5</v>
      </c>
      <c r="AU484" s="111">
        <v>2.3639999999999972</v>
      </c>
      <c r="AV484" s="111"/>
      <c r="AW484" s="111"/>
      <c r="AX484" s="111"/>
      <c r="AY484" s="111"/>
      <c r="AZ484" s="111"/>
      <c r="BA484" s="111"/>
      <c r="BB484" s="111"/>
      <c r="BC484" s="111"/>
      <c r="BD484" s="111"/>
      <c r="BE484" s="111"/>
      <c r="BF484" s="111"/>
      <c r="BG484" s="111"/>
      <c r="BH484" s="111"/>
      <c r="BI484" s="111"/>
      <c r="BJ484" s="111"/>
      <c r="BK484" s="111"/>
      <c r="BL484" s="111"/>
      <c r="BM484" s="111"/>
      <c r="BN484" s="111"/>
      <c r="BO484" s="111"/>
      <c r="BP484" s="111"/>
      <c r="BQ484" s="111"/>
      <c r="BR484" s="111"/>
      <c r="BS484" s="111"/>
      <c r="BT484" s="124"/>
    </row>
    <row r="485" spans="1:72" s="125" customFormat="1" ht="31.2" x14ac:dyDescent="0.25">
      <c r="A485" s="122" t="s">
        <v>78</v>
      </c>
      <c r="B485" s="106">
        <v>0.14400000000000013</v>
      </c>
      <c r="C485" s="106">
        <v>0.45400000000000018</v>
      </c>
      <c r="D485" s="106">
        <v>1.6440000000000001</v>
      </c>
      <c r="E485" s="106">
        <v>1.5940000000000003</v>
      </c>
      <c r="F485" s="106">
        <v>0.56400000000000006</v>
      </c>
      <c r="G485" s="106">
        <v>-8.5999999999999854E-2</v>
      </c>
      <c r="H485" s="106">
        <v>4.0000000000000036E-3</v>
      </c>
      <c r="I485" s="106">
        <v>-9.5999999999999863E-2</v>
      </c>
      <c r="J485" s="106">
        <v>-0.19599999999999995</v>
      </c>
      <c r="K485" s="106">
        <v>-0.246</v>
      </c>
      <c r="L485" s="106">
        <v>-0.19599999999999995</v>
      </c>
      <c r="M485" s="106">
        <v>1.044</v>
      </c>
      <c r="N485" s="106">
        <v>1.464</v>
      </c>
      <c r="O485" s="106">
        <v>0.84400000000000031</v>
      </c>
      <c r="P485" s="106">
        <v>-0.25600000000000023</v>
      </c>
      <c r="Q485" s="106">
        <v>4.4000000000000039E-2</v>
      </c>
      <c r="R485" s="106">
        <v>1.5940000000000003</v>
      </c>
      <c r="S485" s="106">
        <v>1.544</v>
      </c>
      <c r="T485" s="106">
        <v>1.0840000000000001</v>
      </c>
      <c r="U485" s="108">
        <v>0.70400000000000018</v>
      </c>
      <c r="V485" s="109"/>
      <c r="W485" s="111"/>
      <c r="X485" s="123"/>
      <c r="Y485" s="111"/>
      <c r="Z485" s="123"/>
      <c r="AA485" s="111"/>
      <c r="AB485" s="111"/>
      <c r="AC485" s="111"/>
      <c r="AD485" s="111"/>
      <c r="AE485" s="111"/>
      <c r="AF485" s="111"/>
      <c r="AG485" s="111"/>
      <c r="AH485" s="111"/>
      <c r="AI485" s="111"/>
      <c r="AJ485" s="111"/>
      <c r="AK485" s="111"/>
      <c r="AL485" s="111"/>
      <c r="AM485" s="111"/>
      <c r="AN485" s="111"/>
      <c r="AO485" s="111"/>
      <c r="AP485" s="111"/>
      <c r="AQ485" s="111"/>
      <c r="AR485" s="111"/>
      <c r="AS485" s="111"/>
      <c r="AT485" s="111">
        <v>30.5</v>
      </c>
      <c r="AU485" s="111">
        <v>1.4539999999999971</v>
      </c>
      <c r="AV485" s="111"/>
      <c r="AW485" s="111"/>
      <c r="AX485" s="111"/>
      <c r="AY485" s="111"/>
      <c r="AZ485" s="111"/>
      <c r="BA485" s="111"/>
      <c r="BB485" s="111"/>
      <c r="BC485" s="111"/>
      <c r="BD485" s="111"/>
      <c r="BE485" s="111"/>
      <c r="BF485" s="111"/>
      <c r="BG485" s="111"/>
      <c r="BH485" s="111"/>
      <c r="BI485" s="111"/>
      <c r="BJ485" s="111"/>
      <c r="BK485" s="111"/>
      <c r="BL485" s="111"/>
      <c r="BM485" s="111"/>
      <c r="BN485" s="111"/>
      <c r="BO485" s="111"/>
      <c r="BP485" s="111"/>
      <c r="BQ485" s="111"/>
      <c r="BR485" s="111"/>
      <c r="BS485" s="111"/>
      <c r="BT485" s="124"/>
    </row>
    <row r="486" spans="1:72" s="96" customFormat="1" ht="15.6" x14ac:dyDescent="0.3">
      <c r="D486" s="96" t="s">
        <v>124</v>
      </c>
      <c r="J486" s="96" t="s">
        <v>126</v>
      </c>
      <c r="R486" s="96" t="s">
        <v>125</v>
      </c>
      <c r="V486" s="113"/>
      <c r="W486" s="113"/>
      <c r="X486" s="113"/>
      <c r="Y486" s="113"/>
      <c r="Z486" s="113"/>
      <c r="AT486" s="96">
        <v>33</v>
      </c>
      <c r="AU486" s="96">
        <v>0.61599999999999688</v>
      </c>
    </row>
    <row r="487" spans="1:72" s="96" customFormat="1" ht="30.6" thickBot="1" x14ac:dyDescent="0.35">
      <c r="A487" s="149" t="s">
        <v>111</v>
      </c>
      <c r="B487" s="149"/>
      <c r="C487" s="149"/>
      <c r="D487" s="149"/>
      <c r="E487" s="149"/>
      <c r="F487" s="149"/>
      <c r="G487" s="149"/>
      <c r="H487" s="149"/>
      <c r="I487" s="149"/>
      <c r="J487" s="149"/>
      <c r="K487" s="149"/>
      <c r="L487" s="149"/>
      <c r="M487" s="149"/>
      <c r="N487" s="149"/>
      <c r="O487" s="149"/>
      <c r="P487" s="149"/>
      <c r="Q487" s="149"/>
      <c r="R487" s="149"/>
      <c r="S487" s="149"/>
      <c r="T487" s="149"/>
      <c r="U487" s="149"/>
      <c r="AR487" s="96">
        <v>29</v>
      </c>
      <c r="AS487" s="96">
        <v>1.8859999999999968</v>
      </c>
      <c r="AT487" s="96">
        <v>77.5</v>
      </c>
      <c r="AU487" s="96">
        <v>1.4839999999999969</v>
      </c>
    </row>
    <row r="488" spans="1:72" s="96" customFormat="1" ht="16.2" thickTop="1" x14ac:dyDescent="0.3">
      <c r="A488" s="114"/>
      <c r="B488" s="97"/>
      <c r="C488" s="97"/>
      <c r="D488" s="97"/>
      <c r="E488" s="98"/>
      <c r="F488" s="99"/>
      <c r="G488" s="99"/>
      <c r="H488" s="99"/>
      <c r="I488" s="99"/>
      <c r="J488" s="99"/>
      <c r="K488" s="99"/>
      <c r="L488" s="99"/>
      <c r="M488" s="100"/>
      <c r="N488" s="100"/>
      <c r="O488" s="100"/>
      <c r="P488" s="100"/>
      <c r="Q488" s="101"/>
      <c r="R488" s="101"/>
      <c r="S488" s="101"/>
      <c r="T488" s="97"/>
      <c r="U488" s="102"/>
      <c r="AR488" s="96">
        <v>30</v>
      </c>
      <c r="AS488" s="96">
        <v>2.405999999999997</v>
      </c>
      <c r="AT488" s="96">
        <v>78</v>
      </c>
      <c r="AU488" s="96">
        <v>2.0939999999999968</v>
      </c>
    </row>
    <row r="489" spans="1:72" s="96" customFormat="1" ht="15.6" x14ac:dyDescent="0.3">
      <c r="A489" s="115"/>
      <c r="B489" s="103"/>
      <c r="C489" s="103"/>
      <c r="D489" s="103"/>
      <c r="E489" s="104"/>
      <c r="F489" s="104"/>
      <c r="G489" s="104"/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3"/>
      <c r="U489" s="105"/>
      <c r="AR489" s="96">
        <v>31</v>
      </c>
      <c r="AS489" s="96">
        <v>2.6759999999999966</v>
      </c>
      <c r="AT489" s="96">
        <v>78.5</v>
      </c>
      <c r="AU489" s="96">
        <v>2.4939999999999971</v>
      </c>
    </row>
    <row r="490" spans="1:72" s="96" customFormat="1" ht="15.6" x14ac:dyDescent="0.3">
      <c r="A490" s="115"/>
      <c r="B490" s="103"/>
      <c r="C490" s="103"/>
      <c r="D490" s="103"/>
      <c r="E490" s="104"/>
      <c r="F490" s="104"/>
      <c r="G490" s="104"/>
      <c r="H490" s="104"/>
      <c r="I490" s="104"/>
      <c r="J490" s="104"/>
      <c r="K490" s="104"/>
      <c r="L490" s="104"/>
      <c r="M490" s="104"/>
      <c r="N490" s="104"/>
      <c r="O490" s="104"/>
      <c r="P490" s="104"/>
      <c r="Q490" s="104"/>
      <c r="R490" s="104"/>
      <c r="S490" s="104"/>
      <c r="T490" s="103"/>
      <c r="U490" s="105"/>
      <c r="AR490" s="96">
        <v>31.5</v>
      </c>
      <c r="AS490" s="96">
        <v>2.6859999999999968</v>
      </c>
      <c r="AT490" s="96">
        <v>83.5</v>
      </c>
      <c r="AU490" s="96">
        <v>2.5139999999999967</v>
      </c>
    </row>
    <row r="491" spans="1:72" s="96" customFormat="1" ht="15.6" x14ac:dyDescent="0.3">
      <c r="A491" s="115"/>
      <c r="B491" s="103"/>
      <c r="C491" s="103"/>
      <c r="D491" s="103"/>
      <c r="E491" s="103"/>
      <c r="F491" s="103"/>
      <c r="G491" s="103"/>
      <c r="H491" s="103"/>
      <c r="I491" s="103"/>
      <c r="J491" s="103"/>
      <c r="K491" s="103"/>
      <c r="L491" s="103"/>
      <c r="M491" s="103"/>
      <c r="N491" s="103"/>
      <c r="O491" s="103"/>
      <c r="P491" s="103"/>
      <c r="Q491" s="103"/>
      <c r="R491" s="103"/>
      <c r="S491" s="103"/>
      <c r="T491" s="103"/>
      <c r="U491" s="105"/>
      <c r="AR491" s="96">
        <v>33.5</v>
      </c>
      <c r="AS491" s="96">
        <v>1.7359999999999967</v>
      </c>
      <c r="AT491" s="96">
        <v>85.5</v>
      </c>
      <c r="AU491" s="96">
        <v>2.2139999999999969</v>
      </c>
    </row>
    <row r="492" spans="1:72" s="96" customFormat="1" ht="15.6" x14ac:dyDescent="0.3">
      <c r="A492" s="115"/>
      <c r="B492" s="103"/>
      <c r="C492" s="103"/>
      <c r="D492" s="103"/>
      <c r="E492" s="103"/>
      <c r="F492" s="103"/>
      <c r="G492" s="103"/>
      <c r="H492" s="103"/>
      <c r="I492" s="103"/>
      <c r="J492" s="103"/>
      <c r="K492" s="103"/>
      <c r="L492" s="103"/>
      <c r="M492" s="103"/>
      <c r="N492" s="103"/>
      <c r="O492" s="103"/>
      <c r="P492" s="103"/>
      <c r="Q492" s="103"/>
      <c r="R492" s="103"/>
      <c r="S492" s="103"/>
      <c r="T492" s="103"/>
      <c r="U492" s="105"/>
      <c r="AR492" s="96">
        <v>34.5</v>
      </c>
      <c r="AS492" s="96">
        <v>1.0859999999999967</v>
      </c>
      <c r="AT492" s="96">
        <v>86</v>
      </c>
      <c r="AU492" s="96">
        <v>1.603999999999997</v>
      </c>
    </row>
    <row r="493" spans="1:72" s="96" customFormat="1" ht="15.6" x14ac:dyDescent="0.3">
      <c r="A493" s="115"/>
      <c r="B493" s="103"/>
      <c r="C493" s="103"/>
      <c r="D493" s="103"/>
      <c r="E493" s="103"/>
      <c r="F493" s="103"/>
      <c r="G493" s="103"/>
      <c r="H493" s="103"/>
      <c r="I493" s="103"/>
      <c r="J493" s="103"/>
      <c r="K493" s="103"/>
      <c r="L493" s="103"/>
      <c r="M493" s="103"/>
      <c r="N493" s="103"/>
      <c r="O493" s="103"/>
      <c r="P493" s="103"/>
      <c r="Q493" s="103"/>
      <c r="R493" s="103"/>
      <c r="S493" s="103"/>
      <c r="T493" s="103"/>
      <c r="U493" s="105"/>
      <c r="AR493" s="96">
        <v>35</v>
      </c>
      <c r="AS493" s="96">
        <v>0.40899999999999659</v>
      </c>
      <c r="AT493" s="96">
        <v>90</v>
      </c>
      <c r="AU493" s="96">
        <v>0.20399999999999707</v>
      </c>
    </row>
    <row r="494" spans="1:72" s="96" customFormat="1" ht="15.6" x14ac:dyDescent="0.3">
      <c r="A494" s="115"/>
      <c r="B494" s="103"/>
      <c r="C494" s="103"/>
      <c r="D494" s="103"/>
      <c r="E494" s="103"/>
      <c r="F494" s="103"/>
      <c r="G494" s="103"/>
      <c r="H494" s="103"/>
      <c r="I494" s="103"/>
      <c r="J494" s="103"/>
      <c r="K494" s="103"/>
      <c r="L494" s="103"/>
      <c r="M494" s="103"/>
      <c r="N494" s="103"/>
      <c r="O494" s="103"/>
      <c r="P494" s="103"/>
      <c r="Q494" s="103"/>
      <c r="R494" s="103"/>
      <c r="S494" s="103"/>
      <c r="T494" s="103"/>
      <c r="U494" s="105"/>
      <c r="AR494" s="96">
        <v>38</v>
      </c>
      <c r="AS494" s="96">
        <v>0.25899999999999657</v>
      </c>
      <c r="AT494" s="96">
        <v>96</v>
      </c>
      <c r="AU494" s="96">
        <v>-0.2160000000000033</v>
      </c>
      <c r="AV494" s="96">
        <v>0</v>
      </c>
      <c r="AW494" s="96">
        <v>1.7479999999999967</v>
      </c>
    </row>
    <row r="495" spans="1:72" s="96" customFormat="1" ht="15.6" x14ac:dyDescent="0.3">
      <c r="A495" s="115"/>
      <c r="B495" s="103"/>
      <c r="C495" s="103"/>
      <c r="D495" s="103"/>
      <c r="E495" s="103"/>
      <c r="F495" s="103"/>
      <c r="G495" s="103"/>
      <c r="H495" s="103"/>
      <c r="I495" s="103"/>
      <c r="J495" s="103"/>
      <c r="K495" s="103"/>
      <c r="L495" s="103"/>
      <c r="M495" s="103"/>
      <c r="N495" s="103"/>
      <c r="O495" s="103"/>
      <c r="P495" s="103"/>
      <c r="Q495" s="103"/>
      <c r="R495" s="103"/>
      <c r="S495" s="103"/>
      <c r="T495" s="103"/>
      <c r="U495" s="105"/>
      <c r="AR495" s="96">
        <v>41</v>
      </c>
      <c r="AS495" s="96">
        <v>6.899999999999662E-2</v>
      </c>
      <c r="AT495" s="96">
        <v>106</v>
      </c>
      <c r="AU495" s="96">
        <v>-0.55600000000000271</v>
      </c>
      <c r="AV495" s="96">
        <v>10</v>
      </c>
      <c r="AW495" s="96">
        <v>1.7779999999999967</v>
      </c>
    </row>
    <row r="496" spans="1:72" s="96" customFormat="1" ht="15.6" x14ac:dyDescent="0.3">
      <c r="A496" s="115"/>
      <c r="B496" s="103"/>
      <c r="C496" s="103"/>
      <c r="D496" s="103"/>
      <c r="E496" s="103"/>
      <c r="F496" s="103"/>
      <c r="G496" s="103"/>
      <c r="H496" s="103"/>
      <c r="I496" s="103"/>
      <c r="J496" s="103"/>
      <c r="K496" s="103"/>
      <c r="L496" s="103"/>
      <c r="M496" s="103"/>
      <c r="N496" s="103"/>
      <c r="O496" s="103"/>
      <c r="P496" s="103"/>
      <c r="Q496" s="103"/>
      <c r="R496" s="103"/>
      <c r="S496" s="103"/>
      <c r="T496" s="103"/>
      <c r="U496" s="105"/>
      <c r="AR496" s="96">
        <v>44</v>
      </c>
      <c r="AS496" s="96">
        <v>-0.22100000000000342</v>
      </c>
      <c r="AT496" s="96">
        <v>112</v>
      </c>
      <c r="AU496" s="96">
        <v>-0.70600000000000307</v>
      </c>
      <c r="AV496" s="96">
        <v>15</v>
      </c>
      <c r="AW496" s="96">
        <v>1.7179999999999969</v>
      </c>
    </row>
    <row r="497" spans="1:72" s="96" customFormat="1" ht="15.6" x14ac:dyDescent="0.3">
      <c r="A497" s="115"/>
      <c r="B497" s="103"/>
      <c r="C497" s="103"/>
      <c r="D497" s="103"/>
      <c r="E497" s="103"/>
      <c r="F497" s="103"/>
      <c r="G497" s="103"/>
      <c r="H497" s="103"/>
      <c r="I497" s="103"/>
      <c r="J497" s="103"/>
      <c r="K497" s="103"/>
      <c r="L497" s="103"/>
      <c r="M497" s="103"/>
      <c r="N497" s="103"/>
      <c r="O497" s="103"/>
      <c r="P497" s="103"/>
      <c r="Q497" s="103"/>
      <c r="R497" s="103"/>
      <c r="S497" s="103"/>
      <c r="T497" s="103"/>
      <c r="U497" s="105"/>
      <c r="AR497" s="96">
        <v>47</v>
      </c>
      <c r="AS497" s="96">
        <v>-0.40100000000000335</v>
      </c>
      <c r="AV497" s="96">
        <v>20</v>
      </c>
      <c r="AW497" s="96">
        <v>1.7779999999999967</v>
      </c>
    </row>
    <row r="498" spans="1:72" s="96" customFormat="1" ht="15.6" x14ac:dyDescent="0.3">
      <c r="A498" s="115"/>
      <c r="B498" s="103"/>
      <c r="C498" s="103"/>
      <c r="D498" s="103"/>
      <c r="E498" s="103"/>
      <c r="F498" s="103"/>
      <c r="G498" s="103"/>
      <c r="H498" s="103"/>
      <c r="I498" s="103"/>
      <c r="J498" s="103"/>
      <c r="K498" s="103"/>
      <c r="L498" s="103"/>
      <c r="M498" s="103"/>
      <c r="N498" s="103"/>
      <c r="O498" s="103"/>
      <c r="P498" s="103"/>
      <c r="Q498" s="103"/>
      <c r="R498" s="103"/>
      <c r="S498" s="103"/>
      <c r="T498" s="103"/>
      <c r="V498" s="110"/>
      <c r="W498" s="113"/>
      <c r="X498" s="113"/>
      <c r="Y498" s="113"/>
      <c r="Z498" s="113"/>
      <c r="AA498" s="113"/>
      <c r="AB498" s="113"/>
      <c r="AC498" s="113"/>
      <c r="AD498" s="113"/>
      <c r="AE498" s="113"/>
      <c r="AF498" s="113"/>
      <c r="AR498" s="96">
        <v>50</v>
      </c>
      <c r="AS498" s="96">
        <v>-0.57100000000000328</v>
      </c>
      <c r="AV498" s="96">
        <v>21</v>
      </c>
      <c r="AW498" s="96">
        <v>2.2479999999999967</v>
      </c>
    </row>
    <row r="499" spans="1:72" s="125" customFormat="1" ht="31.2" x14ac:dyDescent="0.25">
      <c r="A499" s="122" t="s">
        <v>77</v>
      </c>
      <c r="B499" s="106">
        <v>0</v>
      </c>
      <c r="C499" s="106">
        <v>10</v>
      </c>
      <c r="D499" s="106">
        <v>15</v>
      </c>
      <c r="E499" s="106">
        <v>15.5</v>
      </c>
      <c r="F499" s="106">
        <v>19</v>
      </c>
      <c r="G499" s="106">
        <v>22</v>
      </c>
      <c r="H499" s="106">
        <v>27</v>
      </c>
      <c r="I499" s="106">
        <v>34</v>
      </c>
      <c r="J499" s="106">
        <v>42</v>
      </c>
      <c r="K499" s="106">
        <v>49</v>
      </c>
      <c r="L499" s="106">
        <v>58</v>
      </c>
      <c r="M499" s="106">
        <v>65</v>
      </c>
      <c r="N499" s="106">
        <v>72</v>
      </c>
      <c r="O499" s="106">
        <v>75</v>
      </c>
      <c r="P499" s="106">
        <v>76</v>
      </c>
      <c r="Q499" s="106">
        <v>79.5</v>
      </c>
      <c r="R499" s="106">
        <v>80.5</v>
      </c>
      <c r="S499" s="106">
        <v>82.5</v>
      </c>
      <c r="T499" s="106">
        <v>83.5</v>
      </c>
      <c r="U499" s="108">
        <v>95</v>
      </c>
      <c r="V499" s="112"/>
      <c r="W499" s="111"/>
      <c r="X499" s="111"/>
      <c r="Y499" s="123"/>
      <c r="Z499" s="111"/>
      <c r="AA499" s="111"/>
      <c r="AB499" s="111"/>
      <c r="AC499" s="111"/>
      <c r="AD499" s="111"/>
      <c r="AE499" s="111"/>
      <c r="AF499" s="111"/>
      <c r="AG499" s="111"/>
      <c r="AH499" s="111"/>
      <c r="AI499" s="111"/>
      <c r="AJ499" s="111"/>
      <c r="AK499" s="111"/>
      <c r="AL499" s="111"/>
      <c r="AM499" s="111"/>
      <c r="AN499" s="111"/>
      <c r="AO499" s="111"/>
      <c r="AP499" s="111"/>
      <c r="AQ499" s="111"/>
      <c r="AR499" s="111">
        <v>54</v>
      </c>
      <c r="AS499" s="111">
        <v>-7.1000000000003283E-2</v>
      </c>
      <c r="AT499" s="111"/>
      <c r="AU499" s="111"/>
      <c r="AV499" s="111">
        <v>26</v>
      </c>
      <c r="AW499" s="111">
        <v>2.1679999999999966</v>
      </c>
      <c r="AX499" s="111"/>
      <c r="AY499" s="111"/>
      <c r="AZ499" s="111"/>
      <c r="BA499" s="111"/>
      <c r="BB499" s="111"/>
      <c r="BC499" s="111"/>
      <c r="BD499" s="111"/>
      <c r="BE499" s="111"/>
      <c r="BF499" s="111"/>
      <c r="BG499" s="111"/>
      <c r="BH499" s="111"/>
      <c r="BI499" s="111"/>
      <c r="BJ499" s="111"/>
      <c r="BK499" s="111"/>
      <c r="BL499" s="111"/>
      <c r="BM499" s="111"/>
      <c r="BN499" s="111"/>
      <c r="BO499" s="111"/>
      <c r="BP499" s="111"/>
      <c r="BQ499" s="111"/>
      <c r="BR499" s="111"/>
      <c r="BS499" s="111"/>
      <c r="BT499" s="124"/>
    </row>
    <row r="500" spans="1:72" s="125" customFormat="1" ht="31.2" x14ac:dyDescent="0.25">
      <c r="A500" s="122" t="s">
        <v>78</v>
      </c>
      <c r="B500" s="106">
        <v>-6.0000000000000053E-2</v>
      </c>
      <c r="C500" s="106">
        <v>0.20999999999999996</v>
      </c>
      <c r="D500" s="106">
        <v>1.9899999999999998</v>
      </c>
      <c r="E500" s="106">
        <v>2.0099999999999998</v>
      </c>
      <c r="F500" s="106">
        <v>0.25999999999999956</v>
      </c>
      <c r="G500" s="106">
        <v>3.9999999999999591E-2</v>
      </c>
      <c r="H500" s="106">
        <v>-7.0000000000000284E-2</v>
      </c>
      <c r="I500" s="106">
        <v>-0.12000000000000033</v>
      </c>
      <c r="J500" s="106">
        <v>-0.19000000000000039</v>
      </c>
      <c r="K500" s="106">
        <v>-0.11000000000000032</v>
      </c>
      <c r="L500" s="106">
        <v>9.9999999999995648E-3</v>
      </c>
      <c r="M500" s="106">
        <v>8.9999999999999636E-2</v>
      </c>
      <c r="N500" s="106">
        <v>0.43999999999999961</v>
      </c>
      <c r="O500" s="106">
        <v>1.0299999999999998</v>
      </c>
      <c r="P500" s="106">
        <v>1.9799999999999998</v>
      </c>
      <c r="Q500" s="106">
        <v>1.9499999999999997</v>
      </c>
      <c r="R500" s="106">
        <v>1.1199999999999997</v>
      </c>
      <c r="S500" s="106">
        <v>0.26999999999999957</v>
      </c>
      <c r="T500" s="106">
        <v>0.84999999999999964</v>
      </c>
      <c r="U500" s="108">
        <v>0.80999999999999961</v>
      </c>
      <c r="V500" s="112"/>
      <c r="W500" s="111"/>
      <c r="X500" s="111"/>
      <c r="Y500" s="123"/>
      <c r="Z500" s="111"/>
      <c r="AA500" s="111"/>
      <c r="AB500" s="111"/>
      <c r="AC500" s="111"/>
      <c r="AD500" s="111"/>
      <c r="AE500" s="111"/>
      <c r="AF500" s="111"/>
      <c r="AG500" s="111"/>
      <c r="AH500" s="111"/>
      <c r="AI500" s="111"/>
      <c r="AJ500" s="111"/>
      <c r="AK500" s="111"/>
      <c r="AL500" s="111"/>
      <c r="AM500" s="111"/>
      <c r="AN500" s="111"/>
      <c r="AO500" s="111"/>
      <c r="AP500" s="111"/>
      <c r="AQ500" s="111"/>
      <c r="AR500" s="111">
        <v>59</v>
      </c>
      <c r="AS500" s="111">
        <v>-0.49100000000000343</v>
      </c>
      <c r="AT500" s="111"/>
      <c r="AU500" s="111"/>
      <c r="AV500" s="111">
        <v>27</v>
      </c>
      <c r="AW500" s="111">
        <v>1.1279999999999966</v>
      </c>
      <c r="AX500" s="111"/>
      <c r="AY500" s="111"/>
      <c r="AZ500" s="111"/>
      <c r="BA500" s="111"/>
      <c r="BB500" s="111"/>
      <c r="BC500" s="111"/>
      <c r="BD500" s="111"/>
      <c r="BE500" s="111"/>
      <c r="BF500" s="111"/>
      <c r="BG500" s="111"/>
      <c r="BH500" s="111"/>
      <c r="BI500" s="111"/>
      <c r="BJ500" s="111"/>
      <c r="BK500" s="111"/>
      <c r="BL500" s="111"/>
      <c r="BM500" s="111"/>
      <c r="BN500" s="111"/>
      <c r="BO500" s="111"/>
      <c r="BP500" s="111"/>
      <c r="BQ500" s="111"/>
      <c r="BR500" s="111"/>
      <c r="BS500" s="111"/>
      <c r="BT500" s="124"/>
    </row>
    <row r="501" spans="1:72" s="96" customFormat="1" ht="15.6" x14ac:dyDescent="0.3">
      <c r="E501" s="96" t="s">
        <v>124</v>
      </c>
      <c r="K501" s="96" t="s">
        <v>126</v>
      </c>
      <c r="P501" s="96" t="s">
        <v>125</v>
      </c>
      <c r="Y501" s="110"/>
      <c r="Z501" s="113"/>
      <c r="AA501" s="113"/>
      <c r="AB501" s="113"/>
      <c r="AC501" s="113"/>
      <c r="AD501" s="113"/>
      <c r="AE501" s="113"/>
      <c r="AF501" s="113"/>
      <c r="AG501" s="113"/>
      <c r="AH501" s="113"/>
      <c r="AR501" s="96">
        <v>60</v>
      </c>
      <c r="AS501" s="96">
        <v>1.3059999999999969</v>
      </c>
      <c r="AV501" s="96">
        <v>30</v>
      </c>
      <c r="AW501" s="96">
        <v>0.74799999999999667</v>
      </c>
    </row>
    <row r="502" spans="1:72" s="96" customFormat="1" ht="30.6" thickBot="1" x14ac:dyDescent="0.35">
      <c r="A502" s="149" t="s">
        <v>112</v>
      </c>
      <c r="B502" s="149"/>
      <c r="C502" s="149"/>
      <c r="D502" s="149"/>
      <c r="E502" s="149"/>
      <c r="F502" s="149"/>
      <c r="G502" s="149"/>
      <c r="H502" s="149"/>
      <c r="I502" s="149"/>
      <c r="J502" s="149"/>
      <c r="K502" s="149"/>
      <c r="L502" s="149"/>
      <c r="M502" s="149"/>
      <c r="N502" s="149"/>
      <c r="O502" s="149"/>
      <c r="P502" s="149"/>
      <c r="Q502" s="149"/>
      <c r="R502" s="149"/>
      <c r="S502" s="149"/>
      <c r="T502" s="149"/>
      <c r="U502" s="149"/>
      <c r="AV502" s="96">
        <v>75</v>
      </c>
      <c r="AW502" s="96">
        <v>2.567999999999997</v>
      </c>
      <c r="AX502" s="96">
        <v>19.5</v>
      </c>
      <c r="AY502" s="96">
        <v>1.1829999999999967</v>
      </c>
    </row>
    <row r="503" spans="1:72" s="96" customFormat="1" ht="16.2" thickTop="1" x14ac:dyDescent="0.3">
      <c r="A503" s="114"/>
      <c r="B503" s="97"/>
      <c r="C503" s="97"/>
      <c r="D503" s="97"/>
      <c r="E503" s="98"/>
      <c r="F503" s="99"/>
      <c r="G503" s="99"/>
      <c r="H503" s="99"/>
      <c r="I503" s="99"/>
      <c r="J503" s="99"/>
      <c r="K503" s="99"/>
      <c r="L503" s="99"/>
      <c r="M503" s="100"/>
      <c r="N503" s="100"/>
      <c r="O503" s="100"/>
      <c r="P503" s="100"/>
      <c r="Q503" s="101"/>
      <c r="R503" s="101"/>
      <c r="S503" s="101"/>
      <c r="T503" s="97"/>
      <c r="U503" s="102"/>
      <c r="AV503" s="96">
        <v>76</v>
      </c>
      <c r="AW503" s="96">
        <v>1.7479999999999967</v>
      </c>
      <c r="AX503" s="96">
        <v>22</v>
      </c>
      <c r="AY503" s="96">
        <v>0.22499999999999676</v>
      </c>
    </row>
    <row r="504" spans="1:72" s="96" customFormat="1" ht="15.6" x14ac:dyDescent="0.3">
      <c r="A504" s="115"/>
      <c r="B504" s="103"/>
      <c r="C504" s="103"/>
      <c r="D504" s="103"/>
      <c r="E504" s="104"/>
      <c r="F504" s="104"/>
      <c r="G504" s="104"/>
      <c r="H504" s="104"/>
      <c r="I504" s="104"/>
      <c r="J504" s="104"/>
      <c r="K504" s="104"/>
      <c r="L504" s="104"/>
      <c r="M504" s="104"/>
      <c r="N504" s="104"/>
      <c r="O504" s="104"/>
      <c r="P504" s="104"/>
      <c r="Q504" s="104"/>
      <c r="R504" s="104"/>
      <c r="S504" s="104"/>
      <c r="T504" s="103"/>
      <c r="U504" s="105"/>
      <c r="AV504" s="96">
        <v>81</v>
      </c>
      <c r="AW504" s="96">
        <v>1.7279999999999966</v>
      </c>
      <c r="AX504" s="96">
        <v>26</v>
      </c>
      <c r="AY504" s="96">
        <v>6.4999999999996838E-2</v>
      </c>
    </row>
    <row r="505" spans="1:72" s="96" customFormat="1" ht="15.6" x14ac:dyDescent="0.3">
      <c r="A505" s="115"/>
      <c r="B505" s="103"/>
      <c r="C505" s="103"/>
      <c r="D505" s="103"/>
      <c r="E505" s="104"/>
      <c r="F505" s="104"/>
      <c r="G505" s="104"/>
      <c r="H505" s="104"/>
      <c r="I505" s="104"/>
      <c r="J505" s="104"/>
      <c r="K505" s="104"/>
      <c r="L505" s="104"/>
      <c r="M505" s="104"/>
      <c r="N505" s="104"/>
      <c r="O505" s="104"/>
      <c r="P505" s="104"/>
      <c r="Q505" s="104"/>
      <c r="R505" s="104"/>
      <c r="S505" s="104"/>
      <c r="T505" s="103"/>
      <c r="U505" s="105"/>
      <c r="AV505" s="96">
        <v>89</v>
      </c>
      <c r="AW505" s="96">
        <v>1.6679999999999966</v>
      </c>
      <c r="AX505" s="96">
        <v>30</v>
      </c>
      <c r="AY505" s="96">
        <v>4.9999999999967848E-3</v>
      </c>
    </row>
    <row r="506" spans="1:72" s="96" customFormat="1" ht="15.6" x14ac:dyDescent="0.3">
      <c r="A506" s="115"/>
      <c r="B506" s="103"/>
      <c r="C506" s="103"/>
      <c r="D506" s="103"/>
      <c r="E506" s="103"/>
      <c r="F506" s="103"/>
      <c r="G506" s="103"/>
      <c r="H506" s="103"/>
      <c r="I506" s="103"/>
      <c r="J506" s="103"/>
      <c r="K506" s="103"/>
      <c r="L506" s="103"/>
      <c r="M506" s="103"/>
      <c r="N506" s="103"/>
      <c r="O506" s="103"/>
      <c r="P506" s="103"/>
      <c r="Q506" s="103"/>
      <c r="R506" s="103"/>
      <c r="S506" s="103"/>
      <c r="T506" s="103"/>
      <c r="U506" s="105"/>
      <c r="AV506" s="96">
        <v>92</v>
      </c>
      <c r="AW506" s="96">
        <v>1.6379999999999968</v>
      </c>
      <c r="AX506" s="96">
        <v>34</v>
      </c>
      <c r="AY506" s="96">
        <v>-0.23500000000000321</v>
      </c>
    </row>
    <row r="507" spans="1:72" s="96" customFormat="1" ht="15.6" x14ac:dyDescent="0.3">
      <c r="A507" s="115"/>
      <c r="B507" s="103"/>
      <c r="C507" s="103"/>
      <c r="D507" s="103"/>
      <c r="E507" s="103"/>
      <c r="F507" s="103"/>
      <c r="G507" s="103"/>
      <c r="H507" s="103"/>
      <c r="I507" s="103"/>
      <c r="J507" s="103"/>
      <c r="K507" s="103"/>
      <c r="L507" s="103"/>
      <c r="M507" s="103"/>
      <c r="N507" s="103"/>
      <c r="O507" s="103"/>
      <c r="P507" s="103"/>
      <c r="Q507" s="103"/>
      <c r="R507" s="103"/>
      <c r="S507" s="103"/>
      <c r="T507" s="103"/>
      <c r="U507" s="105"/>
      <c r="AV507" s="96">
        <v>98</v>
      </c>
      <c r="AW507" s="96">
        <v>1.7179999999999969</v>
      </c>
      <c r="AX507" s="96">
        <v>38</v>
      </c>
      <c r="AY507" s="96">
        <v>-0.24500000000000322</v>
      </c>
    </row>
    <row r="508" spans="1:72" s="96" customFormat="1" ht="15.6" x14ac:dyDescent="0.3">
      <c r="A508" s="115"/>
      <c r="B508" s="103"/>
      <c r="C508" s="103"/>
      <c r="D508" s="103"/>
      <c r="E508" s="103"/>
      <c r="F508" s="103"/>
      <c r="G508" s="103"/>
      <c r="H508" s="103"/>
      <c r="I508" s="103"/>
      <c r="J508" s="103"/>
      <c r="K508" s="103"/>
      <c r="L508" s="103"/>
      <c r="M508" s="103"/>
      <c r="N508" s="103"/>
      <c r="O508" s="103"/>
      <c r="P508" s="103"/>
      <c r="Q508" s="103"/>
      <c r="R508" s="103"/>
      <c r="S508" s="103"/>
      <c r="T508" s="103"/>
      <c r="U508" s="105"/>
      <c r="AX508" s="96">
        <v>42</v>
      </c>
      <c r="AY508" s="96">
        <v>-3.5000000000003251E-2</v>
      </c>
    </row>
    <row r="509" spans="1:72" s="96" customFormat="1" ht="15.6" x14ac:dyDescent="0.3">
      <c r="A509" s="115"/>
      <c r="B509" s="103"/>
      <c r="C509" s="103"/>
      <c r="D509" s="103"/>
      <c r="E509" s="103"/>
      <c r="F509" s="103"/>
      <c r="G509" s="103"/>
      <c r="H509" s="103"/>
      <c r="I509" s="103"/>
      <c r="J509" s="103"/>
      <c r="K509" s="103"/>
      <c r="L509" s="103"/>
      <c r="M509" s="103"/>
      <c r="N509" s="103"/>
      <c r="O509" s="103"/>
      <c r="P509" s="103"/>
      <c r="Q509" s="103"/>
      <c r="R509" s="103"/>
      <c r="S509" s="103"/>
      <c r="T509" s="103"/>
      <c r="U509" s="105"/>
      <c r="AT509" s="96">
        <v>0</v>
      </c>
      <c r="AU509" s="96">
        <v>1.7189999999999972</v>
      </c>
      <c r="AX509" s="96">
        <v>46</v>
      </c>
      <c r="AY509" s="96">
        <v>0.51499999999999679</v>
      </c>
    </row>
    <row r="510" spans="1:72" s="96" customFormat="1" ht="15.6" x14ac:dyDescent="0.3">
      <c r="A510" s="115"/>
      <c r="B510" s="103"/>
      <c r="C510" s="103"/>
      <c r="D510" s="103"/>
      <c r="E510" s="103"/>
      <c r="F510" s="103"/>
      <c r="G510" s="103"/>
      <c r="H510" s="103"/>
      <c r="I510" s="103"/>
      <c r="J510" s="103"/>
      <c r="K510" s="103"/>
      <c r="L510" s="103"/>
      <c r="M510" s="103"/>
      <c r="N510" s="103"/>
      <c r="O510" s="103"/>
      <c r="P510" s="103"/>
      <c r="Q510" s="103"/>
      <c r="R510" s="103"/>
      <c r="S510" s="103"/>
      <c r="T510" s="103"/>
      <c r="U510" s="105"/>
      <c r="AT510" s="96">
        <v>10</v>
      </c>
      <c r="AU510" s="96">
        <v>1.6589999999999971</v>
      </c>
      <c r="AX510" s="96">
        <v>49</v>
      </c>
      <c r="AY510" s="96">
        <v>1.0649999999999968</v>
      </c>
    </row>
    <row r="511" spans="1:72" s="96" customFormat="1" ht="15.6" x14ac:dyDescent="0.3">
      <c r="A511" s="115"/>
      <c r="B511" s="103"/>
      <c r="C511" s="103"/>
      <c r="D511" s="103"/>
      <c r="E511" s="103"/>
      <c r="F511" s="103"/>
      <c r="G511" s="103"/>
      <c r="H511" s="103"/>
      <c r="I511" s="103"/>
      <c r="J511" s="103"/>
      <c r="K511" s="103"/>
      <c r="L511" s="103"/>
      <c r="M511" s="103"/>
      <c r="N511" s="103"/>
      <c r="O511" s="103"/>
      <c r="P511" s="103"/>
      <c r="Q511" s="103"/>
      <c r="R511" s="103"/>
      <c r="S511" s="103"/>
      <c r="T511" s="103"/>
      <c r="U511" s="105"/>
      <c r="AT511" s="96">
        <v>15</v>
      </c>
      <c r="AU511" s="96">
        <v>2.0189999999999975</v>
      </c>
      <c r="AX511" s="96">
        <v>51</v>
      </c>
      <c r="AY511" s="96">
        <v>1.2429999999999968</v>
      </c>
    </row>
    <row r="512" spans="1:72" s="96" customFormat="1" ht="15.6" x14ac:dyDescent="0.3">
      <c r="A512" s="115"/>
      <c r="B512" s="103"/>
      <c r="C512" s="103"/>
      <c r="D512" s="103"/>
      <c r="E512" s="103"/>
      <c r="F512" s="103"/>
      <c r="G512" s="103"/>
      <c r="H512" s="103"/>
      <c r="I512" s="103"/>
      <c r="J512" s="103"/>
      <c r="K512" s="103"/>
      <c r="L512" s="103"/>
      <c r="M512" s="103"/>
      <c r="N512" s="103"/>
      <c r="O512" s="103"/>
      <c r="P512" s="103"/>
      <c r="Q512" s="103"/>
      <c r="R512" s="103"/>
      <c r="S512" s="103"/>
      <c r="T512" s="103"/>
      <c r="U512" s="105"/>
      <c r="AT512" s="96">
        <v>17</v>
      </c>
      <c r="AU512" s="96">
        <v>2.7189999999999972</v>
      </c>
      <c r="AX512" s="96">
        <v>53</v>
      </c>
      <c r="AY512" s="96">
        <v>2.0029999999999966</v>
      </c>
    </row>
    <row r="513" spans="1:69" s="96" customFormat="1" ht="15.6" x14ac:dyDescent="0.3">
      <c r="A513" s="115"/>
      <c r="B513" s="103"/>
      <c r="C513" s="103"/>
      <c r="D513" s="103"/>
      <c r="E513" s="103"/>
      <c r="F513" s="103"/>
      <c r="G513" s="103"/>
      <c r="H513" s="103"/>
      <c r="I513" s="103"/>
      <c r="J513" s="103"/>
      <c r="K513" s="103"/>
      <c r="L513" s="103"/>
      <c r="M513" s="103"/>
      <c r="N513" s="103"/>
      <c r="O513" s="103"/>
      <c r="P513" s="103"/>
      <c r="Q513" s="103"/>
      <c r="R513" s="103"/>
      <c r="S513" s="103"/>
      <c r="T513" s="103"/>
      <c r="U513" s="105"/>
      <c r="AT513" s="96">
        <v>19</v>
      </c>
      <c r="AU513" s="96">
        <v>3.498999999999997</v>
      </c>
      <c r="AX513" s="96">
        <v>56</v>
      </c>
      <c r="AY513" s="96">
        <v>2.6329999999999969</v>
      </c>
    </row>
    <row r="514" spans="1:69" s="125" customFormat="1" ht="31.2" x14ac:dyDescent="0.25">
      <c r="A514" s="122" t="s">
        <v>77</v>
      </c>
      <c r="B514" s="106">
        <v>0</v>
      </c>
      <c r="C514" s="106">
        <v>10</v>
      </c>
      <c r="D514" s="106">
        <v>13</v>
      </c>
      <c r="E514" s="106">
        <v>14.5</v>
      </c>
      <c r="F514" s="106">
        <v>17</v>
      </c>
      <c r="G514" s="106">
        <v>20</v>
      </c>
      <c r="H514" s="106">
        <v>22</v>
      </c>
      <c r="I514" s="106">
        <v>25</v>
      </c>
      <c r="J514" s="106">
        <v>27</v>
      </c>
      <c r="K514" s="106">
        <v>30</v>
      </c>
      <c r="L514" s="106">
        <v>32</v>
      </c>
      <c r="M514" s="106">
        <v>35</v>
      </c>
      <c r="N514" s="106">
        <v>37</v>
      </c>
      <c r="O514" s="106">
        <v>40</v>
      </c>
      <c r="P514" s="106">
        <v>43</v>
      </c>
      <c r="Q514" s="106">
        <v>45</v>
      </c>
      <c r="R514" s="106">
        <v>47.5</v>
      </c>
      <c r="S514" s="106">
        <v>50</v>
      </c>
      <c r="T514" s="106">
        <v>55</v>
      </c>
      <c r="U514" s="108">
        <v>65</v>
      </c>
      <c r="V514" s="109"/>
      <c r="W514" s="123"/>
      <c r="X514" s="111"/>
      <c r="Y514" s="111"/>
      <c r="Z514" s="111"/>
      <c r="AA514" s="111"/>
      <c r="AB514" s="111"/>
      <c r="AC514" s="111"/>
      <c r="AD514" s="123"/>
      <c r="AE514" s="111"/>
      <c r="AF514" s="111"/>
      <c r="AG514" s="111"/>
      <c r="AH514" s="111"/>
      <c r="AI514" s="111"/>
      <c r="AJ514" s="111"/>
      <c r="AK514" s="111"/>
      <c r="AL514" s="111"/>
      <c r="AM514" s="111"/>
      <c r="AN514" s="111"/>
      <c r="AO514" s="111"/>
      <c r="AP514" s="111"/>
      <c r="AQ514" s="111"/>
      <c r="AR514" s="111"/>
      <c r="AS514" s="111"/>
      <c r="AT514" s="111">
        <v>24</v>
      </c>
      <c r="AU514" s="111">
        <v>2.3489999999999975</v>
      </c>
      <c r="AV514" s="111"/>
      <c r="AW514" s="111"/>
      <c r="AX514" s="111">
        <v>58</v>
      </c>
      <c r="AY514" s="111">
        <v>2.6629999999999967</v>
      </c>
      <c r="AZ514" s="111"/>
      <c r="BA514" s="111"/>
      <c r="BB514" s="111"/>
      <c r="BC514" s="111"/>
      <c r="BD514" s="111"/>
      <c r="BE514" s="111"/>
      <c r="BF514" s="111"/>
      <c r="BG514" s="111"/>
      <c r="BH514" s="111"/>
      <c r="BI514" s="111"/>
      <c r="BJ514" s="111"/>
      <c r="BK514" s="111"/>
      <c r="BL514" s="111"/>
      <c r="BM514" s="111"/>
      <c r="BN514" s="111"/>
      <c r="BO514" s="111"/>
      <c r="BP514" s="111"/>
      <c r="BQ514" s="124"/>
    </row>
    <row r="515" spans="1:69" s="125" customFormat="1" ht="31.2" x14ac:dyDescent="0.25">
      <c r="A515" s="122" t="s">
        <v>78</v>
      </c>
      <c r="B515" s="106">
        <v>0.20699999999999985</v>
      </c>
      <c r="C515" s="106">
        <v>0.53699999999999992</v>
      </c>
      <c r="D515" s="106">
        <v>2.0369999999999999</v>
      </c>
      <c r="E515" s="106">
        <v>2.0170000000000003</v>
      </c>
      <c r="F515" s="106">
        <v>0.5069999999999999</v>
      </c>
      <c r="G515" s="106">
        <v>-9.2999999999999972E-2</v>
      </c>
      <c r="H515" s="106">
        <v>-0.36299999999999999</v>
      </c>
      <c r="I515" s="106">
        <v>-0.50300000000000011</v>
      </c>
      <c r="J515" s="106">
        <v>-0.64300000000000002</v>
      </c>
      <c r="K515" s="106">
        <v>-0.56300000000000017</v>
      </c>
      <c r="L515" s="106">
        <v>-0.44300000000000006</v>
      </c>
      <c r="M515" s="106">
        <v>-0.46300000000000008</v>
      </c>
      <c r="N515" s="106">
        <v>-0.36299999999999999</v>
      </c>
      <c r="O515" s="106">
        <v>-0.11299999999999999</v>
      </c>
      <c r="P515" s="106">
        <v>0.36699999999999999</v>
      </c>
      <c r="Q515" s="106">
        <v>1.6870000000000001</v>
      </c>
      <c r="R515" s="106">
        <v>1.7070000000000001</v>
      </c>
      <c r="S515" s="106">
        <v>0.44700000000000006</v>
      </c>
      <c r="T515" s="106">
        <v>0.39700000000000024</v>
      </c>
      <c r="U515" s="108">
        <v>0.32699999999999996</v>
      </c>
      <c r="V515" s="109"/>
      <c r="W515" s="123"/>
      <c r="X515" s="111"/>
      <c r="Y515" s="111"/>
      <c r="Z515" s="111"/>
      <c r="AA515" s="111"/>
      <c r="AB515" s="111"/>
      <c r="AC515" s="111"/>
      <c r="AD515" s="123"/>
      <c r="AE515" s="111"/>
      <c r="AF515" s="111"/>
      <c r="AG515" s="111"/>
      <c r="AH515" s="111"/>
      <c r="AI515" s="111"/>
      <c r="AJ515" s="111"/>
      <c r="AK515" s="111"/>
      <c r="AL515" s="111"/>
      <c r="AM515" s="111"/>
      <c r="AN515" s="111"/>
      <c r="AO515" s="111"/>
      <c r="AP515" s="111"/>
      <c r="AQ515" s="111"/>
      <c r="AR515" s="111"/>
      <c r="AS515" s="111"/>
      <c r="AT515" s="111">
        <v>26</v>
      </c>
      <c r="AU515" s="111">
        <v>1.1189999999999971</v>
      </c>
      <c r="AV515" s="111"/>
      <c r="AW515" s="111"/>
      <c r="AX515" s="111">
        <v>60</v>
      </c>
      <c r="AY515" s="111">
        <v>2.6229999999999967</v>
      </c>
      <c r="AZ515" s="111"/>
      <c r="BA515" s="111"/>
      <c r="BB515" s="111"/>
      <c r="BC515" s="111"/>
      <c r="BD515" s="111"/>
      <c r="BE515" s="111"/>
      <c r="BF515" s="111"/>
      <c r="BG515" s="111"/>
      <c r="BH515" s="111"/>
      <c r="BI515" s="111"/>
      <c r="BJ515" s="111"/>
      <c r="BK515" s="111"/>
      <c r="BL515" s="111"/>
      <c r="BM515" s="111"/>
      <c r="BN515" s="111"/>
      <c r="BO515" s="111"/>
      <c r="BP515" s="111"/>
      <c r="BQ515" s="124"/>
    </row>
    <row r="516" spans="1:69" s="96" customFormat="1" ht="15.6" x14ac:dyDescent="0.3">
      <c r="D516" s="96" t="s">
        <v>124</v>
      </c>
      <c r="K516" s="96" t="s">
        <v>126</v>
      </c>
      <c r="R516" s="96" t="s">
        <v>125</v>
      </c>
    </row>
    <row r="517" spans="1:69" s="96" customFormat="1" ht="12.9" customHeight="1" x14ac:dyDescent="0.3">
      <c r="A517" s="150" t="s">
        <v>113</v>
      </c>
      <c r="B517" s="150"/>
      <c r="C517" s="150"/>
      <c r="D517" s="150"/>
      <c r="E517" s="150"/>
      <c r="F517" s="150"/>
      <c r="G517" s="150"/>
      <c r="H517" s="150"/>
      <c r="I517" s="150"/>
      <c r="J517" s="150"/>
      <c r="K517" s="150"/>
      <c r="L517" s="150"/>
      <c r="M517" s="150"/>
      <c r="N517" s="150"/>
      <c r="O517" s="150"/>
      <c r="P517" s="150"/>
      <c r="Q517" s="150"/>
      <c r="R517" s="150"/>
      <c r="S517" s="150"/>
      <c r="T517" s="150"/>
      <c r="U517" s="150"/>
    </row>
    <row r="518" spans="1:69" s="96" customFormat="1" ht="18.899999999999999" customHeight="1" x14ac:dyDescent="0.3">
      <c r="A518" s="150"/>
      <c r="B518" s="150"/>
      <c r="C518" s="150"/>
      <c r="D518" s="150"/>
      <c r="E518" s="150"/>
      <c r="F518" s="150"/>
      <c r="G518" s="150"/>
      <c r="H518" s="150"/>
      <c r="I518" s="150"/>
      <c r="J518" s="150"/>
      <c r="K518" s="150"/>
      <c r="L518" s="150"/>
      <c r="M518" s="150"/>
      <c r="N518" s="150"/>
      <c r="O518" s="150"/>
      <c r="P518" s="150"/>
      <c r="Q518" s="150"/>
      <c r="R518" s="150"/>
      <c r="S518" s="150"/>
      <c r="T518" s="150"/>
      <c r="U518" s="150"/>
    </row>
    <row r="519" spans="1:69" s="96" customFormat="1" ht="30.6" thickBot="1" x14ac:dyDescent="0.35">
      <c r="A519" s="149" t="s">
        <v>76</v>
      </c>
      <c r="B519" s="149"/>
      <c r="C519" s="149"/>
      <c r="D519" s="149"/>
      <c r="E519" s="149"/>
      <c r="F519" s="149"/>
      <c r="G519" s="149"/>
      <c r="H519" s="149"/>
      <c r="I519" s="149"/>
      <c r="J519" s="149"/>
      <c r="K519" s="149"/>
      <c r="L519" s="149"/>
      <c r="M519" s="149"/>
      <c r="N519" s="149"/>
      <c r="O519" s="149"/>
      <c r="P519" s="149"/>
      <c r="Q519" s="149"/>
      <c r="R519" s="149"/>
      <c r="S519" s="149"/>
      <c r="T519" s="149"/>
      <c r="U519" s="149"/>
      <c r="AP519" s="96">
        <v>23</v>
      </c>
      <c r="AQ519" s="96">
        <v>0.72899999999999987</v>
      </c>
    </row>
    <row r="520" spans="1:69" s="96" customFormat="1" ht="16.2" thickTop="1" x14ac:dyDescent="0.3">
      <c r="A520" s="114"/>
      <c r="B520" s="97"/>
      <c r="C520" s="97"/>
      <c r="D520" s="97"/>
      <c r="E520" s="98"/>
      <c r="F520" s="99"/>
      <c r="G520" s="99"/>
      <c r="H520" s="99"/>
      <c r="I520" s="99"/>
      <c r="J520" s="99"/>
      <c r="K520" s="99"/>
      <c r="L520" s="99"/>
      <c r="M520" s="100"/>
      <c r="N520" s="100"/>
      <c r="O520" s="100"/>
      <c r="P520" s="100"/>
      <c r="Q520" s="101"/>
      <c r="R520" s="101"/>
      <c r="S520" s="101"/>
      <c r="T520" s="97"/>
      <c r="U520" s="102"/>
      <c r="AP520" s="96">
        <v>26</v>
      </c>
      <c r="AQ520" s="96">
        <v>5.8999999999999941E-2</v>
      </c>
    </row>
    <row r="521" spans="1:69" s="96" customFormat="1" ht="15.6" x14ac:dyDescent="0.3">
      <c r="A521" s="115"/>
      <c r="B521" s="103"/>
      <c r="C521" s="103"/>
      <c r="D521" s="103"/>
      <c r="E521" s="104"/>
      <c r="F521" s="104"/>
      <c r="G521" s="104"/>
      <c r="H521" s="104"/>
      <c r="I521" s="104"/>
      <c r="J521" s="104"/>
      <c r="K521" s="104"/>
      <c r="L521" s="104"/>
      <c r="M521" s="104"/>
      <c r="N521" s="104"/>
      <c r="O521" s="104"/>
      <c r="P521" s="104"/>
      <c r="Q521" s="104"/>
      <c r="R521" s="104"/>
      <c r="S521" s="104"/>
      <c r="T521" s="103"/>
      <c r="U521" s="105"/>
      <c r="AP521" s="96">
        <v>28</v>
      </c>
      <c r="AQ521" s="96">
        <v>-4.1000000000000147E-2</v>
      </c>
    </row>
    <row r="522" spans="1:69" s="96" customFormat="1" ht="15.6" x14ac:dyDescent="0.3">
      <c r="A522" s="115"/>
      <c r="B522" s="103"/>
      <c r="C522" s="103"/>
      <c r="D522" s="103"/>
      <c r="E522" s="104"/>
      <c r="F522" s="104"/>
      <c r="G522" s="104"/>
      <c r="H522" s="104"/>
      <c r="I522" s="104"/>
      <c r="J522" s="104"/>
      <c r="K522" s="104"/>
      <c r="L522" s="104"/>
      <c r="M522" s="104"/>
      <c r="N522" s="104"/>
      <c r="O522" s="104"/>
      <c r="P522" s="104"/>
      <c r="Q522" s="104"/>
      <c r="R522" s="104"/>
      <c r="S522" s="104"/>
      <c r="T522" s="103"/>
      <c r="U522" s="105"/>
      <c r="AP522" s="96">
        <v>31</v>
      </c>
      <c r="AQ522" s="96">
        <v>0.22899999999999987</v>
      </c>
    </row>
    <row r="523" spans="1:69" s="96" customFormat="1" ht="15.6" x14ac:dyDescent="0.3">
      <c r="A523" s="115"/>
      <c r="B523" s="103"/>
      <c r="C523" s="103"/>
      <c r="D523" s="103"/>
      <c r="E523" s="103"/>
      <c r="F523" s="103"/>
      <c r="G523" s="103"/>
      <c r="H523" s="103"/>
      <c r="I523" s="103"/>
      <c r="J523" s="103"/>
      <c r="K523" s="103"/>
      <c r="L523" s="103"/>
      <c r="M523" s="103"/>
      <c r="N523" s="103"/>
      <c r="O523" s="103"/>
      <c r="P523" s="103"/>
      <c r="Q523" s="103"/>
      <c r="R523" s="103"/>
      <c r="S523" s="103"/>
      <c r="T523" s="103"/>
      <c r="U523" s="105"/>
      <c r="AP523" s="96">
        <v>33</v>
      </c>
      <c r="AQ523" s="96">
        <v>0.46899999999999986</v>
      </c>
    </row>
    <row r="524" spans="1:69" s="96" customFormat="1" ht="15.6" x14ac:dyDescent="0.3">
      <c r="A524" s="115"/>
      <c r="B524" s="103"/>
      <c r="C524" s="103"/>
      <c r="D524" s="103"/>
      <c r="E524" s="103"/>
      <c r="F524" s="103"/>
      <c r="G524" s="103"/>
      <c r="H524" s="103"/>
      <c r="I524" s="103"/>
      <c r="J524" s="103"/>
      <c r="K524" s="103"/>
      <c r="L524" s="103"/>
      <c r="M524" s="103"/>
      <c r="N524" s="103"/>
      <c r="O524" s="103"/>
      <c r="P524" s="103"/>
      <c r="Q524" s="103"/>
      <c r="R524" s="103"/>
      <c r="S524" s="103"/>
      <c r="T524" s="103"/>
      <c r="U524" s="105"/>
      <c r="AP524" s="96">
        <v>35</v>
      </c>
      <c r="AQ524" s="96">
        <v>0.96899999999999986</v>
      </c>
    </row>
    <row r="525" spans="1:69" s="96" customFormat="1" ht="15.6" x14ac:dyDescent="0.3">
      <c r="A525" s="115"/>
      <c r="B525" s="103"/>
      <c r="C525" s="103"/>
      <c r="D525" s="103"/>
      <c r="E525" s="103"/>
      <c r="F525" s="103"/>
      <c r="G525" s="103"/>
      <c r="H525" s="103"/>
      <c r="I525" s="103"/>
      <c r="J525" s="103"/>
      <c r="K525" s="103"/>
      <c r="L525" s="103"/>
      <c r="M525" s="103"/>
      <c r="N525" s="103"/>
      <c r="O525" s="103"/>
      <c r="P525" s="103"/>
      <c r="Q525" s="103"/>
      <c r="R525" s="103"/>
      <c r="S525" s="103"/>
      <c r="T525" s="103"/>
      <c r="U525" s="105"/>
      <c r="AP525" s="96">
        <v>36</v>
      </c>
      <c r="AQ525" s="96">
        <v>1.4529999999999998</v>
      </c>
    </row>
    <row r="526" spans="1:69" s="96" customFormat="1" ht="15.6" x14ac:dyDescent="0.3">
      <c r="A526" s="115"/>
      <c r="B526" s="103"/>
      <c r="C526" s="103"/>
      <c r="D526" s="103"/>
      <c r="E526" s="103"/>
      <c r="F526" s="103"/>
      <c r="G526" s="103"/>
      <c r="H526" s="103"/>
      <c r="I526" s="103"/>
      <c r="J526" s="103"/>
      <c r="K526" s="103"/>
      <c r="L526" s="103"/>
      <c r="M526" s="103"/>
      <c r="N526" s="103"/>
      <c r="O526" s="103"/>
      <c r="P526" s="103"/>
      <c r="Q526" s="103"/>
      <c r="R526" s="103"/>
      <c r="S526" s="103"/>
      <c r="T526" s="103"/>
      <c r="U526" s="105"/>
      <c r="AP526" s="96">
        <v>37</v>
      </c>
      <c r="AQ526" s="96">
        <v>2.2329999999999997</v>
      </c>
    </row>
    <row r="527" spans="1:69" s="96" customFormat="1" ht="15.6" x14ac:dyDescent="0.3">
      <c r="A527" s="115"/>
      <c r="B527" s="103"/>
      <c r="C527" s="103"/>
      <c r="D527" s="103"/>
      <c r="E527" s="103"/>
      <c r="F527" s="103"/>
      <c r="G527" s="103"/>
      <c r="H527" s="103"/>
      <c r="I527" s="103"/>
      <c r="J527" s="103"/>
      <c r="K527" s="103"/>
      <c r="L527" s="103"/>
      <c r="M527" s="103"/>
      <c r="N527" s="103"/>
      <c r="O527" s="103"/>
      <c r="P527" s="103"/>
      <c r="Q527" s="103"/>
      <c r="R527" s="103"/>
      <c r="S527" s="103"/>
      <c r="T527" s="103"/>
      <c r="U527" s="105"/>
      <c r="AP527" s="96">
        <v>39</v>
      </c>
      <c r="AQ527" s="96">
        <v>2.7629999999999999</v>
      </c>
    </row>
    <row r="528" spans="1:69" s="96" customFormat="1" ht="15.6" x14ac:dyDescent="0.3">
      <c r="A528" s="115"/>
      <c r="B528" s="103"/>
      <c r="C528" s="103"/>
      <c r="D528" s="103"/>
      <c r="E528" s="103"/>
      <c r="F528" s="103"/>
      <c r="G528" s="103"/>
      <c r="H528" s="103"/>
      <c r="I528" s="103"/>
      <c r="J528" s="103"/>
      <c r="K528" s="103"/>
      <c r="L528" s="103"/>
      <c r="M528" s="103"/>
      <c r="N528" s="103"/>
      <c r="O528" s="103"/>
      <c r="P528" s="103"/>
      <c r="Q528" s="103"/>
      <c r="R528" s="103"/>
      <c r="S528" s="103"/>
      <c r="T528" s="103"/>
      <c r="U528" s="105"/>
      <c r="AP528" s="96">
        <v>44</v>
      </c>
      <c r="AQ528" s="96">
        <v>2.6829999999999998</v>
      </c>
    </row>
    <row r="529" spans="1:43" s="96" customFormat="1" ht="15.6" x14ac:dyDescent="0.3">
      <c r="A529" s="115"/>
      <c r="B529" s="103"/>
      <c r="C529" s="103"/>
      <c r="D529" s="103"/>
      <c r="E529" s="103"/>
      <c r="F529" s="103"/>
      <c r="G529" s="103"/>
      <c r="H529" s="103"/>
      <c r="I529" s="103"/>
      <c r="J529" s="103"/>
      <c r="K529" s="103"/>
      <c r="L529" s="103"/>
      <c r="M529" s="103"/>
      <c r="N529" s="103"/>
      <c r="O529" s="103"/>
      <c r="P529" s="103"/>
      <c r="Q529" s="103"/>
      <c r="R529" s="103"/>
      <c r="S529" s="103"/>
      <c r="T529" s="103"/>
      <c r="U529" s="105"/>
      <c r="AP529" s="96">
        <v>45</v>
      </c>
      <c r="AQ529" s="96">
        <v>2.2729999999999997</v>
      </c>
    </row>
    <row r="530" spans="1:43" s="96" customFormat="1" ht="16.2" thickBot="1" x14ac:dyDescent="0.35">
      <c r="A530" s="115"/>
      <c r="B530" s="103"/>
      <c r="C530" s="103"/>
      <c r="D530" s="103"/>
      <c r="E530" s="103"/>
      <c r="F530" s="103"/>
      <c r="G530" s="103"/>
      <c r="H530" s="103"/>
      <c r="I530" s="103"/>
      <c r="J530" s="103"/>
      <c r="K530" s="103"/>
      <c r="L530" s="103"/>
      <c r="M530" s="103"/>
      <c r="N530" s="103"/>
      <c r="O530" s="103"/>
      <c r="P530" s="103"/>
      <c r="Q530" s="103"/>
      <c r="R530" s="103"/>
      <c r="S530" s="103"/>
      <c r="T530" s="103"/>
      <c r="U530" s="105"/>
      <c r="AP530" s="96">
        <v>50</v>
      </c>
      <c r="AQ530" s="96">
        <v>2.2429999999999999</v>
      </c>
    </row>
    <row r="531" spans="1:43" s="96" customFormat="1" ht="32.4" thickTop="1" thickBot="1" x14ac:dyDescent="0.35">
      <c r="A531" s="116" t="s">
        <v>77</v>
      </c>
      <c r="B531" s="135">
        <v>0</v>
      </c>
      <c r="C531" s="135">
        <v>15</v>
      </c>
      <c r="D531" s="135">
        <v>18</v>
      </c>
      <c r="E531" s="135">
        <v>19</v>
      </c>
      <c r="F531" s="135">
        <v>20</v>
      </c>
      <c r="G531" s="135">
        <v>22</v>
      </c>
      <c r="H531" s="135">
        <v>26</v>
      </c>
      <c r="I531" s="135">
        <v>30</v>
      </c>
      <c r="J531" s="135">
        <v>34</v>
      </c>
      <c r="K531" s="135">
        <v>38</v>
      </c>
      <c r="L531" s="135">
        <v>42</v>
      </c>
      <c r="M531" s="135">
        <v>43</v>
      </c>
      <c r="N531" s="135">
        <v>47</v>
      </c>
      <c r="O531" s="135">
        <v>50</v>
      </c>
      <c r="P531" s="135">
        <v>53</v>
      </c>
      <c r="Q531" s="135">
        <v>54</v>
      </c>
      <c r="R531" s="135">
        <v>59</v>
      </c>
      <c r="S531" s="135">
        <v>60</v>
      </c>
      <c r="T531" s="135">
        <v>63</v>
      </c>
      <c r="U531" s="135">
        <v>64</v>
      </c>
      <c r="AA531" s="106"/>
      <c r="AC531" s="117"/>
      <c r="AD531" s="117"/>
      <c r="AE531" s="117"/>
      <c r="AF531" s="117"/>
      <c r="AG531" s="117"/>
      <c r="AH531" s="117"/>
      <c r="AP531" s="96">
        <v>55</v>
      </c>
      <c r="AQ531" s="96">
        <v>2.2130000000000001</v>
      </c>
    </row>
    <row r="532" spans="1:43" s="107" customFormat="1" ht="32.4" thickTop="1" thickBot="1" x14ac:dyDescent="0.3">
      <c r="A532" s="118" t="s">
        <v>78</v>
      </c>
      <c r="B532" s="135">
        <v>2.5059999999999993</v>
      </c>
      <c r="C532" s="135">
        <v>2.4659999999999993</v>
      </c>
      <c r="D532" s="135">
        <v>2.5259999999999989</v>
      </c>
      <c r="E532" s="135">
        <v>1.6859999999999991</v>
      </c>
      <c r="F532" s="135">
        <v>0.89599999999999902</v>
      </c>
      <c r="G532" s="135">
        <v>0.69599999999999906</v>
      </c>
      <c r="H532" s="135">
        <v>0.60599999999999909</v>
      </c>
      <c r="I532" s="135">
        <v>0.78599999999999914</v>
      </c>
      <c r="J532" s="135">
        <v>0.84599999999999909</v>
      </c>
      <c r="K532" s="135">
        <v>0.67599999999999905</v>
      </c>
      <c r="L532" s="135">
        <v>0.53599999999999903</v>
      </c>
      <c r="M532" s="135">
        <v>0.25599999999999912</v>
      </c>
      <c r="N532" s="135">
        <v>0.70599999999999907</v>
      </c>
      <c r="O532" s="135">
        <v>1.1859999999999991</v>
      </c>
      <c r="P532" s="135">
        <v>2.1359999999999992</v>
      </c>
      <c r="Q532" s="135">
        <v>2.8059999999999992</v>
      </c>
      <c r="R532" s="135">
        <v>3.0959999999999992</v>
      </c>
      <c r="S532" s="135">
        <v>2.9859999999999989</v>
      </c>
      <c r="T532" s="135">
        <v>2.7159999999999993</v>
      </c>
      <c r="U532" s="135">
        <v>1.4959999999999991</v>
      </c>
      <c r="AA532" s="106"/>
      <c r="AC532" s="111"/>
      <c r="AD532" s="111"/>
      <c r="AE532" s="111"/>
      <c r="AF532" s="111"/>
      <c r="AG532" s="111"/>
      <c r="AH532" s="111"/>
      <c r="AP532" s="107">
        <v>75</v>
      </c>
      <c r="AQ532" s="107">
        <v>2.2629999999999999</v>
      </c>
    </row>
    <row r="533" spans="1:43" s="96" customFormat="1" ht="16.2" thickTop="1" x14ac:dyDescent="0.3">
      <c r="D533" s="148" t="s">
        <v>125</v>
      </c>
      <c r="E533" s="148"/>
      <c r="F533" s="148"/>
      <c r="G533" s="148"/>
      <c r="H533" s="148"/>
      <c r="I533" s="148"/>
      <c r="J533" s="148"/>
      <c r="K533" s="148" t="s">
        <v>126</v>
      </c>
      <c r="L533" s="148"/>
      <c r="M533" s="148"/>
      <c r="N533" s="148"/>
      <c r="O533" s="148"/>
      <c r="P533" s="148"/>
      <c r="Q533" s="148" t="s">
        <v>124</v>
      </c>
      <c r="AP533" s="96">
        <v>76</v>
      </c>
      <c r="AQ533" s="96">
        <v>1.8130000000000002</v>
      </c>
    </row>
    <row r="534" spans="1:43" s="96" customFormat="1" ht="30.6" thickBot="1" x14ac:dyDescent="0.35">
      <c r="A534" s="149" t="s">
        <v>93</v>
      </c>
      <c r="B534" s="149"/>
      <c r="C534" s="149"/>
      <c r="D534" s="149"/>
      <c r="E534" s="149"/>
      <c r="F534" s="149"/>
      <c r="G534" s="149"/>
      <c r="H534" s="149"/>
      <c r="I534" s="149"/>
      <c r="J534" s="149"/>
      <c r="K534" s="149"/>
      <c r="L534" s="149"/>
      <c r="M534" s="149"/>
      <c r="N534" s="149"/>
      <c r="O534" s="149"/>
      <c r="P534" s="149"/>
      <c r="Q534" s="149"/>
      <c r="R534" s="149"/>
      <c r="S534" s="149"/>
      <c r="T534" s="149"/>
      <c r="U534" s="149"/>
    </row>
    <row r="535" spans="1:43" s="96" customFormat="1" ht="16.2" thickTop="1" x14ac:dyDescent="0.3">
      <c r="A535" s="114"/>
      <c r="B535" s="97"/>
      <c r="C535" s="97"/>
      <c r="D535" s="97"/>
      <c r="E535" s="98"/>
      <c r="F535" s="99"/>
      <c r="G535" s="99"/>
      <c r="H535" s="99"/>
      <c r="I535" s="99"/>
      <c r="J535" s="99"/>
      <c r="K535" s="99"/>
      <c r="L535" s="99"/>
      <c r="M535" s="100"/>
      <c r="N535" s="100"/>
      <c r="O535" s="100"/>
      <c r="P535" s="100"/>
      <c r="Q535" s="101"/>
      <c r="R535" s="101"/>
      <c r="S535" s="101"/>
      <c r="T535" s="97"/>
      <c r="U535" s="102"/>
    </row>
    <row r="536" spans="1:43" s="96" customFormat="1" ht="15.6" x14ac:dyDescent="0.3">
      <c r="A536" s="115"/>
      <c r="B536" s="103"/>
      <c r="C536" s="103"/>
      <c r="D536" s="103"/>
      <c r="E536" s="104"/>
      <c r="F536" s="104"/>
      <c r="G536" s="104"/>
      <c r="H536" s="104"/>
      <c r="I536" s="104"/>
      <c r="J536" s="104"/>
      <c r="K536" s="104"/>
      <c r="L536" s="104"/>
      <c r="M536" s="104"/>
      <c r="N536" s="104"/>
      <c r="O536" s="104"/>
      <c r="P536" s="104"/>
      <c r="Q536" s="104"/>
      <c r="R536" s="104"/>
      <c r="S536" s="104"/>
      <c r="T536" s="103"/>
      <c r="U536" s="105"/>
    </row>
    <row r="537" spans="1:43" s="96" customFormat="1" ht="15.6" x14ac:dyDescent="0.3">
      <c r="A537" s="115"/>
      <c r="B537" s="103"/>
      <c r="C537" s="103"/>
      <c r="D537" s="103"/>
      <c r="E537" s="104"/>
      <c r="F537" s="104"/>
      <c r="G537" s="104"/>
      <c r="H537" s="104"/>
      <c r="I537" s="104"/>
      <c r="J537" s="104"/>
      <c r="K537" s="104"/>
      <c r="L537" s="104"/>
      <c r="M537" s="104"/>
      <c r="N537" s="104"/>
      <c r="O537" s="104"/>
      <c r="P537" s="104"/>
      <c r="Q537" s="104"/>
      <c r="R537" s="104"/>
      <c r="S537" s="104"/>
      <c r="T537" s="103"/>
      <c r="U537" s="105"/>
    </row>
    <row r="538" spans="1:43" s="96" customFormat="1" ht="15.6" x14ac:dyDescent="0.3">
      <c r="A538" s="115"/>
      <c r="B538" s="103"/>
      <c r="C538" s="103"/>
      <c r="D538" s="103"/>
      <c r="E538" s="103"/>
      <c r="F538" s="103"/>
      <c r="G538" s="103"/>
      <c r="H538" s="103"/>
      <c r="I538" s="103"/>
      <c r="J538" s="103"/>
      <c r="K538" s="103"/>
      <c r="L538" s="103"/>
      <c r="M538" s="103"/>
      <c r="N538" s="103"/>
      <c r="O538" s="103"/>
      <c r="P538" s="103"/>
      <c r="Q538" s="103"/>
      <c r="R538" s="103"/>
      <c r="S538" s="103"/>
      <c r="T538" s="103"/>
      <c r="U538" s="105"/>
      <c r="AD538" s="119"/>
    </row>
    <row r="539" spans="1:43" s="96" customFormat="1" ht="15.6" x14ac:dyDescent="0.3">
      <c r="A539" s="115"/>
      <c r="B539" s="103"/>
      <c r="C539" s="103"/>
      <c r="D539" s="103"/>
      <c r="E539" s="103"/>
      <c r="F539" s="103"/>
      <c r="G539" s="103"/>
      <c r="H539" s="103"/>
      <c r="I539" s="103"/>
      <c r="J539" s="103"/>
      <c r="K539" s="103"/>
      <c r="L539" s="103"/>
      <c r="M539" s="103"/>
      <c r="N539" s="103"/>
      <c r="O539" s="103"/>
      <c r="P539" s="103"/>
      <c r="Q539" s="103"/>
      <c r="R539" s="103"/>
      <c r="S539" s="103"/>
      <c r="T539" s="103"/>
      <c r="U539" s="105"/>
    </row>
    <row r="540" spans="1:43" s="96" customFormat="1" ht="15.6" x14ac:dyDescent="0.3">
      <c r="A540" s="115"/>
      <c r="B540" s="103"/>
      <c r="C540" s="103"/>
      <c r="D540" s="103"/>
      <c r="E540" s="103"/>
      <c r="F540" s="103"/>
      <c r="G540" s="103"/>
      <c r="H540" s="103"/>
      <c r="I540" s="103"/>
      <c r="J540" s="103"/>
      <c r="K540" s="103"/>
      <c r="L540" s="103"/>
      <c r="M540" s="103"/>
      <c r="N540" s="103"/>
      <c r="O540" s="103"/>
      <c r="P540" s="103"/>
      <c r="Q540" s="103"/>
      <c r="R540" s="103"/>
      <c r="S540" s="103"/>
      <c r="T540" s="103"/>
      <c r="U540" s="105"/>
    </row>
    <row r="541" spans="1:43" s="96" customFormat="1" ht="15.6" x14ac:dyDescent="0.3">
      <c r="A541" s="115"/>
      <c r="B541" s="103"/>
      <c r="C541" s="103"/>
      <c r="D541" s="103"/>
      <c r="E541" s="103"/>
      <c r="F541" s="103"/>
      <c r="G541" s="103"/>
      <c r="H541" s="103"/>
      <c r="I541" s="103"/>
      <c r="J541" s="103"/>
      <c r="K541" s="103"/>
      <c r="L541" s="103"/>
      <c r="M541" s="103"/>
      <c r="N541" s="103"/>
      <c r="O541" s="103"/>
      <c r="P541" s="103"/>
      <c r="Q541" s="103"/>
      <c r="R541" s="103"/>
      <c r="S541" s="103"/>
      <c r="T541" s="103"/>
      <c r="U541" s="105"/>
    </row>
    <row r="542" spans="1:43" s="96" customFormat="1" ht="15.6" x14ac:dyDescent="0.3">
      <c r="A542" s="115"/>
      <c r="B542" s="103"/>
      <c r="C542" s="103"/>
      <c r="D542" s="103"/>
      <c r="E542" s="103"/>
      <c r="F542" s="103"/>
      <c r="G542" s="103"/>
      <c r="H542" s="103"/>
      <c r="I542" s="103"/>
      <c r="J542" s="103"/>
      <c r="K542" s="103"/>
      <c r="L542" s="103"/>
      <c r="M542" s="103"/>
      <c r="N542" s="103"/>
      <c r="O542" s="103"/>
      <c r="P542" s="103"/>
      <c r="Q542" s="103"/>
      <c r="R542" s="103"/>
      <c r="S542" s="103"/>
      <c r="T542" s="103"/>
      <c r="U542" s="105"/>
    </row>
    <row r="543" spans="1:43" s="96" customFormat="1" ht="15.6" x14ac:dyDescent="0.3">
      <c r="A543" s="115"/>
      <c r="B543" s="103"/>
      <c r="C543" s="103"/>
      <c r="D543" s="103"/>
      <c r="E543" s="103"/>
      <c r="F543" s="103"/>
      <c r="G543" s="103"/>
      <c r="H543" s="103"/>
      <c r="I543" s="103"/>
      <c r="J543" s="103"/>
      <c r="K543" s="103"/>
      <c r="L543" s="103"/>
      <c r="M543" s="103"/>
      <c r="N543" s="103"/>
      <c r="O543" s="103"/>
      <c r="P543" s="103"/>
      <c r="Q543" s="103"/>
      <c r="R543" s="103"/>
      <c r="S543" s="103"/>
      <c r="T543" s="103"/>
      <c r="U543" s="105"/>
    </row>
    <row r="544" spans="1:43" s="96" customFormat="1" ht="15.6" x14ac:dyDescent="0.3">
      <c r="A544" s="115"/>
      <c r="B544" s="103"/>
      <c r="C544" s="103"/>
      <c r="D544" s="103"/>
      <c r="E544" s="103"/>
      <c r="F544" s="103"/>
      <c r="G544" s="103"/>
      <c r="H544" s="103"/>
      <c r="I544" s="103"/>
      <c r="J544" s="103"/>
      <c r="K544" s="103"/>
      <c r="L544" s="103"/>
      <c r="M544" s="103"/>
      <c r="N544" s="103"/>
      <c r="O544" s="103"/>
      <c r="P544" s="103"/>
      <c r="Q544" s="103"/>
      <c r="R544" s="103"/>
      <c r="S544" s="103"/>
      <c r="T544" s="103"/>
      <c r="U544" s="105"/>
    </row>
    <row r="545" spans="1:57" s="96" customFormat="1" ht="16.2" thickBot="1" x14ac:dyDescent="0.35">
      <c r="A545" s="115"/>
      <c r="B545" s="103"/>
      <c r="C545" s="103"/>
      <c r="D545" s="103"/>
      <c r="E545" s="103"/>
      <c r="F545" s="103"/>
      <c r="G545" s="103"/>
      <c r="H545" s="103"/>
      <c r="I545" s="103"/>
      <c r="J545" s="103"/>
      <c r="K545" s="103"/>
      <c r="L545" s="103"/>
      <c r="M545" s="103"/>
      <c r="N545" s="103"/>
      <c r="O545" s="103"/>
      <c r="P545" s="103"/>
      <c r="Q545" s="103"/>
      <c r="R545" s="103"/>
      <c r="S545" s="103"/>
      <c r="T545" s="103"/>
      <c r="U545" s="105"/>
    </row>
    <row r="546" spans="1:57" s="96" customFormat="1" ht="31.8" thickTop="1" x14ac:dyDescent="0.3">
      <c r="A546" s="120" t="s">
        <v>77</v>
      </c>
      <c r="B546" s="135">
        <v>0</v>
      </c>
      <c r="C546" s="135">
        <v>20</v>
      </c>
      <c r="D546" s="135">
        <v>22</v>
      </c>
      <c r="E546" s="135">
        <v>25</v>
      </c>
      <c r="F546" s="135">
        <v>27</v>
      </c>
      <c r="G546" s="135">
        <v>29</v>
      </c>
      <c r="H546" s="135">
        <v>35</v>
      </c>
      <c r="I546" s="135">
        <v>41</v>
      </c>
      <c r="J546" s="135">
        <v>44</v>
      </c>
      <c r="K546" s="135">
        <v>47</v>
      </c>
      <c r="L546" s="135">
        <v>51</v>
      </c>
      <c r="M546" s="135">
        <v>52</v>
      </c>
      <c r="N546" s="135">
        <v>52.5</v>
      </c>
      <c r="O546" s="135">
        <v>54</v>
      </c>
      <c r="P546" s="135">
        <v>56</v>
      </c>
      <c r="Q546" s="135">
        <v>60</v>
      </c>
      <c r="R546" s="135">
        <v>62</v>
      </c>
      <c r="S546" s="135">
        <v>66</v>
      </c>
      <c r="T546" s="135">
        <v>70</v>
      </c>
      <c r="U546" s="135">
        <v>75</v>
      </c>
      <c r="AE546" s="113"/>
      <c r="AF546" s="113"/>
      <c r="AG546" s="113"/>
      <c r="AH546" s="113"/>
      <c r="AI546" s="113"/>
      <c r="AJ546" s="113"/>
      <c r="AK546" s="113"/>
      <c r="AL546" s="113"/>
      <c r="AM546" s="113"/>
      <c r="AN546" s="113"/>
      <c r="AO546" s="113"/>
      <c r="AP546" s="113"/>
      <c r="AQ546" s="113"/>
      <c r="AR546" s="113"/>
      <c r="AS546" s="113"/>
      <c r="AT546" s="113"/>
      <c r="AU546" s="113"/>
      <c r="AV546" s="113"/>
      <c r="AW546" s="113"/>
      <c r="AX546" s="113"/>
      <c r="AY546" s="113"/>
      <c r="AZ546" s="113"/>
      <c r="BA546" s="113"/>
      <c r="BB546" s="113"/>
      <c r="BC546" s="113"/>
      <c r="BD546" s="113"/>
    </row>
    <row r="547" spans="1:57" s="125" customFormat="1" ht="31.2" x14ac:dyDescent="0.25">
      <c r="A547" s="122" t="s">
        <v>78</v>
      </c>
      <c r="B547" s="135">
        <v>1.613999999999999</v>
      </c>
      <c r="C547" s="135">
        <v>1.633999999999999</v>
      </c>
      <c r="D547" s="135">
        <v>2.383999999999999</v>
      </c>
      <c r="E547" s="135">
        <v>2.3939999999999992</v>
      </c>
      <c r="F547" s="135">
        <v>1.2239999999999989</v>
      </c>
      <c r="G547" s="135">
        <v>0.91699999999999893</v>
      </c>
      <c r="H547" s="135">
        <v>0.72699999999999898</v>
      </c>
      <c r="I547" s="135">
        <v>0.52699999999999902</v>
      </c>
      <c r="J547" s="135">
        <v>0.51699999999999902</v>
      </c>
      <c r="K547" s="135">
        <v>0.56699999999999895</v>
      </c>
      <c r="L547" s="135">
        <v>1.0539999999999989</v>
      </c>
      <c r="M547" s="135">
        <v>1.4339999999999988</v>
      </c>
      <c r="N547" s="135">
        <v>2.3109999999999991</v>
      </c>
      <c r="O547" s="135">
        <v>2.7639999999999993</v>
      </c>
      <c r="P547" s="135">
        <v>2.6939999999999991</v>
      </c>
      <c r="Q547" s="135">
        <v>2.2739999999999991</v>
      </c>
      <c r="R547" s="135">
        <v>1.823999999999999</v>
      </c>
      <c r="S547" s="135">
        <v>1.6239999999999992</v>
      </c>
      <c r="T547" s="135">
        <v>1.653999999999999</v>
      </c>
      <c r="U547" s="136">
        <v>1.613999999999999</v>
      </c>
      <c r="V547" s="109"/>
      <c r="W547" s="111"/>
      <c r="X547" s="111"/>
      <c r="Y547" s="111"/>
      <c r="Z547" s="111"/>
      <c r="AA547" s="111"/>
      <c r="AB547" s="111"/>
      <c r="AC547" s="111"/>
      <c r="AD547" s="111"/>
      <c r="AE547" s="111"/>
      <c r="AF547" s="111"/>
      <c r="AG547" s="111"/>
      <c r="AH547" s="111"/>
      <c r="AI547" s="111"/>
      <c r="AJ547" s="111"/>
      <c r="AK547" s="111"/>
      <c r="AL547" s="111"/>
      <c r="AM547" s="111"/>
      <c r="AN547" s="111"/>
      <c r="AO547" s="111"/>
      <c r="AP547" s="111"/>
      <c r="AQ547" s="111"/>
      <c r="AR547" s="111"/>
      <c r="AS547" s="111"/>
      <c r="AT547" s="111"/>
      <c r="AU547" s="111"/>
      <c r="AV547" s="111"/>
      <c r="AW547" s="111"/>
      <c r="AX547" s="111"/>
      <c r="AY547" s="111"/>
      <c r="AZ547" s="111"/>
      <c r="BA547" s="111"/>
      <c r="BB547" s="111"/>
      <c r="BC547" s="111"/>
      <c r="BD547" s="111"/>
      <c r="BE547" s="124"/>
    </row>
    <row r="548" spans="1:57" s="96" customFormat="1" ht="15.6" x14ac:dyDescent="0.3">
      <c r="E548" s="96" t="s">
        <v>125</v>
      </c>
      <c r="I548" s="96" t="s">
        <v>126</v>
      </c>
      <c r="O548" s="96" t="s">
        <v>124</v>
      </c>
    </row>
    <row r="549" spans="1:57" s="96" customFormat="1" ht="30.6" thickBot="1" x14ac:dyDescent="0.35">
      <c r="A549" s="149" t="s">
        <v>114</v>
      </c>
      <c r="B549" s="149"/>
      <c r="C549" s="149"/>
      <c r="D549" s="149"/>
      <c r="E549" s="149"/>
      <c r="F549" s="149"/>
      <c r="G549" s="149"/>
      <c r="H549" s="149"/>
      <c r="I549" s="149"/>
      <c r="J549" s="149"/>
      <c r="K549" s="149"/>
      <c r="L549" s="149"/>
      <c r="M549" s="149"/>
      <c r="N549" s="149"/>
      <c r="O549" s="149"/>
      <c r="P549" s="149"/>
      <c r="Q549" s="149"/>
      <c r="R549" s="149"/>
      <c r="S549" s="149"/>
      <c r="T549" s="149"/>
      <c r="U549" s="149"/>
      <c r="BA549" s="96">
        <v>28</v>
      </c>
      <c r="BB549" s="96">
        <v>0.50899999999999967</v>
      </c>
    </row>
    <row r="550" spans="1:57" s="96" customFormat="1" ht="16.2" thickTop="1" x14ac:dyDescent="0.3">
      <c r="A550" s="114"/>
      <c r="B550" s="97"/>
      <c r="C550" s="97"/>
      <c r="D550" s="97"/>
      <c r="E550" s="98"/>
      <c r="F550" s="99"/>
      <c r="G550" s="99"/>
      <c r="H550" s="99"/>
      <c r="I550" s="99"/>
      <c r="J550" s="99"/>
      <c r="K550" s="99"/>
      <c r="L550" s="99"/>
      <c r="M550" s="100"/>
      <c r="N550" s="100"/>
      <c r="O550" s="100"/>
      <c r="P550" s="100"/>
      <c r="Q550" s="101"/>
      <c r="R550" s="101"/>
      <c r="S550" s="101"/>
      <c r="T550" s="97"/>
      <c r="U550" s="102"/>
      <c r="BA550" s="96">
        <v>31</v>
      </c>
      <c r="BB550" s="96">
        <v>0.98799999999999966</v>
      </c>
    </row>
    <row r="551" spans="1:57" s="96" customFormat="1" ht="15.6" x14ac:dyDescent="0.3">
      <c r="A551" s="115"/>
      <c r="B551" s="103"/>
      <c r="C551" s="103"/>
      <c r="D551" s="103"/>
      <c r="E551" s="104"/>
      <c r="F551" s="104"/>
      <c r="G551" s="104"/>
      <c r="H551" s="104"/>
      <c r="I551" s="104"/>
      <c r="J551" s="104"/>
      <c r="K551" s="104"/>
      <c r="L551" s="104"/>
      <c r="M551" s="104"/>
      <c r="N551" s="104"/>
      <c r="O551" s="104"/>
      <c r="P551" s="104"/>
      <c r="Q551" s="104"/>
      <c r="R551" s="104"/>
      <c r="S551" s="104"/>
      <c r="T551" s="103"/>
      <c r="U551" s="105"/>
      <c r="BA551" s="96">
        <v>32</v>
      </c>
      <c r="BB551" s="96">
        <v>1.3599999999999997</v>
      </c>
    </row>
    <row r="552" spans="1:57" s="96" customFormat="1" ht="15.6" x14ac:dyDescent="0.3">
      <c r="A552" s="115"/>
      <c r="B552" s="103"/>
      <c r="C552" s="103"/>
      <c r="D552" s="103"/>
      <c r="E552" s="104"/>
      <c r="F552" s="104"/>
      <c r="G552" s="104"/>
      <c r="H552" s="104"/>
      <c r="I552" s="104"/>
      <c r="J552" s="104"/>
      <c r="K552" s="104"/>
      <c r="L552" s="104"/>
      <c r="M552" s="104"/>
      <c r="N552" s="104"/>
      <c r="O552" s="104"/>
      <c r="P552" s="104"/>
      <c r="Q552" s="104"/>
      <c r="R552" s="104"/>
      <c r="S552" s="104"/>
      <c r="T552" s="103"/>
      <c r="U552" s="105"/>
      <c r="BA552" s="96">
        <v>33</v>
      </c>
      <c r="BB552" s="96">
        <v>2.1799999999999997</v>
      </c>
    </row>
    <row r="553" spans="1:57" s="96" customFormat="1" ht="15.6" x14ac:dyDescent="0.3">
      <c r="A553" s="115"/>
      <c r="B553" s="103"/>
      <c r="C553" s="103"/>
      <c r="D553" s="103"/>
      <c r="E553" s="103"/>
      <c r="F553" s="103"/>
      <c r="G553" s="103"/>
      <c r="H553" s="103"/>
      <c r="I553" s="103"/>
      <c r="J553" s="103"/>
      <c r="K553" s="103"/>
      <c r="L553" s="103"/>
      <c r="M553" s="103"/>
      <c r="N553" s="103"/>
      <c r="O553" s="103"/>
      <c r="P553" s="103"/>
      <c r="Q553" s="103"/>
      <c r="R553" s="103"/>
      <c r="S553" s="103"/>
      <c r="T553" s="103"/>
      <c r="U553" s="105"/>
      <c r="BA553" s="96">
        <v>37</v>
      </c>
      <c r="BB553" s="96">
        <v>1.9199999999999997</v>
      </c>
    </row>
    <row r="554" spans="1:57" s="96" customFormat="1" ht="15.6" x14ac:dyDescent="0.3">
      <c r="A554" s="115"/>
      <c r="B554" s="103"/>
      <c r="C554" s="103"/>
      <c r="D554" s="103"/>
      <c r="E554" s="103"/>
      <c r="F554" s="103"/>
      <c r="G554" s="103"/>
      <c r="H554" s="103"/>
      <c r="I554" s="103"/>
      <c r="J554" s="103"/>
      <c r="K554" s="103"/>
      <c r="L554" s="103"/>
      <c r="M554" s="103"/>
      <c r="N554" s="103"/>
      <c r="O554" s="103"/>
      <c r="P554" s="103"/>
      <c r="Q554" s="103"/>
      <c r="R554" s="103"/>
      <c r="S554" s="103"/>
      <c r="T554" s="103"/>
      <c r="U554" s="105"/>
      <c r="BA554" s="96">
        <v>38.5</v>
      </c>
      <c r="BB554" s="96">
        <v>1.2999999999999998</v>
      </c>
    </row>
    <row r="555" spans="1:57" s="96" customFormat="1" ht="15.6" x14ac:dyDescent="0.3">
      <c r="A555" s="115"/>
      <c r="B555" s="103"/>
      <c r="C555" s="103"/>
      <c r="D555" s="103"/>
      <c r="E555" s="103"/>
      <c r="F555" s="103"/>
      <c r="G555" s="103"/>
      <c r="H555" s="103"/>
      <c r="I555" s="103"/>
      <c r="J555" s="103"/>
      <c r="K555" s="103"/>
      <c r="L555" s="103"/>
      <c r="M555" s="103"/>
      <c r="N555" s="103"/>
      <c r="O555" s="103"/>
      <c r="P555" s="103"/>
      <c r="Q555" s="103"/>
      <c r="R555" s="103"/>
      <c r="S555" s="103"/>
      <c r="T555" s="103"/>
      <c r="U555" s="105"/>
      <c r="BA555" s="96">
        <v>44</v>
      </c>
      <c r="BB555" s="96">
        <v>1.1099999999999994</v>
      </c>
    </row>
    <row r="556" spans="1:57" s="96" customFormat="1" ht="15.6" x14ac:dyDescent="0.3">
      <c r="A556" s="115"/>
      <c r="B556" s="103"/>
      <c r="C556" s="103"/>
      <c r="D556" s="103"/>
      <c r="E556" s="103"/>
      <c r="F556" s="103"/>
      <c r="G556" s="103"/>
      <c r="H556" s="103"/>
      <c r="I556" s="103"/>
      <c r="J556" s="103"/>
      <c r="K556" s="103"/>
      <c r="L556" s="103"/>
      <c r="M556" s="103"/>
      <c r="N556" s="103"/>
      <c r="O556" s="103"/>
      <c r="P556" s="103"/>
      <c r="Q556" s="103"/>
      <c r="R556" s="103"/>
      <c r="S556" s="103"/>
      <c r="T556" s="103"/>
      <c r="U556" s="105"/>
      <c r="BA556" s="96">
        <v>52</v>
      </c>
      <c r="BB556" s="96">
        <v>1.1599999999999997</v>
      </c>
    </row>
    <row r="557" spans="1:57" s="96" customFormat="1" ht="15.6" x14ac:dyDescent="0.3">
      <c r="A557" s="115"/>
      <c r="B557" s="103"/>
      <c r="C557" s="103"/>
      <c r="D557" s="103"/>
      <c r="E557" s="103"/>
      <c r="F557" s="103"/>
      <c r="G557" s="103"/>
      <c r="H557" s="103"/>
      <c r="I557" s="103"/>
      <c r="J557" s="103"/>
      <c r="K557" s="103"/>
      <c r="L557" s="103"/>
      <c r="M557" s="103"/>
      <c r="N557" s="103"/>
      <c r="O557" s="103"/>
      <c r="P557" s="103"/>
      <c r="Q557" s="103"/>
      <c r="R557" s="103"/>
      <c r="S557" s="103"/>
      <c r="T557" s="103"/>
      <c r="U557" s="105"/>
      <c r="BA557" s="96">
        <v>58</v>
      </c>
      <c r="BB557" s="96">
        <v>1.1899999999999995</v>
      </c>
    </row>
    <row r="558" spans="1:57" s="96" customFormat="1" ht="15.6" x14ac:dyDescent="0.3">
      <c r="A558" s="115"/>
      <c r="B558" s="103"/>
      <c r="C558" s="103"/>
      <c r="D558" s="103"/>
      <c r="E558" s="103"/>
      <c r="F558" s="103"/>
      <c r="G558" s="103"/>
      <c r="H558" s="103"/>
      <c r="I558" s="103"/>
      <c r="J558" s="103"/>
      <c r="K558" s="103"/>
      <c r="L558" s="103"/>
      <c r="M558" s="103"/>
      <c r="N558" s="103"/>
      <c r="O558" s="103"/>
      <c r="P558" s="103"/>
      <c r="Q558" s="103"/>
      <c r="R558" s="103"/>
      <c r="S558" s="103"/>
      <c r="T558" s="103"/>
      <c r="U558" s="105"/>
      <c r="BA558" s="96">
        <v>68</v>
      </c>
      <c r="BB558" s="96">
        <v>1.1299999999999994</v>
      </c>
    </row>
    <row r="559" spans="1:57" s="96" customFormat="1" ht="15.6" x14ac:dyDescent="0.3">
      <c r="A559" s="115"/>
      <c r="B559" s="103"/>
      <c r="C559" s="103"/>
      <c r="D559" s="103"/>
      <c r="E559" s="103"/>
      <c r="F559" s="103"/>
      <c r="G559" s="103"/>
      <c r="H559" s="103"/>
      <c r="I559" s="103"/>
      <c r="J559" s="103"/>
      <c r="K559" s="103"/>
      <c r="L559" s="103"/>
      <c r="M559" s="103"/>
      <c r="N559" s="103"/>
      <c r="O559" s="103"/>
      <c r="P559" s="103"/>
      <c r="Q559" s="103"/>
      <c r="R559" s="103"/>
      <c r="S559" s="103"/>
      <c r="T559" s="103"/>
      <c r="U559" s="105"/>
    </row>
    <row r="560" spans="1:57" s="96" customFormat="1" ht="16.2" thickBot="1" x14ac:dyDescent="0.35">
      <c r="A560" s="115"/>
      <c r="B560" s="103"/>
      <c r="C560" s="103"/>
      <c r="D560" s="103"/>
      <c r="E560" s="103"/>
      <c r="F560" s="103"/>
      <c r="G560" s="103"/>
      <c r="H560" s="103"/>
      <c r="I560" s="103"/>
      <c r="J560" s="103"/>
      <c r="K560" s="103"/>
      <c r="L560" s="103"/>
      <c r="M560" s="103"/>
      <c r="N560" s="103"/>
      <c r="O560" s="103"/>
      <c r="P560" s="103"/>
      <c r="Q560" s="103"/>
      <c r="R560" s="103"/>
      <c r="S560" s="103"/>
      <c r="T560" s="103"/>
      <c r="U560" s="105"/>
    </row>
    <row r="561" spans="1:32" s="96" customFormat="1" ht="32.4" thickTop="1" thickBot="1" x14ac:dyDescent="0.35">
      <c r="A561" s="116" t="s">
        <v>77</v>
      </c>
      <c r="B561" s="135">
        <v>0</v>
      </c>
      <c r="C561" s="135">
        <v>10</v>
      </c>
      <c r="D561" s="135">
        <v>14</v>
      </c>
      <c r="E561" s="135">
        <v>16</v>
      </c>
      <c r="F561" s="135">
        <v>17.5</v>
      </c>
      <c r="G561" s="135">
        <v>19.5</v>
      </c>
      <c r="H561" s="135">
        <v>23</v>
      </c>
      <c r="I561" s="135">
        <v>27</v>
      </c>
      <c r="J561" s="135">
        <v>35</v>
      </c>
      <c r="K561" s="135">
        <v>43</v>
      </c>
      <c r="L561" s="135">
        <v>47</v>
      </c>
      <c r="M561" s="135">
        <v>51</v>
      </c>
      <c r="N561" s="135">
        <v>54</v>
      </c>
      <c r="O561" s="135">
        <v>56</v>
      </c>
      <c r="P561" s="135">
        <v>57</v>
      </c>
      <c r="Q561" s="135">
        <v>61</v>
      </c>
      <c r="R561" s="135">
        <v>64</v>
      </c>
      <c r="S561" s="135">
        <v>67</v>
      </c>
      <c r="T561" s="135">
        <v>70</v>
      </c>
      <c r="U561" s="135">
        <v>78</v>
      </c>
      <c r="X561" s="135"/>
      <c r="AE561" s="117"/>
      <c r="AF561" s="113"/>
    </row>
    <row r="562" spans="1:32" s="107" customFormat="1" ht="32.4" thickTop="1" thickBot="1" x14ac:dyDescent="0.3">
      <c r="A562" s="118" t="s">
        <v>78</v>
      </c>
      <c r="B562" s="135">
        <v>1.0739999999999994</v>
      </c>
      <c r="C562" s="135">
        <v>1.1039999999999992</v>
      </c>
      <c r="D562" s="135">
        <v>1.363999999999999</v>
      </c>
      <c r="E562" s="135">
        <v>2.3839999999999995</v>
      </c>
      <c r="F562" s="135">
        <v>2.3339999999999992</v>
      </c>
      <c r="G562" s="135">
        <v>1.0539999999999994</v>
      </c>
      <c r="H562" s="135">
        <v>0.83699999999999908</v>
      </c>
      <c r="I562" s="135">
        <v>0.77699999999999902</v>
      </c>
      <c r="J562" s="135">
        <v>0.71699999999999897</v>
      </c>
      <c r="K562" s="135">
        <v>0.67699999999999905</v>
      </c>
      <c r="L562" s="135">
        <v>0.53699999999999903</v>
      </c>
      <c r="M562" s="135">
        <v>0.83699999999999908</v>
      </c>
      <c r="N562" s="135">
        <v>1.2039999999999993</v>
      </c>
      <c r="O562" s="135">
        <v>2.1939999999999991</v>
      </c>
      <c r="P562" s="135">
        <v>2.6239999999999992</v>
      </c>
      <c r="Q562" s="135">
        <v>2.8439999999999994</v>
      </c>
      <c r="R562" s="135">
        <v>1.3539999999999992</v>
      </c>
      <c r="S562" s="135">
        <v>1.133999999999999</v>
      </c>
      <c r="T562" s="135">
        <v>0.8239999999999994</v>
      </c>
      <c r="U562" s="135">
        <v>1.0039999999999991</v>
      </c>
      <c r="X562" s="135"/>
      <c r="AE562" s="111"/>
      <c r="AF562" s="111"/>
    </row>
    <row r="563" spans="1:32" s="96" customFormat="1" ht="16.2" thickTop="1" x14ac:dyDescent="0.3">
      <c r="F563" s="96" t="s">
        <v>125</v>
      </c>
      <c r="J563" s="96" t="s">
        <v>126</v>
      </c>
      <c r="P563" s="96" t="s">
        <v>124</v>
      </c>
    </row>
    <row r="564" spans="1:32" s="96" customFormat="1" ht="30.6" thickBot="1" x14ac:dyDescent="0.35">
      <c r="A564" s="149" t="s">
        <v>115</v>
      </c>
      <c r="B564" s="149"/>
      <c r="C564" s="149"/>
      <c r="D564" s="149"/>
      <c r="E564" s="149"/>
      <c r="F564" s="149"/>
      <c r="G564" s="149"/>
      <c r="H564" s="149"/>
      <c r="I564" s="149"/>
      <c r="J564" s="149"/>
      <c r="K564" s="149"/>
      <c r="L564" s="149"/>
      <c r="M564" s="149"/>
      <c r="N564" s="149"/>
      <c r="O564" s="149"/>
      <c r="P564" s="149"/>
      <c r="Q564" s="149"/>
      <c r="R564" s="149"/>
      <c r="S564" s="149"/>
      <c r="T564" s="149"/>
      <c r="U564" s="149"/>
    </row>
    <row r="565" spans="1:32" s="96" customFormat="1" ht="16.2" thickTop="1" x14ac:dyDescent="0.3">
      <c r="A565" s="114"/>
      <c r="B565" s="97"/>
      <c r="C565" s="97"/>
      <c r="D565" s="97"/>
      <c r="E565" s="98"/>
      <c r="F565" s="99"/>
      <c r="G565" s="99"/>
      <c r="H565" s="99"/>
      <c r="I565" s="99"/>
      <c r="J565" s="99"/>
      <c r="K565" s="99"/>
      <c r="L565" s="99"/>
      <c r="M565" s="100"/>
      <c r="N565" s="100"/>
      <c r="O565" s="100"/>
      <c r="P565" s="100"/>
      <c r="Q565" s="101"/>
      <c r="R565" s="101"/>
      <c r="S565" s="101"/>
      <c r="T565" s="97"/>
      <c r="U565" s="102"/>
    </row>
    <row r="566" spans="1:32" s="96" customFormat="1" ht="15.6" x14ac:dyDescent="0.3">
      <c r="A566" s="115"/>
      <c r="B566" s="103"/>
      <c r="C566" s="103"/>
      <c r="D566" s="103"/>
      <c r="E566" s="104"/>
      <c r="F566" s="104"/>
      <c r="G566" s="104"/>
      <c r="H566" s="104"/>
      <c r="I566" s="104"/>
      <c r="J566" s="104"/>
      <c r="K566" s="104"/>
      <c r="L566" s="104"/>
      <c r="M566" s="104"/>
      <c r="N566" s="104"/>
      <c r="O566" s="104"/>
      <c r="P566" s="104"/>
      <c r="Q566" s="104"/>
      <c r="R566" s="104"/>
      <c r="S566" s="104"/>
      <c r="T566" s="103"/>
      <c r="U566" s="105"/>
    </row>
    <row r="567" spans="1:32" s="96" customFormat="1" ht="15.6" x14ac:dyDescent="0.3">
      <c r="A567" s="115"/>
      <c r="B567" s="103"/>
      <c r="C567" s="103"/>
      <c r="D567" s="103"/>
      <c r="E567" s="104"/>
      <c r="F567" s="104"/>
      <c r="G567" s="104"/>
      <c r="H567" s="104"/>
      <c r="I567" s="104"/>
      <c r="J567" s="104"/>
      <c r="K567" s="104"/>
      <c r="L567" s="104"/>
      <c r="M567" s="104"/>
      <c r="N567" s="104"/>
      <c r="O567" s="104"/>
      <c r="P567" s="104"/>
      <c r="Q567" s="104"/>
      <c r="R567" s="104"/>
      <c r="S567" s="104"/>
      <c r="T567" s="103"/>
      <c r="U567" s="105"/>
    </row>
    <row r="568" spans="1:32" s="96" customFormat="1" ht="15.6" x14ac:dyDescent="0.3">
      <c r="A568" s="115"/>
      <c r="B568" s="103"/>
      <c r="C568" s="103"/>
      <c r="D568" s="103"/>
      <c r="E568" s="103"/>
      <c r="F568" s="103"/>
      <c r="G568" s="103"/>
      <c r="H568" s="103"/>
      <c r="I568" s="103"/>
      <c r="J568" s="103"/>
      <c r="K568" s="103"/>
      <c r="L568" s="103"/>
      <c r="M568" s="103"/>
      <c r="N568" s="103"/>
      <c r="O568" s="103"/>
      <c r="P568" s="103"/>
      <c r="Q568" s="103"/>
      <c r="R568" s="103"/>
      <c r="S568" s="103"/>
      <c r="T568" s="103"/>
      <c r="U568" s="105"/>
    </row>
    <row r="569" spans="1:32" s="96" customFormat="1" ht="15.6" x14ac:dyDescent="0.3">
      <c r="A569" s="115"/>
      <c r="B569" s="103"/>
      <c r="C569" s="103"/>
      <c r="D569" s="103"/>
      <c r="E569" s="103"/>
      <c r="F569" s="103"/>
      <c r="G569" s="103"/>
      <c r="H569" s="103"/>
      <c r="I569" s="103"/>
      <c r="J569" s="103"/>
      <c r="K569" s="103"/>
      <c r="L569" s="103"/>
      <c r="M569" s="103"/>
      <c r="N569" s="103"/>
      <c r="O569" s="103"/>
      <c r="P569" s="103"/>
      <c r="Q569" s="103"/>
      <c r="R569" s="103"/>
      <c r="S569" s="103"/>
      <c r="T569" s="103"/>
      <c r="U569" s="105"/>
    </row>
    <row r="570" spans="1:32" s="96" customFormat="1" ht="15.6" x14ac:dyDescent="0.3">
      <c r="A570" s="115"/>
      <c r="B570" s="103"/>
      <c r="C570" s="103"/>
      <c r="D570" s="103"/>
      <c r="E570" s="103"/>
      <c r="F570" s="103"/>
      <c r="G570" s="103"/>
      <c r="H570" s="103"/>
      <c r="I570" s="103"/>
      <c r="J570" s="103"/>
      <c r="K570" s="103"/>
      <c r="L570" s="103"/>
      <c r="M570" s="103"/>
      <c r="N570" s="103"/>
      <c r="O570" s="103"/>
      <c r="P570" s="103"/>
      <c r="Q570" s="103"/>
      <c r="R570" s="103"/>
      <c r="S570" s="103"/>
      <c r="T570" s="103"/>
      <c r="U570" s="105"/>
    </row>
    <row r="571" spans="1:32" s="96" customFormat="1" ht="15.6" x14ac:dyDescent="0.3">
      <c r="A571" s="115"/>
      <c r="B571" s="103"/>
      <c r="C571" s="103"/>
      <c r="D571" s="103"/>
      <c r="E571" s="103"/>
      <c r="F571" s="103"/>
      <c r="G571" s="103"/>
      <c r="H571" s="103"/>
      <c r="I571" s="103"/>
      <c r="J571" s="103"/>
      <c r="K571" s="103"/>
      <c r="L571" s="103"/>
      <c r="M571" s="103"/>
      <c r="N571" s="103"/>
      <c r="O571" s="103"/>
      <c r="P571" s="103"/>
      <c r="Q571" s="103"/>
      <c r="R571" s="103"/>
      <c r="S571" s="103"/>
      <c r="T571" s="103"/>
      <c r="U571" s="105"/>
    </row>
    <row r="572" spans="1:32" s="96" customFormat="1" ht="15.6" x14ac:dyDescent="0.3">
      <c r="A572" s="115"/>
      <c r="B572" s="103"/>
      <c r="C572" s="103"/>
      <c r="D572" s="103"/>
      <c r="E572" s="103"/>
      <c r="F572" s="103"/>
      <c r="G572" s="103"/>
      <c r="H572" s="103"/>
      <c r="I572" s="103"/>
      <c r="J572" s="103"/>
      <c r="K572" s="103"/>
      <c r="L572" s="103"/>
      <c r="M572" s="103"/>
      <c r="N572" s="103"/>
      <c r="O572" s="103"/>
      <c r="P572" s="103"/>
      <c r="Q572" s="103"/>
      <c r="R572" s="103"/>
      <c r="S572" s="103"/>
      <c r="T572" s="103"/>
      <c r="U572" s="105"/>
    </row>
    <row r="573" spans="1:32" s="96" customFormat="1" ht="15.6" x14ac:dyDescent="0.3">
      <c r="A573" s="115"/>
      <c r="B573" s="103"/>
      <c r="C573" s="103"/>
      <c r="D573" s="103"/>
      <c r="E573" s="103"/>
      <c r="F573" s="103"/>
      <c r="G573" s="103"/>
      <c r="H573" s="103"/>
      <c r="I573" s="103"/>
      <c r="J573" s="103"/>
      <c r="K573" s="103"/>
      <c r="L573" s="103"/>
      <c r="M573" s="103"/>
      <c r="N573" s="103"/>
      <c r="O573" s="103"/>
      <c r="P573" s="103"/>
      <c r="Q573" s="103"/>
      <c r="R573" s="103"/>
      <c r="S573" s="103"/>
      <c r="T573" s="103"/>
      <c r="U573" s="105"/>
    </row>
    <row r="574" spans="1:32" s="96" customFormat="1" ht="15.6" x14ac:dyDescent="0.3">
      <c r="A574" s="115"/>
      <c r="B574" s="103"/>
      <c r="C574" s="103"/>
      <c r="D574" s="103"/>
      <c r="E574" s="103"/>
      <c r="F574" s="103"/>
      <c r="G574" s="103"/>
      <c r="H574" s="103"/>
      <c r="I574" s="103"/>
      <c r="J574" s="103"/>
      <c r="K574" s="103"/>
      <c r="L574" s="103"/>
      <c r="M574" s="103"/>
      <c r="N574" s="103"/>
      <c r="O574" s="103"/>
      <c r="P574" s="103"/>
      <c r="Q574" s="103"/>
      <c r="R574" s="103"/>
      <c r="S574" s="103"/>
      <c r="T574" s="103"/>
      <c r="U574" s="105"/>
    </row>
    <row r="575" spans="1:32" s="96" customFormat="1" ht="16.2" thickBot="1" x14ac:dyDescent="0.35">
      <c r="A575" s="115"/>
      <c r="B575" s="103"/>
      <c r="C575" s="103"/>
      <c r="D575" s="103"/>
      <c r="E575" s="103"/>
      <c r="F575" s="103"/>
      <c r="G575" s="103"/>
      <c r="H575" s="103"/>
      <c r="I575" s="103"/>
      <c r="J575" s="103"/>
      <c r="K575" s="103"/>
      <c r="L575" s="103"/>
      <c r="M575" s="103"/>
      <c r="N575" s="103"/>
      <c r="O575" s="103"/>
      <c r="P575" s="103"/>
      <c r="Q575" s="103"/>
      <c r="R575" s="103"/>
      <c r="S575" s="103"/>
      <c r="T575" s="103"/>
      <c r="U575" s="105"/>
    </row>
    <row r="576" spans="1:32" s="96" customFormat="1" ht="32.4" thickTop="1" thickBot="1" x14ac:dyDescent="0.35">
      <c r="A576" s="116" t="s">
        <v>77</v>
      </c>
      <c r="B576" s="135">
        <v>0</v>
      </c>
      <c r="C576" s="135">
        <v>2</v>
      </c>
      <c r="D576" s="135">
        <v>3.5</v>
      </c>
      <c r="E576" s="135">
        <v>5.5</v>
      </c>
      <c r="F576" s="135">
        <v>6</v>
      </c>
      <c r="G576" s="135">
        <v>8</v>
      </c>
      <c r="H576" s="135">
        <v>12</v>
      </c>
      <c r="I576" s="135">
        <v>20</v>
      </c>
      <c r="J576" s="135">
        <v>28</v>
      </c>
      <c r="K576" s="135">
        <v>36</v>
      </c>
      <c r="L576" s="135">
        <v>40</v>
      </c>
      <c r="M576" s="135">
        <v>44</v>
      </c>
      <c r="N576" s="135">
        <v>48</v>
      </c>
      <c r="O576" s="135">
        <v>50</v>
      </c>
      <c r="P576" s="135">
        <v>53</v>
      </c>
      <c r="Q576" s="135">
        <v>57</v>
      </c>
      <c r="R576" s="135">
        <v>58</v>
      </c>
      <c r="S576" s="135">
        <v>60</v>
      </c>
      <c r="T576" s="135">
        <v>65</v>
      </c>
      <c r="U576" s="135">
        <v>70</v>
      </c>
    </row>
    <row r="577" spans="1:22" s="107" customFormat="1" ht="32.4" thickTop="1" thickBot="1" x14ac:dyDescent="0.3">
      <c r="A577" s="118" t="s">
        <v>78</v>
      </c>
      <c r="B577" s="135">
        <v>1.8529999999999998</v>
      </c>
      <c r="C577" s="135">
        <v>1.8629999999999995</v>
      </c>
      <c r="D577" s="135">
        <v>0.76299999999999946</v>
      </c>
      <c r="E577" s="135">
        <v>2.5329999999999995</v>
      </c>
      <c r="F577" s="135">
        <v>1.9329999999999994</v>
      </c>
      <c r="G577" s="135">
        <v>1.2029999999999994</v>
      </c>
      <c r="H577" s="135">
        <v>0.75699999999999945</v>
      </c>
      <c r="I577" s="135">
        <v>0.65699999999999947</v>
      </c>
      <c r="J577" s="135">
        <v>0.59699999999999942</v>
      </c>
      <c r="K577" s="135">
        <v>0.5569999999999995</v>
      </c>
      <c r="L577" s="135">
        <v>0.5569999999999995</v>
      </c>
      <c r="M577" s="135">
        <v>0.5569999999999995</v>
      </c>
      <c r="N577" s="135">
        <v>0.75699999999999945</v>
      </c>
      <c r="O577" s="135">
        <v>1.1629999999999994</v>
      </c>
      <c r="P577" s="135">
        <v>3.0029999999999997</v>
      </c>
      <c r="Q577" s="135">
        <v>3.1429999999999998</v>
      </c>
      <c r="R577" s="135">
        <v>1.9929999999999994</v>
      </c>
      <c r="S577" s="135">
        <v>1.6329999999999996</v>
      </c>
      <c r="T577" s="135">
        <v>1.6929999999999996</v>
      </c>
      <c r="U577" s="135">
        <v>1.6729999999999996</v>
      </c>
    </row>
    <row r="578" spans="1:22" s="96" customFormat="1" ht="16.2" thickTop="1" x14ac:dyDescent="0.3">
      <c r="E578" s="96" t="s">
        <v>125</v>
      </c>
      <c r="K578" s="96" t="s">
        <v>126</v>
      </c>
      <c r="P578" s="96" t="s">
        <v>124</v>
      </c>
    </row>
    <row r="579" spans="1:22" s="96" customFormat="1" ht="30.6" thickBot="1" x14ac:dyDescent="0.35">
      <c r="A579" s="149" t="s">
        <v>116</v>
      </c>
      <c r="B579" s="149"/>
      <c r="C579" s="149"/>
      <c r="D579" s="149"/>
      <c r="E579" s="149"/>
      <c r="F579" s="149"/>
      <c r="G579" s="149"/>
      <c r="H579" s="149"/>
      <c r="I579" s="149"/>
      <c r="J579" s="149"/>
      <c r="K579" s="149"/>
      <c r="L579" s="149"/>
      <c r="M579" s="149"/>
      <c r="N579" s="149"/>
      <c r="O579" s="149"/>
      <c r="P579" s="149"/>
      <c r="Q579" s="149"/>
      <c r="R579" s="149"/>
      <c r="S579" s="149"/>
      <c r="T579" s="149"/>
      <c r="U579" s="149"/>
    </row>
    <row r="580" spans="1:22" s="96" customFormat="1" ht="16.2" thickTop="1" x14ac:dyDescent="0.3">
      <c r="A580" s="114"/>
      <c r="B580" s="97"/>
      <c r="C580" s="97"/>
      <c r="D580" s="97"/>
      <c r="E580" s="98"/>
      <c r="F580" s="99"/>
      <c r="G580" s="99"/>
      <c r="H580" s="99"/>
      <c r="I580" s="99"/>
      <c r="J580" s="99"/>
      <c r="K580" s="99"/>
      <c r="L580" s="99"/>
      <c r="M580" s="100"/>
      <c r="N580" s="100"/>
      <c r="O580" s="100"/>
      <c r="P580" s="100"/>
      <c r="Q580" s="101"/>
      <c r="R580" s="101"/>
      <c r="S580" s="101"/>
      <c r="T580" s="97"/>
      <c r="U580" s="102"/>
    </row>
    <row r="581" spans="1:22" s="96" customFormat="1" ht="15.6" x14ac:dyDescent="0.3">
      <c r="A581" s="115"/>
      <c r="B581" s="103"/>
      <c r="C581" s="103"/>
      <c r="D581" s="103"/>
      <c r="E581" s="104"/>
      <c r="F581" s="104"/>
      <c r="G581" s="104"/>
      <c r="H581" s="104"/>
      <c r="I581" s="104"/>
      <c r="J581" s="104"/>
      <c r="K581" s="104"/>
      <c r="L581" s="104"/>
      <c r="M581" s="104"/>
      <c r="N581" s="104"/>
      <c r="O581" s="104"/>
      <c r="P581" s="104"/>
      <c r="Q581" s="104"/>
      <c r="R581" s="104"/>
      <c r="S581" s="104"/>
      <c r="T581" s="103"/>
      <c r="U581" s="105"/>
    </row>
    <row r="582" spans="1:22" s="96" customFormat="1" ht="15.6" x14ac:dyDescent="0.3">
      <c r="A582" s="115"/>
      <c r="B582" s="103"/>
      <c r="C582" s="103"/>
      <c r="D582" s="103"/>
      <c r="E582" s="104"/>
      <c r="F582" s="104"/>
      <c r="G582" s="104"/>
      <c r="H582" s="104"/>
      <c r="I582" s="104"/>
      <c r="J582" s="104"/>
      <c r="K582" s="104"/>
      <c r="L582" s="104"/>
      <c r="M582" s="104"/>
      <c r="N582" s="104"/>
      <c r="O582" s="104"/>
      <c r="P582" s="104"/>
      <c r="Q582" s="104"/>
      <c r="R582" s="104"/>
      <c r="S582" s="104"/>
      <c r="T582" s="103"/>
      <c r="U582" s="105"/>
    </row>
    <row r="583" spans="1:22" s="96" customFormat="1" ht="15.6" x14ac:dyDescent="0.3">
      <c r="A583" s="115"/>
      <c r="B583" s="103"/>
      <c r="C583" s="103"/>
      <c r="D583" s="103"/>
      <c r="E583" s="103"/>
      <c r="F583" s="103"/>
      <c r="G583" s="103"/>
      <c r="H583" s="103"/>
      <c r="I583" s="103"/>
      <c r="J583" s="103"/>
      <c r="K583" s="103"/>
      <c r="L583" s="103"/>
      <c r="M583" s="103"/>
      <c r="N583" s="103"/>
      <c r="O583" s="103"/>
      <c r="P583" s="103"/>
      <c r="Q583" s="103"/>
      <c r="R583" s="103"/>
      <c r="S583" s="103"/>
      <c r="T583" s="103"/>
      <c r="U583" s="105"/>
    </row>
    <row r="584" spans="1:22" s="96" customFormat="1" ht="15.6" x14ac:dyDescent="0.3">
      <c r="A584" s="115"/>
      <c r="B584" s="103"/>
      <c r="C584" s="103"/>
      <c r="D584" s="103"/>
      <c r="E584" s="103"/>
      <c r="F584" s="103"/>
      <c r="G584" s="103"/>
      <c r="H584" s="103"/>
      <c r="I584" s="103"/>
      <c r="J584" s="103"/>
      <c r="K584" s="103"/>
      <c r="L584" s="103"/>
      <c r="M584" s="103"/>
      <c r="N584" s="103"/>
      <c r="O584" s="103"/>
      <c r="P584" s="103"/>
      <c r="Q584" s="103"/>
      <c r="R584" s="103"/>
      <c r="S584" s="103"/>
      <c r="T584" s="103"/>
      <c r="U584" s="105"/>
    </row>
    <row r="585" spans="1:22" s="96" customFormat="1" ht="15.6" x14ac:dyDescent="0.3">
      <c r="A585" s="115"/>
      <c r="B585" s="103"/>
      <c r="C585" s="103"/>
      <c r="D585" s="103"/>
      <c r="E585" s="103"/>
      <c r="F585" s="103"/>
      <c r="G585" s="103"/>
      <c r="H585" s="103"/>
      <c r="I585" s="103"/>
      <c r="J585" s="103"/>
      <c r="K585" s="103"/>
      <c r="L585" s="103"/>
      <c r="M585" s="103"/>
      <c r="N585" s="103"/>
      <c r="O585" s="103"/>
      <c r="P585" s="103"/>
      <c r="Q585" s="103"/>
      <c r="R585" s="103"/>
      <c r="S585" s="103"/>
      <c r="T585" s="103"/>
      <c r="U585" s="105"/>
    </row>
    <row r="586" spans="1:22" s="96" customFormat="1" ht="15.6" x14ac:dyDescent="0.3">
      <c r="A586" s="115"/>
      <c r="B586" s="103"/>
      <c r="C586" s="103"/>
      <c r="D586" s="103"/>
      <c r="E586" s="103"/>
      <c r="F586" s="103"/>
      <c r="G586" s="103"/>
      <c r="H586" s="103"/>
      <c r="I586" s="103"/>
      <c r="J586" s="103"/>
      <c r="K586" s="103"/>
      <c r="L586" s="103"/>
      <c r="M586" s="103"/>
      <c r="N586" s="103"/>
      <c r="O586" s="103"/>
      <c r="P586" s="103"/>
      <c r="Q586" s="103"/>
      <c r="R586" s="103"/>
      <c r="S586" s="103"/>
      <c r="T586" s="103"/>
      <c r="U586" s="105"/>
    </row>
    <row r="587" spans="1:22" s="96" customFormat="1" ht="15.6" x14ac:dyDescent="0.3">
      <c r="A587" s="115"/>
      <c r="B587" s="103"/>
      <c r="C587" s="103"/>
      <c r="D587" s="103"/>
      <c r="E587" s="103"/>
      <c r="F587" s="103"/>
      <c r="G587" s="103"/>
      <c r="H587" s="103"/>
      <c r="I587" s="103"/>
      <c r="J587" s="103"/>
      <c r="K587" s="103"/>
      <c r="L587" s="103"/>
      <c r="M587" s="103"/>
      <c r="N587" s="103"/>
      <c r="O587" s="103"/>
      <c r="P587" s="103"/>
      <c r="Q587" s="103"/>
      <c r="R587" s="103"/>
      <c r="S587" s="103"/>
      <c r="T587" s="103"/>
      <c r="U587" s="105"/>
    </row>
    <row r="588" spans="1:22" s="96" customFormat="1" ht="15.6" x14ac:dyDescent="0.3">
      <c r="A588" s="115"/>
      <c r="B588" s="103"/>
      <c r="C588" s="103"/>
      <c r="D588" s="103"/>
      <c r="E588" s="103"/>
      <c r="F588" s="103"/>
      <c r="G588" s="103"/>
      <c r="H588" s="103"/>
      <c r="I588" s="103"/>
      <c r="J588" s="103"/>
      <c r="K588" s="103"/>
      <c r="L588" s="103"/>
      <c r="M588" s="103"/>
      <c r="N588" s="103"/>
      <c r="O588" s="103"/>
      <c r="P588" s="103"/>
      <c r="Q588" s="103"/>
      <c r="R588" s="103"/>
      <c r="S588" s="103"/>
      <c r="T588" s="103"/>
      <c r="U588" s="105"/>
    </row>
    <row r="589" spans="1:22" s="96" customFormat="1" ht="15.6" x14ac:dyDescent="0.3">
      <c r="A589" s="115"/>
      <c r="B589" s="103"/>
      <c r="C589" s="103"/>
      <c r="D589" s="103"/>
      <c r="E589" s="103"/>
      <c r="F589" s="103"/>
      <c r="G589" s="103"/>
      <c r="H589" s="103"/>
      <c r="I589" s="103"/>
      <c r="J589" s="103"/>
      <c r="K589" s="103"/>
      <c r="L589" s="103"/>
      <c r="M589" s="103"/>
      <c r="N589" s="103"/>
      <c r="O589" s="103"/>
      <c r="P589" s="103"/>
      <c r="Q589" s="103"/>
      <c r="R589" s="103"/>
      <c r="S589" s="103"/>
      <c r="T589" s="103"/>
      <c r="U589" s="105"/>
    </row>
    <row r="590" spans="1:22" s="96" customFormat="1" ht="16.2" thickBot="1" x14ac:dyDescent="0.35">
      <c r="A590" s="115"/>
      <c r="B590" s="103"/>
      <c r="C590" s="103"/>
      <c r="D590" s="103"/>
      <c r="E590" s="103"/>
      <c r="F590" s="103"/>
      <c r="G590" s="103"/>
      <c r="H590" s="103"/>
      <c r="I590" s="103"/>
      <c r="J590" s="103"/>
      <c r="K590" s="103"/>
      <c r="L590" s="103"/>
      <c r="M590" s="103"/>
      <c r="N590" s="103"/>
      <c r="O590" s="103"/>
      <c r="P590" s="103"/>
      <c r="V590" s="110"/>
    </row>
    <row r="591" spans="1:22" s="96" customFormat="1" ht="32.4" thickTop="1" thickBot="1" x14ac:dyDescent="0.35">
      <c r="A591" s="116" t="s">
        <v>77</v>
      </c>
      <c r="B591" s="135">
        <v>0</v>
      </c>
      <c r="C591" s="135">
        <v>15</v>
      </c>
      <c r="D591" s="135">
        <v>15.5</v>
      </c>
      <c r="E591" s="135">
        <v>16.5</v>
      </c>
      <c r="F591" s="135">
        <v>17.5</v>
      </c>
      <c r="G591" s="135">
        <v>19</v>
      </c>
      <c r="H591" s="135">
        <v>22</v>
      </c>
      <c r="I591" s="135">
        <v>25</v>
      </c>
      <c r="J591" s="135">
        <v>28</v>
      </c>
      <c r="K591" s="135">
        <v>31</v>
      </c>
      <c r="L591" s="135">
        <v>34</v>
      </c>
      <c r="M591" s="135">
        <v>37</v>
      </c>
      <c r="N591" s="135">
        <v>38.5</v>
      </c>
      <c r="O591" s="135">
        <v>39.5</v>
      </c>
      <c r="P591" s="135">
        <v>40</v>
      </c>
      <c r="Q591" s="135">
        <v>44</v>
      </c>
      <c r="R591" s="135">
        <v>44.5</v>
      </c>
      <c r="S591" s="135">
        <v>45</v>
      </c>
      <c r="T591" s="135">
        <v>46</v>
      </c>
      <c r="U591" s="136">
        <v>55</v>
      </c>
      <c r="V591" s="137"/>
    </row>
    <row r="592" spans="1:22" s="107" customFormat="1" ht="32.4" thickTop="1" thickBot="1" x14ac:dyDescent="0.3">
      <c r="A592" s="118" t="s">
        <v>78</v>
      </c>
      <c r="B592" s="135">
        <v>1.6219999999999994</v>
      </c>
      <c r="C592" s="135">
        <v>1.5719999999999996</v>
      </c>
      <c r="D592" s="135">
        <v>2.2619999999999996</v>
      </c>
      <c r="E592" s="135">
        <v>2.2019999999999995</v>
      </c>
      <c r="F592" s="135">
        <v>1.2519999999999993</v>
      </c>
      <c r="G592" s="135">
        <v>0.96199999999999974</v>
      </c>
      <c r="H592" s="135">
        <v>0.77199999999999935</v>
      </c>
      <c r="I592" s="135">
        <v>0.75199999999999934</v>
      </c>
      <c r="J592" s="135">
        <v>0.71199999999999974</v>
      </c>
      <c r="K592" s="135">
        <v>0.67199999999999971</v>
      </c>
      <c r="L592" s="135">
        <v>0.73199999999999932</v>
      </c>
      <c r="M592" s="135">
        <v>0.92199999999999971</v>
      </c>
      <c r="N592" s="135">
        <v>1.2119999999999997</v>
      </c>
      <c r="O592" s="135">
        <v>1.7119999999999997</v>
      </c>
      <c r="P592" s="135">
        <v>2.7419999999999995</v>
      </c>
      <c r="Q592" s="135">
        <v>2.9519999999999995</v>
      </c>
      <c r="R592" s="135">
        <v>3.0019999999999998</v>
      </c>
      <c r="S592" s="135">
        <v>2.7219999999999995</v>
      </c>
      <c r="T592" s="135">
        <v>1.7519999999999993</v>
      </c>
      <c r="U592" s="136">
        <v>1.6319999999999997</v>
      </c>
      <c r="V592" s="137"/>
    </row>
    <row r="593" spans="1:25" s="96" customFormat="1" ht="16.2" thickTop="1" x14ac:dyDescent="0.3">
      <c r="E593" s="96" t="s">
        <v>125</v>
      </c>
      <c r="K593" s="96" t="s">
        <v>126</v>
      </c>
      <c r="P593" s="96" t="s">
        <v>124</v>
      </c>
      <c r="V593" s="111"/>
      <c r="W593" s="111"/>
      <c r="X593" s="111"/>
      <c r="Y593" s="111"/>
    </row>
    <row r="594" spans="1:25" s="96" customFormat="1" ht="30.6" thickBot="1" x14ac:dyDescent="0.35">
      <c r="A594" s="149" t="s">
        <v>117</v>
      </c>
      <c r="B594" s="149"/>
      <c r="C594" s="149"/>
      <c r="D594" s="149"/>
      <c r="E594" s="149"/>
      <c r="F594" s="149"/>
      <c r="G594" s="149"/>
      <c r="H594" s="149"/>
      <c r="I594" s="149"/>
      <c r="J594" s="149"/>
      <c r="K594" s="149"/>
      <c r="L594" s="149"/>
      <c r="M594" s="149"/>
      <c r="N594" s="149"/>
      <c r="O594" s="149"/>
      <c r="P594" s="149"/>
      <c r="Q594" s="149"/>
      <c r="R594" s="149"/>
      <c r="S594" s="149"/>
      <c r="T594" s="149"/>
      <c r="U594" s="149"/>
    </row>
    <row r="595" spans="1:25" s="96" customFormat="1" ht="16.2" thickTop="1" x14ac:dyDescent="0.3">
      <c r="A595" s="114"/>
      <c r="B595" s="97"/>
      <c r="C595" s="97"/>
      <c r="D595" s="97"/>
      <c r="E595" s="98"/>
      <c r="F595" s="99"/>
      <c r="G595" s="99"/>
      <c r="H595" s="99"/>
      <c r="I595" s="99"/>
      <c r="J595" s="99"/>
      <c r="K595" s="99"/>
      <c r="L595" s="99"/>
      <c r="M595" s="100"/>
      <c r="N595" s="100"/>
      <c r="O595" s="100"/>
      <c r="P595" s="100"/>
      <c r="Q595" s="101"/>
      <c r="R595" s="101"/>
      <c r="S595" s="101"/>
      <c r="T595" s="97"/>
      <c r="U595" s="102"/>
    </row>
    <row r="596" spans="1:25" s="96" customFormat="1" ht="15.6" x14ac:dyDescent="0.3">
      <c r="A596" s="115"/>
      <c r="B596" s="103"/>
      <c r="C596" s="103"/>
      <c r="D596" s="103"/>
      <c r="E596" s="104"/>
      <c r="F596" s="104"/>
      <c r="G596" s="104"/>
      <c r="H596" s="104"/>
      <c r="I596" s="104"/>
      <c r="J596" s="104"/>
      <c r="K596" s="104"/>
      <c r="L596" s="104"/>
      <c r="M596" s="104"/>
      <c r="N596" s="104"/>
      <c r="O596" s="104"/>
      <c r="P596" s="104"/>
      <c r="Q596" s="104"/>
      <c r="R596" s="104"/>
      <c r="S596" s="104"/>
      <c r="T596" s="103"/>
      <c r="U596" s="105"/>
    </row>
    <row r="597" spans="1:25" s="96" customFormat="1" ht="15.6" x14ac:dyDescent="0.3">
      <c r="A597" s="115"/>
      <c r="B597" s="103"/>
      <c r="C597" s="103"/>
      <c r="D597" s="103"/>
      <c r="E597" s="104"/>
      <c r="F597" s="104"/>
      <c r="G597" s="104"/>
      <c r="H597" s="104"/>
      <c r="I597" s="104"/>
      <c r="J597" s="104"/>
      <c r="K597" s="104"/>
      <c r="L597" s="104"/>
      <c r="M597" s="104"/>
      <c r="N597" s="104"/>
      <c r="O597" s="104"/>
      <c r="P597" s="104"/>
      <c r="Q597" s="104"/>
      <c r="R597" s="104"/>
      <c r="S597" s="104"/>
      <c r="T597" s="103"/>
      <c r="U597" s="105"/>
    </row>
    <row r="598" spans="1:25" s="96" customFormat="1" ht="15.6" x14ac:dyDescent="0.3">
      <c r="A598" s="115"/>
      <c r="B598" s="103"/>
      <c r="C598" s="103"/>
      <c r="D598" s="103"/>
      <c r="E598" s="103"/>
      <c r="F598" s="103"/>
      <c r="G598" s="103"/>
      <c r="H598" s="103"/>
      <c r="I598" s="103"/>
      <c r="J598" s="103"/>
      <c r="K598" s="103"/>
      <c r="L598" s="103"/>
      <c r="M598" s="103"/>
      <c r="N598" s="103"/>
      <c r="O598" s="103"/>
      <c r="P598" s="103"/>
      <c r="Q598" s="103"/>
      <c r="R598" s="103"/>
      <c r="S598" s="103"/>
      <c r="T598" s="103"/>
      <c r="U598" s="105"/>
    </row>
    <row r="599" spans="1:25" s="96" customFormat="1" ht="15.6" x14ac:dyDescent="0.3">
      <c r="A599" s="115"/>
      <c r="B599" s="103"/>
      <c r="C599" s="103"/>
      <c r="D599" s="103"/>
      <c r="E599" s="103"/>
      <c r="F599" s="103"/>
      <c r="G599" s="103"/>
      <c r="H599" s="103"/>
      <c r="I599" s="103"/>
      <c r="J599" s="103"/>
      <c r="K599" s="103"/>
      <c r="L599" s="103"/>
      <c r="M599" s="103"/>
      <c r="N599" s="103"/>
      <c r="O599" s="103"/>
      <c r="P599" s="103"/>
      <c r="Q599" s="103"/>
      <c r="R599" s="103"/>
      <c r="S599" s="103"/>
      <c r="T599" s="103"/>
      <c r="U599" s="105"/>
    </row>
    <row r="600" spans="1:25" s="96" customFormat="1" ht="15.6" x14ac:dyDescent="0.3">
      <c r="A600" s="115"/>
      <c r="B600" s="103"/>
      <c r="C600" s="103"/>
      <c r="D600" s="103"/>
      <c r="E600" s="103"/>
      <c r="F600" s="103"/>
      <c r="G600" s="103"/>
      <c r="H600" s="103"/>
      <c r="I600" s="103"/>
      <c r="J600" s="103"/>
      <c r="K600" s="103"/>
      <c r="L600" s="103"/>
      <c r="M600" s="103"/>
      <c r="N600" s="103"/>
      <c r="O600" s="103"/>
      <c r="P600" s="103"/>
      <c r="Q600" s="103"/>
      <c r="R600" s="103"/>
      <c r="S600" s="103"/>
      <c r="T600" s="103"/>
      <c r="U600" s="105"/>
    </row>
    <row r="601" spans="1:25" s="96" customFormat="1" ht="15.6" x14ac:dyDescent="0.3">
      <c r="A601" s="115"/>
      <c r="B601" s="103"/>
      <c r="C601" s="103"/>
      <c r="D601" s="103"/>
      <c r="E601" s="103"/>
      <c r="F601" s="103"/>
      <c r="G601" s="103"/>
      <c r="H601" s="103"/>
      <c r="I601" s="103"/>
      <c r="J601" s="103"/>
      <c r="K601" s="103"/>
      <c r="L601" s="103"/>
      <c r="M601" s="103"/>
      <c r="N601" s="103"/>
      <c r="O601" s="103"/>
      <c r="P601" s="103"/>
      <c r="Q601" s="103"/>
      <c r="R601" s="103"/>
      <c r="S601" s="103"/>
      <c r="T601" s="103"/>
      <c r="U601" s="105"/>
    </row>
    <row r="602" spans="1:25" s="96" customFormat="1" ht="15.6" x14ac:dyDescent="0.3">
      <c r="A602" s="115"/>
      <c r="B602" s="103"/>
      <c r="C602" s="103"/>
      <c r="D602" s="103"/>
      <c r="E602" s="103"/>
      <c r="F602" s="103"/>
      <c r="G602" s="103"/>
      <c r="H602" s="103"/>
      <c r="I602" s="103"/>
      <c r="J602" s="103"/>
      <c r="K602" s="103"/>
      <c r="L602" s="103"/>
      <c r="M602" s="103"/>
      <c r="N602" s="103"/>
      <c r="O602" s="103"/>
      <c r="P602" s="103"/>
      <c r="Q602" s="103"/>
      <c r="R602" s="103"/>
      <c r="S602" s="103"/>
      <c r="T602" s="103"/>
      <c r="U602" s="105"/>
    </row>
    <row r="603" spans="1:25" s="96" customFormat="1" ht="15.6" x14ac:dyDescent="0.3">
      <c r="A603" s="115"/>
      <c r="B603" s="103"/>
      <c r="C603" s="103"/>
      <c r="D603" s="103"/>
      <c r="E603" s="103"/>
      <c r="F603" s="103"/>
      <c r="G603" s="103"/>
      <c r="H603" s="103"/>
      <c r="I603" s="103"/>
      <c r="J603" s="103"/>
      <c r="K603" s="103"/>
      <c r="L603" s="103"/>
      <c r="M603" s="103"/>
      <c r="N603" s="103"/>
      <c r="O603" s="103"/>
      <c r="P603" s="103"/>
      <c r="Q603" s="103"/>
      <c r="R603" s="103"/>
      <c r="S603" s="103"/>
      <c r="T603" s="103"/>
      <c r="U603" s="105"/>
    </row>
    <row r="604" spans="1:25" s="96" customFormat="1" ht="15.6" x14ac:dyDescent="0.3">
      <c r="A604" s="115"/>
      <c r="B604" s="103"/>
      <c r="C604" s="103"/>
      <c r="D604" s="103"/>
      <c r="E604" s="103"/>
      <c r="F604" s="103"/>
      <c r="G604" s="103"/>
      <c r="H604" s="103"/>
      <c r="I604" s="103"/>
      <c r="J604" s="103"/>
      <c r="K604" s="103"/>
      <c r="L604" s="103"/>
      <c r="M604" s="103"/>
      <c r="N604" s="103"/>
      <c r="O604" s="103"/>
      <c r="P604" s="103"/>
      <c r="Q604" s="103"/>
      <c r="R604" s="103"/>
      <c r="S604" s="103"/>
      <c r="T604" s="103"/>
      <c r="U604" s="105"/>
    </row>
    <row r="605" spans="1:25" s="96" customFormat="1" ht="16.2" thickBot="1" x14ac:dyDescent="0.35">
      <c r="A605" s="115"/>
      <c r="B605" s="103"/>
      <c r="C605" s="103"/>
      <c r="D605" s="103"/>
      <c r="E605" s="103"/>
      <c r="F605" s="103"/>
      <c r="G605" s="103"/>
      <c r="H605" s="103"/>
      <c r="I605" s="103"/>
      <c r="J605" s="103"/>
      <c r="M605" s="103"/>
      <c r="N605" s="103"/>
      <c r="O605" s="103"/>
      <c r="P605" s="103"/>
      <c r="Q605" s="103"/>
      <c r="R605" s="103"/>
      <c r="S605" s="103"/>
      <c r="T605" s="103"/>
      <c r="U605" s="105"/>
    </row>
    <row r="606" spans="1:25" s="96" customFormat="1" ht="32.4" thickTop="1" thickBot="1" x14ac:dyDescent="0.35">
      <c r="A606" s="116" t="s">
        <v>77</v>
      </c>
      <c r="B606" s="135">
        <v>0</v>
      </c>
      <c r="C606" s="135">
        <v>10</v>
      </c>
      <c r="D606" s="135">
        <v>15</v>
      </c>
      <c r="E606" s="135">
        <v>20</v>
      </c>
      <c r="F606" s="135">
        <v>24</v>
      </c>
      <c r="G606" s="135">
        <v>24.5</v>
      </c>
      <c r="H606" s="135">
        <v>26.5</v>
      </c>
      <c r="I606" s="135">
        <v>28</v>
      </c>
      <c r="J606" s="135">
        <v>31.5</v>
      </c>
      <c r="K606" s="135">
        <v>34.5</v>
      </c>
      <c r="L606" s="135">
        <v>36.5</v>
      </c>
      <c r="M606" s="135">
        <v>38.5</v>
      </c>
      <c r="N606" s="135">
        <v>40.5</v>
      </c>
      <c r="O606" s="135">
        <v>42.5</v>
      </c>
      <c r="P606" s="135">
        <v>45</v>
      </c>
      <c r="Q606" s="135">
        <v>47</v>
      </c>
      <c r="R606" s="135">
        <v>52</v>
      </c>
      <c r="S606" s="135">
        <v>53</v>
      </c>
      <c r="T606" s="135">
        <v>55</v>
      </c>
      <c r="U606" s="135">
        <v>60</v>
      </c>
    </row>
    <row r="607" spans="1:25" s="107" customFormat="1" ht="32.4" thickTop="1" thickBot="1" x14ac:dyDescent="0.3">
      <c r="A607" s="118" t="s">
        <v>78</v>
      </c>
      <c r="B607" s="135">
        <v>1.9169999999999998</v>
      </c>
      <c r="C607" s="135">
        <v>1.9670000000000001</v>
      </c>
      <c r="D607" s="135">
        <v>1.887</v>
      </c>
      <c r="E607" s="135">
        <v>1.9470000000000001</v>
      </c>
      <c r="F607" s="135">
        <v>1.9369999999999998</v>
      </c>
      <c r="G607" s="135">
        <v>2.1669999999999998</v>
      </c>
      <c r="H607" s="135">
        <v>2.137</v>
      </c>
      <c r="I607" s="135">
        <v>1.0470000000000002</v>
      </c>
      <c r="J607" s="135">
        <v>0.80699999999999994</v>
      </c>
      <c r="K607" s="135">
        <v>0.68699999999999983</v>
      </c>
      <c r="L607" s="135">
        <v>0.68699999999999983</v>
      </c>
      <c r="M607" s="135">
        <v>0.75700000000000012</v>
      </c>
      <c r="N607" s="135">
        <v>0.91699999999999982</v>
      </c>
      <c r="O607" s="135">
        <v>1.2269999999999999</v>
      </c>
      <c r="P607" s="135">
        <v>2.137</v>
      </c>
      <c r="Q607" s="135">
        <v>2.927</v>
      </c>
      <c r="R607" s="135">
        <v>2.9370000000000003</v>
      </c>
      <c r="S607" s="135">
        <v>1.7370000000000001</v>
      </c>
      <c r="T607" s="135">
        <v>1.677</v>
      </c>
      <c r="U607" s="135">
        <v>1.6970000000000001</v>
      </c>
    </row>
    <row r="608" spans="1:25" s="96" customFormat="1" ht="16.2" thickTop="1" x14ac:dyDescent="0.3">
      <c r="H608" s="96" t="s">
        <v>125</v>
      </c>
      <c r="L608" s="96" t="s">
        <v>126</v>
      </c>
      <c r="Q608" s="96" t="s">
        <v>124</v>
      </c>
    </row>
    <row r="609" spans="1:28" s="96" customFormat="1" ht="30.6" thickBot="1" x14ac:dyDescent="0.35">
      <c r="A609" s="149" t="s">
        <v>118</v>
      </c>
      <c r="B609" s="149"/>
      <c r="C609" s="149"/>
      <c r="D609" s="149"/>
      <c r="E609" s="149"/>
      <c r="F609" s="149"/>
      <c r="G609" s="149"/>
      <c r="H609" s="149"/>
      <c r="I609" s="149"/>
      <c r="J609" s="149"/>
      <c r="K609" s="149"/>
      <c r="L609" s="149"/>
      <c r="M609" s="149"/>
      <c r="N609" s="149"/>
      <c r="O609" s="149"/>
      <c r="P609" s="149"/>
      <c r="Q609" s="149"/>
      <c r="R609" s="149"/>
      <c r="S609" s="149"/>
      <c r="T609" s="149"/>
      <c r="U609" s="149"/>
    </row>
    <row r="610" spans="1:28" s="96" customFormat="1" ht="16.2" thickTop="1" x14ac:dyDescent="0.3">
      <c r="A610" s="114"/>
      <c r="B610" s="97"/>
      <c r="C610" s="97"/>
      <c r="D610" s="97"/>
      <c r="E610" s="98"/>
      <c r="F610" s="99"/>
      <c r="G610" s="99"/>
      <c r="H610" s="99"/>
      <c r="I610" s="99"/>
      <c r="J610" s="99"/>
      <c r="K610" s="99"/>
      <c r="L610" s="99"/>
      <c r="M610" s="100"/>
      <c r="N610" s="100"/>
      <c r="O610" s="100"/>
      <c r="P610" s="100"/>
      <c r="Q610" s="101"/>
      <c r="R610" s="101"/>
      <c r="S610" s="101"/>
      <c r="T610" s="97"/>
      <c r="U610" s="102"/>
    </row>
    <row r="611" spans="1:28" s="96" customFormat="1" ht="15.6" x14ac:dyDescent="0.3">
      <c r="A611" s="115"/>
      <c r="B611" s="103"/>
      <c r="C611" s="103"/>
      <c r="D611" s="103"/>
      <c r="E611" s="104"/>
      <c r="F611" s="104"/>
      <c r="G611" s="104"/>
      <c r="H611" s="104"/>
      <c r="I611" s="104"/>
      <c r="J611" s="104"/>
      <c r="K611" s="104"/>
      <c r="L611" s="104"/>
      <c r="M611" s="104"/>
      <c r="N611" s="104"/>
      <c r="O611" s="104"/>
      <c r="P611" s="104"/>
      <c r="Q611" s="104"/>
      <c r="R611" s="104"/>
      <c r="S611" s="104"/>
      <c r="T611" s="103"/>
      <c r="U611" s="105"/>
    </row>
    <row r="612" spans="1:28" s="96" customFormat="1" ht="15.6" x14ac:dyDescent="0.3">
      <c r="A612" s="115"/>
      <c r="B612" s="103"/>
      <c r="C612" s="103"/>
      <c r="D612" s="103"/>
      <c r="E612" s="104"/>
      <c r="F612" s="104"/>
      <c r="G612" s="104"/>
      <c r="H612" s="104"/>
      <c r="I612" s="104"/>
      <c r="J612" s="104"/>
      <c r="K612" s="104"/>
      <c r="L612" s="104"/>
      <c r="M612" s="104"/>
      <c r="N612" s="104"/>
      <c r="O612" s="104"/>
      <c r="P612" s="104"/>
      <c r="Q612" s="104"/>
      <c r="R612" s="104"/>
      <c r="S612" s="104"/>
      <c r="T612" s="103"/>
      <c r="U612" s="105"/>
    </row>
    <row r="613" spans="1:28" s="96" customFormat="1" ht="15.6" x14ac:dyDescent="0.3">
      <c r="A613" s="115"/>
      <c r="B613" s="103"/>
      <c r="C613" s="103"/>
      <c r="D613" s="103"/>
      <c r="E613" s="103"/>
      <c r="F613" s="103"/>
      <c r="G613" s="103"/>
      <c r="H613" s="103"/>
      <c r="I613" s="103"/>
      <c r="J613" s="103"/>
      <c r="K613" s="103"/>
      <c r="L613" s="103"/>
      <c r="M613" s="103"/>
      <c r="N613" s="103"/>
      <c r="O613" s="103"/>
      <c r="P613" s="103"/>
      <c r="Q613" s="103"/>
      <c r="R613" s="103"/>
      <c r="S613" s="103"/>
      <c r="T613" s="103"/>
      <c r="U613" s="105"/>
    </row>
    <row r="614" spans="1:28" s="96" customFormat="1" ht="15.6" x14ac:dyDescent="0.3">
      <c r="A614" s="115"/>
      <c r="B614" s="103"/>
      <c r="C614" s="103"/>
      <c r="D614" s="103"/>
      <c r="E614" s="103"/>
      <c r="F614" s="103"/>
      <c r="G614" s="103"/>
      <c r="H614" s="103"/>
      <c r="I614" s="103"/>
      <c r="J614" s="103"/>
      <c r="K614" s="103"/>
      <c r="L614" s="103"/>
      <c r="M614" s="103"/>
      <c r="N614" s="103"/>
      <c r="O614" s="103"/>
      <c r="P614" s="103"/>
      <c r="Q614" s="103"/>
      <c r="R614" s="103"/>
      <c r="S614" s="103"/>
      <c r="T614" s="103"/>
      <c r="U614" s="105"/>
    </row>
    <row r="615" spans="1:28" s="96" customFormat="1" ht="15.6" x14ac:dyDescent="0.3">
      <c r="A615" s="115"/>
      <c r="B615" s="103"/>
      <c r="C615" s="103"/>
      <c r="D615" s="103"/>
      <c r="E615" s="103"/>
      <c r="F615" s="103"/>
      <c r="G615" s="103"/>
      <c r="H615" s="103"/>
      <c r="I615" s="103"/>
      <c r="J615" s="103"/>
      <c r="K615" s="103"/>
      <c r="L615" s="103"/>
      <c r="M615" s="103"/>
      <c r="N615" s="103"/>
      <c r="O615" s="103"/>
      <c r="P615" s="103"/>
      <c r="Q615" s="103"/>
      <c r="R615" s="103"/>
      <c r="S615" s="103"/>
      <c r="T615" s="103"/>
      <c r="U615" s="105"/>
    </row>
    <row r="616" spans="1:28" s="96" customFormat="1" ht="15.6" x14ac:dyDescent="0.3">
      <c r="A616" s="115"/>
      <c r="B616" s="103"/>
      <c r="C616" s="103"/>
      <c r="D616" s="103"/>
      <c r="E616" s="103"/>
      <c r="F616" s="103"/>
      <c r="G616" s="103"/>
      <c r="H616" s="103"/>
      <c r="I616" s="103"/>
      <c r="J616" s="103"/>
      <c r="K616" s="103"/>
      <c r="L616" s="103"/>
      <c r="M616" s="103"/>
      <c r="N616" s="103"/>
      <c r="O616" s="103"/>
      <c r="P616" s="103"/>
      <c r="Q616" s="103"/>
      <c r="R616" s="103"/>
      <c r="S616" s="103"/>
      <c r="T616" s="103"/>
      <c r="U616" s="105"/>
    </row>
    <row r="617" spans="1:28" s="96" customFormat="1" ht="15.6" x14ac:dyDescent="0.3">
      <c r="A617" s="115"/>
      <c r="B617" s="103"/>
      <c r="C617" s="103"/>
      <c r="D617" s="103"/>
      <c r="E617" s="103"/>
      <c r="F617" s="103"/>
      <c r="G617" s="103"/>
      <c r="H617" s="103"/>
      <c r="I617" s="103"/>
      <c r="J617" s="103"/>
      <c r="K617" s="103"/>
      <c r="L617" s="103"/>
      <c r="M617" s="103"/>
      <c r="N617" s="103"/>
      <c r="O617" s="103"/>
      <c r="P617" s="103"/>
      <c r="Q617" s="103"/>
      <c r="R617" s="103"/>
      <c r="S617" s="103"/>
      <c r="T617" s="103"/>
      <c r="U617" s="105"/>
    </row>
    <row r="618" spans="1:28" s="96" customFormat="1" ht="15.6" x14ac:dyDescent="0.3">
      <c r="A618" s="115"/>
      <c r="B618" s="103"/>
      <c r="C618" s="103"/>
      <c r="D618" s="103"/>
      <c r="E618" s="103"/>
      <c r="F618" s="103"/>
      <c r="G618" s="103"/>
      <c r="H618" s="103"/>
      <c r="I618" s="103"/>
      <c r="J618" s="103"/>
      <c r="K618" s="103"/>
      <c r="L618" s="103"/>
      <c r="M618" s="103"/>
      <c r="N618" s="103"/>
      <c r="O618" s="103"/>
      <c r="P618" s="103"/>
      <c r="Q618" s="103"/>
      <c r="R618" s="103"/>
      <c r="S618" s="103"/>
      <c r="T618" s="103"/>
      <c r="U618" s="105"/>
    </row>
    <row r="619" spans="1:28" s="96" customFormat="1" ht="15.6" x14ac:dyDescent="0.3">
      <c r="A619" s="115"/>
      <c r="B619" s="103"/>
      <c r="C619" s="103"/>
      <c r="D619" s="103"/>
      <c r="E619" s="103"/>
      <c r="F619" s="103"/>
      <c r="G619" s="103"/>
      <c r="H619" s="103"/>
      <c r="I619" s="103"/>
      <c r="J619" s="103"/>
      <c r="K619" s="103"/>
      <c r="L619" s="103"/>
      <c r="M619" s="103"/>
      <c r="N619" s="103"/>
      <c r="O619" s="103"/>
      <c r="P619" s="103"/>
      <c r="Q619" s="103"/>
      <c r="R619" s="103"/>
      <c r="S619" s="103"/>
      <c r="T619" s="103"/>
      <c r="U619" s="105"/>
    </row>
    <row r="620" spans="1:28" s="96" customFormat="1" ht="16.2" thickBot="1" x14ac:dyDescent="0.35">
      <c r="A620" s="115"/>
      <c r="B620" s="103"/>
      <c r="C620" s="103"/>
      <c r="D620" s="103"/>
      <c r="E620" s="103"/>
      <c r="F620" s="103"/>
      <c r="G620" s="103"/>
      <c r="H620" s="103"/>
      <c r="I620" s="103"/>
      <c r="J620" s="103"/>
      <c r="K620" s="103"/>
      <c r="L620" s="103"/>
      <c r="M620" s="103"/>
      <c r="N620" s="103"/>
      <c r="O620" s="103"/>
      <c r="P620" s="103"/>
      <c r="Q620" s="103"/>
      <c r="R620" s="103"/>
      <c r="S620" s="103"/>
      <c r="T620" s="103"/>
      <c r="U620" s="105"/>
    </row>
    <row r="621" spans="1:28" s="96" customFormat="1" ht="32.4" thickTop="1" thickBot="1" x14ac:dyDescent="0.35">
      <c r="A621" s="116" t="s">
        <v>77</v>
      </c>
      <c r="B621" s="135">
        <v>0</v>
      </c>
      <c r="C621" s="135">
        <v>9</v>
      </c>
      <c r="D621" s="135">
        <v>16</v>
      </c>
      <c r="E621" s="135">
        <v>21</v>
      </c>
      <c r="F621" s="135">
        <v>23.5</v>
      </c>
      <c r="G621" s="135">
        <v>24</v>
      </c>
      <c r="H621" s="135">
        <v>25.5</v>
      </c>
      <c r="I621" s="135">
        <v>26.5</v>
      </c>
      <c r="J621" s="135">
        <v>28.5</v>
      </c>
      <c r="K621" s="135">
        <v>30.5</v>
      </c>
      <c r="L621" s="135">
        <v>32.5</v>
      </c>
      <c r="M621" s="135">
        <v>34.5</v>
      </c>
      <c r="N621" s="135">
        <v>36</v>
      </c>
      <c r="O621" s="135">
        <v>36.5</v>
      </c>
      <c r="P621" s="135">
        <v>38</v>
      </c>
      <c r="Q621" s="135">
        <v>43</v>
      </c>
      <c r="R621" s="135">
        <v>44.5</v>
      </c>
      <c r="S621" s="135">
        <v>47.5</v>
      </c>
      <c r="T621" s="135">
        <v>50</v>
      </c>
      <c r="U621" s="135">
        <v>60</v>
      </c>
      <c r="AB621" s="117"/>
    </row>
    <row r="622" spans="1:28" s="107" customFormat="1" ht="32.4" thickTop="1" thickBot="1" x14ac:dyDescent="0.3">
      <c r="A622" s="118" t="s">
        <v>78</v>
      </c>
      <c r="B622" s="135">
        <v>1.7789999999999999</v>
      </c>
      <c r="C622" s="135">
        <v>1.839</v>
      </c>
      <c r="D622" s="135">
        <v>1.7789999999999999</v>
      </c>
      <c r="E622" s="135">
        <v>1.7589999999999999</v>
      </c>
      <c r="F622" s="135">
        <v>2.0489999999999999</v>
      </c>
      <c r="G622" s="135">
        <v>2.5789999999999997</v>
      </c>
      <c r="H622" s="135">
        <v>1.6789999999999998</v>
      </c>
      <c r="I622" s="135">
        <v>1.129</v>
      </c>
      <c r="J622" s="135">
        <v>0.79899999999999949</v>
      </c>
      <c r="K622" s="135">
        <v>0.73899999999999988</v>
      </c>
      <c r="L622" s="135">
        <v>0.7889999999999997</v>
      </c>
      <c r="M622" s="135">
        <v>1.169</v>
      </c>
      <c r="N622" s="135">
        <v>1.8089999999999997</v>
      </c>
      <c r="O622" s="135">
        <v>2.569</v>
      </c>
      <c r="P622" s="135">
        <v>3.569</v>
      </c>
      <c r="Q622" s="135">
        <v>3.5889999999999995</v>
      </c>
      <c r="R622" s="135">
        <v>2.7889999999999997</v>
      </c>
      <c r="S622" s="135">
        <v>1.8889999999999998</v>
      </c>
      <c r="T622" s="135">
        <v>1.8089999999999997</v>
      </c>
      <c r="U622" s="135">
        <v>1.7589999999999999</v>
      </c>
      <c r="AB622" s="111"/>
    </row>
    <row r="623" spans="1:28" s="96" customFormat="1" ht="16.2" thickTop="1" x14ac:dyDescent="0.3">
      <c r="G623" s="96" t="s">
        <v>125</v>
      </c>
      <c r="K623" s="96" t="s">
        <v>126</v>
      </c>
      <c r="N623" s="96" t="s">
        <v>124</v>
      </c>
    </row>
    <row r="624" spans="1:28" s="96" customFormat="1" ht="30.6" thickBot="1" x14ac:dyDescent="0.35">
      <c r="A624" s="149" t="s">
        <v>119</v>
      </c>
      <c r="B624" s="149"/>
      <c r="C624" s="149"/>
      <c r="D624" s="149"/>
      <c r="E624" s="149"/>
      <c r="F624" s="149"/>
      <c r="G624" s="149"/>
      <c r="H624" s="149"/>
      <c r="I624" s="149"/>
      <c r="J624" s="149"/>
      <c r="K624" s="149"/>
      <c r="L624" s="149"/>
      <c r="M624" s="149"/>
      <c r="N624" s="149"/>
      <c r="O624" s="149"/>
      <c r="P624" s="149"/>
      <c r="Q624" s="149"/>
      <c r="R624" s="149"/>
      <c r="S624" s="149"/>
      <c r="T624" s="149"/>
      <c r="U624" s="149"/>
    </row>
    <row r="625" spans="1:24" s="96" customFormat="1" ht="16.2" thickTop="1" x14ac:dyDescent="0.3">
      <c r="A625" s="114"/>
      <c r="B625" s="97"/>
      <c r="C625" s="97"/>
      <c r="D625" s="97"/>
      <c r="E625" s="98"/>
      <c r="F625" s="99"/>
      <c r="G625" s="99"/>
      <c r="H625" s="99"/>
      <c r="I625" s="99"/>
      <c r="J625" s="99"/>
      <c r="K625" s="99"/>
      <c r="L625" s="99"/>
      <c r="M625" s="100"/>
      <c r="N625" s="100"/>
      <c r="O625" s="100"/>
      <c r="P625" s="100"/>
      <c r="Q625" s="101"/>
      <c r="R625" s="101"/>
      <c r="S625" s="101"/>
      <c r="T625" s="97"/>
      <c r="U625" s="102"/>
    </row>
    <row r="626" spans="1:24" s="96" customFormat="1" ht="15.6" x14ac:dyDescent="0.3">
      <c r="A626" s="115"/>
      <c r="B626" s="103"/>
      <c r="C626" s="103"/>
      <c r="D626" s="103"/>
      <c r="E626" s="104"/>
      <c r="F626" s="104"/>
      <c r="G626" s="104"/>
      <c r="H626" s="104"/>
      <c r="I626" s="104"/>
      <c r="J626" s="104"/>
      <c r="K626" s="104"/>
      <c r="L626" s="104"/>
      <c r="M626" s="104"/>
      <c r="N626" s="104"/>
      <c r="O626" s="104"/>
      <c r="P626" s="104"/>
      <c r="Q626" s="104"/>
      <c r="R626" s="104"/>
      <c r="S626" s="104"/>
      <c r="T626" s="103"/>
      <c r="U626" s="105"/>
    </row>
    <row r="627" spans="1:24" s="96" customFormat="1" ht="15.6" x14ac:dyDescent="0.3">
      <c r="A627" s="115"/>
      <c r="B627" s="103"/>
      <c r="C627" s="103"/>
      <c r="D627" s="103"/>
      <c r="E627" s="104"/>
      <c r="F627" s="104"/>
      <c r="G627" s="104"/>
      <c r="H627" s="104"/>
      <c r="I627" s="104"/>
      <c r="J627" s="104"/>
      <c r="K627" s="104"/>
      <c r="L627" s="104"/>
      <c r="M627" s="104"/>
      <c r="N627" s="104"/>
      <c r="O627" s="104"/>
      <c r="P627" s="104"/>
      <c r="Q627" s="104"/>
      <c r="R627" s="104"/>
      <c r="S627" s="104"/>
      <c r="T627" s="103"/>
      <c r="U627" s="105"/>
    </row>
    <row r="628" spans="1:24" s="96" customFormat="1" ht="15.6" x14ac:dyDescent="0.3">
      <c r="A628" s="115"/>
      <c r="B628" s="103"/>
      <c r="C628" s="103"/>
      <c r="D628" s="103"/>
      <c r="E628" s="103"/>
      <c r="F628" s="103"/>
      <c r="G628" s="103"/>
      <c r="H628" s="103"/>
      <c r="I628" s="103"/>
      <c r="J628" s="103"/>
      <c r="K628" s="103"/>
      <c r="L628" s="103"/>
      <c r="M628" s="103"/>
      <c r="N628" s="103"/>
      <c r="O628" s="103"/>
      <c r="P628" s="103"/>
      <c r="Q628" s="103"/>
      <c r="R628" s="103"/>
      <c r="S628" s="103"/>
      <c r="T628" s="103"/>
      <c r="U628" s="105"/>
    </row>
    <row r="629" spans="1:24" s="96" customFormat="1" ht="15.6" x14ac:dyDescent="0.3">
      <c r="A629" s="115"/>
      <c r="B629" s="103"/>
      <c r="C629" s="103"/>
      <c r="D629" s="103"/>
      <c r="E629" s="103"/>
      <c r="F629" s="103"/>
      <c r="G629" s="103"/>
      <c r="H629" s="103"/>
      <c r="I629" s="103"/>
      <c r="J629" s="103"/>
      <c r="K629" s="103"/>
      <c r="L629" s="103"/>
      <c r="M629" s="103"/>
      <c r="N629" s="103"/>
      <c r="O629" s="103"/>
      <c r="P629" s="103"/>
      <c r="Q629" s="103"/>
      <c r="R629" s="103"/>
      <c r="S629" s="103"/>
      <c r="T629" s="103"/>
      <c r="U629" s="105"/>
    </row>
    <row r="630" spans="1:24" s="96" customFormat="1" ht="15.6" x14ac:dyDescent="0.3">
      <c r="A630" s="115"/>
      <c r="B630" s="103"/>
      <c r="C630" s="103"/>
      <c r="D630" s="103"/>
      <c r="E630" s="103"/>
      <c r="F630" s="103"/>
      <c r="G630" s="103"/>
      <c r="H630" s="103"/>
      <c r="I630" s="103"/>
      <c r="J630" s="103"/>
      <c r="K630" s="103"/>
      <c r="L630" s="103"/>
      <c r="M630" s="103"/>
      <c r="N630" s="103"/>
      <c r="O630" s="103"/>
      <c r="P630" s="103"/>
      <c r="Q630" s="103"/>
      <c r="R630" s="103"/>
      <c r="S630" s="103"/>
      <c r="T630" s="103"/>
      <c r="U630" s="105"/>
    </row>
    <row r="631" spans="1:24" s="96" customFormat="1" ht="15.6" x14ac:dyDescent="0.3">
      <c r="A631" s="115"/>
      <c r="B631" s="103"/>
      <c r="C631" s="103"/>
      <c r="D631" s="103"/>
      <c r="E631" s="103"/>
      <c r="F631" s="103"/>
      <c r="G631" s="103"/>
      <c r="H631" s="103"/>
      <c r="I631" s="103"/>
      <c r="J631" s="103"/>
      <c r="K631" s="103"/>
      <c r="L631" s="103"/>
      <c r="M631" s="103"/>
      <c r="N631" s="103"/>
      <c r="O631" s="103"/>
      <c r="P631" s="103"/>
      <c r="Q631" s="103"/>
      <c r="R631" s="103"/>
      <c r="S631" s="103"/>
      <c r="T631" s="103"/>
      <c r="U631" s="105"/>
    </row>
    <row r="632" spans="1:24" s="96" customFormat="1" ht="15.6" x14ac:dyDescent="0.3">
      <c r="A632" s="115"/>
      <c r="B632" s="103"/>
      <c r="C632" s="103"/>
      <c r="D632" s="103"/>
      <c r="E632" s="103"/>
      <c r="F632" s="103"/>
      <c r="G632" s="103"/>
      <c r="H632" s="103"/>
      <c r="I632" s="103"/>
      <c r="J632" s="103"/>
      <c r="K632" s="103"/>
      <c r="L632" s="103"/>
      <c r="M632" s="103"/>
      <c r="N632" s="103"/>
      <c r="O632" s="103"/>
      <c r="P632" s="103"/>
      <c r="Q632" s="103"/>
      <c r="R632" s="103"/>
      <c r="S632" s="103"/>
      <c r="T632" s="103"/>
      <c r="U632" s="105"/>
    </row>
    <row r="633" spans="1:24" s="96" customFormat="1" ht="15.6" x14ac:dyDescent="0.3">
      <c r="A633" s="115"/>
      <c r="B633" s="103"/>
      <c r="C633" s="103"/>
      <c r="D633" s="103"/>
      <c r="E633" s="103"/>
      <c r="F633" s="103"/>
      <c r="G633" s="103"/>
      <c r="H633" s="103"/>
      <c r="I633" s="103"/>
      <c r="J633" s="103"/>
      <c r="K633" s="103"/>
      <c r="L633" s="103"/>
      <c r="M633" s="103"/>
      <c r="N633" s="103"/>
      <c r="O633" s="103"/>
      <c r="P633" s="103"/>
      <c r="Q633" s="103"/>
      <c r="R633" s="103"/>
      <c r="S633" s="103"/>
      <c r="T633" s="103"/>
      <c r="U633" s="105"/>
    </row>
    <row r="634" spans="1:24" s="96" customFormat="1" ht="15.6" x14ac:dyDescent="0.3">
      <c r="A634" s="115"/>
      <c r="B634" s="103"/>
      <c r="C634" s="103"/>
      <c r="D634" s="103"/>
      <c r="E634" s="103"/>
      <c r="F634" s="103"/>
      <c r="G634" s="103"/>
      <c r="H634" s="103"/>
      <c r="I634" s="103"/>
      <c r="J634" s="103"/>
      <c r="K634" s="103"/>
      <c r="L634" s="103"/>
      <c r="M634" s="103"/>
      <c r="N634" s="103"/>
      <c r="O634" s="103"/>
      <c r="P634" s="103"/>
      <c r="Q634" s="103"/>
      <c r="R634" s="103"/>
      <c r="S634" s="103"/>
      <c r="T634" s="103"/>
      <c r="U634" s="105"/>
    </row>
    <row r="635" spans="1:24" s="96" customFormat="1" ht="16.2" thickBot="1" x14ac:dyDescent="0.35">
      <c r="A635" s="115"/>
      <c r="B635" s="103"/>
      <c r="C635" s="103"/>
      <c r="D635" s="103"/>
      <c r="E635" s="103"/>
      <c r="F635" s="103"/>
      <c r="G635" s="103"/>
      <c r="H635" s="103"/>
      <c r="I635" s="103"/>
      <c r="J635" s="103"/>
      <c r="K635" s="103"/>
      <c r="L635" s="103"/>
      <c r="M635" s="103"/>
      <c r="N635" s="103"/>
      <c r="O635" s="103"/>
      <c r="P635" s="103"/>
      <c r="Q635" s="103"/>
      <c r="R635" s="103"/>
      <c r="S635" s="103"/>
      <c r="T635" s="103"/>
      <c r="U635" s="105"/>
    </row>
    <row r="636" spans="1:24" s="96" customFormat="1" ht="32.4" thickTop="1" thickBot="1" x14ac:dyDescent="0.35">
      <c r="A636" s="116" t="s">
        <v>77</v>
      </c>
      <c r="B636" s="135">
        <v>0</v>
      </c>
      <c r="C636" s="135">
        <v>13</v>
      </c>
      <c r="D636" s="135">
        <v>14</v>
      </c>
      <c r="E636" s="135">
        <v>17</v>
      </c>
      <c r="F636" s="135">
        <v>19</v>
      </c>
      <c r="G636" s="135">
        <v>20</v>
      </c>
      <c r="H636" s="135">
        <v>21</v>
      </c>
      <c r="I636" s="135">
        <v>30</v>
      </c>
      <c r="J636" s="135">
        <v>32</v>
      </c>
      <c r="K636" s="135">
        <v>34</v>
      </c>
      <c r="L636" s="135">
        <v>35</v>
      </c>
      <c r="M636" s="135">
        <v>37.5</v>
      </c>
      <c r="N636" s="135">
        <v>39.5</v>
      </c>
      <c r="O636" s="135">
        <v>41.5</v>
      </c>
      <c r="P636" s="135">
        <v>45.5</v>
      </c>
      <c r="Q636" s="135">
        <v>47.5</v>
      </c>
      <c r="R636" s="135">
        <v>52.5</v>
      </c>
      <c r="S636" s="135">
        <v>54</v>
      </c>
      <c r="T636" s="135">
        <v>56</v>
      </c>
      <c r="U636" s="135">
        <v>60</v>
      </c>
    </row>
    <row r="637" spans="1:24" s="96" customFormat="1" ht="32.4" thickTop="1" thickBot="1" x14ac:dyDescent="0.35">
      <c r="A637" s="126" t="s">
        <v>78</v>
      </c>
      <c r="B637" s="135">
        <v>1.8539999999999996</v>
      </c>
      <c r="C637" s="135">
        <v>1.8039999999999998</v>
      </c>
      <c r="D637" s="135">
        <v>1.4339999999999997</v>
      </c>
      <c r="E637" s="135">
        <v>1.3739999999999997</v>
      </c>
      <c r="F637" s="135">
        <v>2.0739999999999998</v>
      </c>
      <c r="G637" s="135">
        <v>2.3839999999999999</v>
      </c>
      <c r="H637" s="135">
        <v>1.484</v>
      </c>
      <c r="I637" s="135">
        <v>1.6539999999999999</v>
      </c>
      <c r="J637" s="135">
        <v>1.274</v>
      </c>
      <c r="K637" s="135">
        <v>1.734</v>
      </c>
      <c r="L637" s="135">
        <v>2.3140000000000001</v>
      </c>
      <c r="M637" s="135">
        <v>0.77400000000000002</v>
      </c>
      <c r="N637" s="135">
        <v>0.62399999999999967</v>
      </c>
      <c r="O637" s="135">
        <v>0.6639999999999997</v>
      </c>
      <c r="P637" s="135">
        <v>1.5739999999999998</v>
      </c>
      <c r="Q637" s="135">
        <v>3.1139999999999999</v>
      </c>
      <c r="R637" s="135">
        <v>3.0439999999999996</v>
      </c>
      <c r="S637" s="135">
        <v>2.024</v>
      </c>
      <c r="T637" s="135">
        <v>1.714</v>
      </c>
      <c r="U637" s="135">
        <v>1.6839999999999997</v>
      </c>
    </row>
    <row r="638" spans="1:24" s="132" customFormat="1" ht="16.2" thickTop="1" x14ac:dyDescent="0.3">
      <c r="G638" s="132" t="s">
        <v>125</v>
      </c>
      <c r="J638" s="132" t="s">
        <v>126</v>
      </c>
      <c r="Q638" s="132" t="s">
        <v>124</v>
      </c>
      <c r="V638" s="138"/>
      <c r="W638" s="138"/>
      <c r="X638" s="138"/>
    </row>
    <row r="639" spans="1:24" s="96" customFormat="1" ht="30.6" thickBot="1" x14ac:dyDescent="0.35">
      <c r="A639" s="149" t="s">
        <v>120</v>
      </c>
      <c r="B639" s="149"/>
      <c r="C639" s="149"/>
      <c r="D639" s="149"/>
      <c r="E639" s="149"/>
      <c r="F639" s="149"/>
      <c r="G639" s="149"/>
      <c r="H639" s="149"/>
      <c r="I639" s="149"/>
      <c r="J639" s="149"/>
      <c r="K639" s="149"/>
      <c r="L639" s="149"/>
      <c r="M639" s="149"/>
      <c r="N639" s="149"/>
      <c r="O639" s="149"/>
      <c r="P639" s="149"/>
      <c r="Q639" s="149"/>
      <c r="R639" s="149"/>
      <c r="S639" s="149"/>
      <c r="T639" s="149"/>
      <c r="U639" s="149"/>
    </row>
    <row r="640" spans="1:24" s="96" customFormat="1" ht="16.2" thickTop="1" x14ac:dyDescent="0.3">
      <c r="A640" s="114"/>
      <c r="B640" s="97"/>
      <c r="C640" s="97"/>
      <c r="D640" s="97"/>
      <c r="E640" s="98"/>
      <c r="F640" s="99"/>
      <c r="G640" s="99"/>
      <c r="H640" s="99"/>
      <c r="I640" s="99"/>
      <c r="J640" s="99"/>
      <c r="K640" s="99"/>
      <c r="L640" s="99"/>
      <c r="M640" s="100"/>
      <c r="N640" s="100"/>
      <c r="O640" s="100"/>
      <c r="P640" s="100"/>
      <c r="Q640" s="101"/>
      <c r="R640" s="101"/>
      <c r="S640" s="101"/>
      <c r="T640" s="97"/>
      <c r="U640" s="102"/>
    </row>
    <row r="641" spans="1:80" s="96" customFormat="1" ht="15.6" x14ac:dyDescent="0.3">
      <c r="A641" s="115"/>
      <c r="B641" s="103"/>
      <c r="C641" s="103"/>
      <c r="D641" s="103"/>
      <c r="E641" s="104"/>
      <c r="F641" s="104"/>
      <c r="G641" s="104"/>
      <c r="H641" s="104"/>
      <c r="I641" s="104"/>
      <c r="J641" s="104"/>
      <c r="K641" s="104"/>
      <c r="L641" s="104"/>
      <c r="M641" s="104"/>
      <c r="N641" s="104"/>
      <c r="O641" s="104"/>
      <c r="P641" s="104"/>
      <c r="Q641" s="104"/>
      <c r="R641" s="104"/>
      <c r="S641" s="104"/>
      <c r="T641" s="103"/>
      <c r="U641" s="105"/>
    </row>
    <row r="642" spans="1:80" s="96" customFormat="1" ht="15.6" x14ac:dyDescent="0.3">
      <c r="A642" s="115"/>
      <c r="B642" s="103"/>
      <c r="C642" s="103"/>
      <c r="D642" s="103"/>
      <c r="E642" s="104"/>
      <c r="F642" s="104"/>
      <c r="G642" s="104"/>
      <c r="H642" s="104"/>
      <c r="I642" s="104"/>
      <c r="J642" s="104"/>
      <c r="K642" s="104"/>
      <c r="L642" s="104"/>
      <c r="M642" s="104"/>
      <c r="N642" s="104"/>
      <c r="O642" s="104"/>
      <c r="P642" s="104"/>
      <c r="Q642" s="104"/>
      <c r="R642" s="104"/>
      <c r="S642" s="104"/>
      <c r="T642" s="103"/>
      <c r="U642" s="105"/>
    </row>
    <row r="643" spans="1:80" s="96" customFormat="1" ht="15.6" x14ac:dyDescent="0.3">
      <c r="A643" s="115"/>
      <c r="B643" s="103"/>
      <c r="C643" s="103"/>
      <c r="D643" s="103"/>
      <c r="E643" s="103"/>
      <c r="F643" s="103"/>
      <c r="G643" s="103"/>
      <c r="H643" s="103"/>
      <c r="I643" s="103"/>
      <c r="J643" s="103"/>
      <c r="K643" s="103"/>
      <c r="L643" s="103"/>
      <c r="M643" s="103"/>
      <c r="N643" s="103"/>
      <c r="O643" s="103"/>
      <c r="P643" s="103"/>
      <c r="Q643" s="103"/>
      <c r="R643" s="103"/>
      <c r="S643" s="103"/>
      <c r="T643" s="103"/>
      <c r="U643" s="105"/>
    </row>
    <row r="644" spans="1:80" s="96" customFormat="1" ht="15.6" x14ac:dyDescent="0.3">
      <c r="A644" s="115"/>
      <c r="B644" s="103"/>
      <c r="C644" s="103"/>
      <c r="D644" s="103"/>
      <c r="E644" s="103"/>
      <c r="F644" s="103"/>
      <c r="G644" s="103"/>
      <c r="H644" s="103"/>
      <c r="I644" s="103"/>
      <c r="J644" s="103"/>
      <c r="K644" s="103"/>
      <c r="L644" s="103"/>
      <c r="M644" s="103"/>
      <c r="N644" s="103"/>
      <c r="O644" s="103"/>
      <c r="P644" s="103"/>
      <c r="Q644" s="103"/>
      <c r="R644" s="103"/>
      <c r="S644" s="103"/>
      <c r="T644" s="103"/>
      <c r="U644" s="105"/>
    </row>
    <row r="645" spans="1:80" s="96" customFormat="1" ht="15.6" x14ac:dyDescent="0.3">
      <c r="A645" s="115"/>
      <c r="B645" s="103"/>
      <c r="C645" s="103"/>
      <c r="D645" s="103"/>
      <c r="E645" s="103"/>
      <c r="F645" s="103"/>
      <c r="G645" s="103"/>
      <c r="H645" s="103"/>
      <c r="I645" s="103"/>
      <c r="J645" s="103"/>
      <c r="K645" s="103"/>
      <c r="L645" s="103"/>
      <c r="M645" s="103"/>
      <c r="N645" s="103"/>
      <c r="O645" s="103"/>
      <c r="P645" s="103"/>
      <c r="Q645" s="103"/>
      <c r="R645" s="103"/>
      <c r="S645" s="103"/>
      <c r="T645" s="103"/>
      <c r="U645" s="105"/>
    </row>
    <row r="646" spans="1:80" s="96" customFormat="1" ht="15.6" x14ac:dyDescent="0.3">
      <c r="A646" s="115"/>
      <c r="B646" s="103"/>
      <c r="C646" s="103"/>
      <c r="D646" s="103"/>
      <c r="E646" s="103"/>
      <c r="F646" s="103"/>
      <c r="G646" s="103"/>
      <c r="H646" s="103"/>
      <c r="I646" s="103"/>
      <c r="J646" s="103"/>
      <c r="K646" s="103"/>
      <c r="L646" s="103"/>
      <c r="M646" s="103"/>
      <c r="N646" s="103"/>
      <c r="O646" s="103"/>
      <c r="P646" s="103"/>
      <c r="Q646" s="103"/>
      <c r="R646" s="103"/>
      <c r="S646" s="103"/>
      <c r="T646" s="103"/>
      <c r="U646" s="105"/>
    </row>
    <row r="647" spans="1:80" s="96" customFormat="1" ht="15.6" x14ac:dyDescent="0.3">
      <c r="A647" s="115"/>
      <c r="B647" s="103"/>
      <c r="C647" s="103"/>
      <c r="D647" s="103"/>
      <c r="E647" s="103"/>
      <c r="F647" s="103"/>
      <c r="G647" s="103"/>
      <c r="H647" s="103"/>
      <c r="I647" s="103"/>
      <c r="J647" s="103"/>
      <c r="K647" s="103"/>
      <c r="L647" s="103"/>
      <c r="M647" s="103"/>
      <c r="N647" s="103"/>
      <c r="O647" s="103"/>
      <c r="P647" s="103"/>
      <c r="Q647" s="103"/>
      <c r="R647" s="103"/>
      <c r="S647" s="103"/>
      <c r="T647" s="103"/>
      <c r="U647" s="105"/>
    </row>
    <row r="648" spans="1:80" s="96" customFormat="1" ht="15.6" x14ac:dyDescent="0.3">
      <c r="A648" s="115"/>
      <c r="B648" s="103"/>
      <c r="C648" s="103"/>
      <c r="D648" s="103"/>
      <c r="E648" s="103"/>
      <c r="F648" s="103"/>
      <c r="G648" s="103"/>
      <c r="H648" s="103"/>
      <c r="I648" s="103"/>
      <c r="J648" s="103"/>
      <c r="K648" s="103"/>
      <c r="L648" s="103"/>
      <c r="M648" s="103"/>
      <c r="N648" s="103"/>
      <c r="O648" s="103"/>
      <c r="P648" s="103"/>
      <c r="Q648" s="103"/>
      <c r="R648" s="103"/>
      <c r="S648" s="103"/>
      <c r="T648" s="103"/>
      <c r="U648" s="105"/>
    </row>
    <row r="649" spans="1:80" s="96" customFormat="1" ht="15.6" x14ac:dyDescent="0.3">
      <c r="A649" s="115"/>
      <c r="B649" s="103"/>
      <c r="C649" s="103"/>
      <c r="D649" s="103"/>
      <c r="E649" s="103"/>
      <c r="F649" s="103"/>
      <c r="G649" s="103"/>
      <c r="H649" s="103"/>
      <c r="I649" s="103"/>
      <c r="J649" s="103"/>
      <c r="K649" s="103"/>
      <c r="L649" s="103"/>
      <c r="M649" s="103"/>
      <c r="N649" s="103"/>
      <c r="O649" s="103"/>
      <c r="P649" s="103"/>
      <c r="Q649" s="103"/>
      <c r="R649" s="103"/>
      <c r="S649" s="103"/>
      <c r="T649" s="103"/>
      <c r="U649" s="105"/>
    </row>
    <row r="650" spans="1:80" s="96" customFormat="1" ht="15.6" x14ac:dyDescent="0.3">
      <c r="A650" s="115"/>
      <c r="B650" s="103"/>
      <c r="C650" s="103"/>
      <c r="D650" s="103"/>
      <c r="E650" s="103"/>
      <c r="F650" s="103"/>
      <c r="G650" s="103"/>
      <c r="H650" s="103"/>
      <c r="I650" s="103"/>
      <c r="J650" s="103"/>
      <c r="K650" s="103"/>
      <c r="L650" s="103"/>
      <c r="M650" s="103"/>
      <c r="N650" s="103"/>
      <c r="O650" s="103"/>
      <c r="P650" s="103"/>
      <c r="Q650" s="103"/>
      <c r="R650" s="103"/>
      <c r="S650" s="103"/>
      <c r="T650" s="103"/>
      <c r="U650" s="105"/>
    </row>
    <row r="651" spans="1:80" s="119" customFormat="1" ht="31.2" x14ac:dyDescent="0.3">
      <c r="A651" s="127" t="s">
        <v>77</v>
      </c>
      <c r="B651" s="135">
        <v>0</v>
      </c>
      <c r="C651" s="135">
        <v>18</v>
      </c>
      <c r="D651" s="135">
        <v>19</v>
      </c>
      <c r="E651" s="135">
        <v>20.5</v>
      </c>
      <c r="F651" s="135">
        <v>24.5</v>
      </c>
      <c r="G651" s="135">
        <v>28.5</v>
      </c>
      <c r="H651" s="135">
        <v>32.5</v>
      </c>
      <c r="I651" s="135">
        <v>34.5</v>
      </c>
      <c r="J651" s="135">
        <v>35</v>
      </c>
      <c r="K651" s="135">
        <v>38</v>
      </c>
      <c r="L651" s="135">
        <v>40</v>
      </c>
      <c r="M651" s="135">
        <v>42</v>
      </c>
      <c r="N651" s="135">
        <v>44.5</v>
      </c>
      <c r="O651" s="135">
        <v>45.5</v>
      </c>
      <c r="P651" s="135">
        <v>53.5</v>
      </c>
      <c r="Q651" s="135">
        <v>54.5</v>
      </c>
      <c r="R651" s="135">
        <v>57.5</v>
      </c>
      <c r="S651" s="135">
        <v>61.5</v>
      </c>
      <c r="T651" s="136">
        <v>65.5</v>
      </c>
      <c r="U651" s="136">
        <v>75</v>
      </c>
      <c r="V651" s="110"/>
      <c r="W651" s="113"/>
      <c r="X651" s="139"/>
      <c r="Y651" s="113"/>
      <c r="Z651" s="113"/>
      <c r="AA651" s="113"/>
      <c r="AB651" s="139"/>
      <c r="AC651" s="139"/>
      <c r="AD651" s="113"/>
      <c r="AE651" s="113"/>
      <c r="AF651" s="113"/>
      <c r="AG651" s="113"/>
      <c r="AH651" s="113"/>
      <c r="AI651" s="117"/>
      <c r="AJ651" s="117"/>
      <c r="AK651" s="117"/>
      <c r="AL651" s="117"/>
      <c r="AM651" s="117"/>
      <c r="AN651" s="117"/>
      <c r="AO651" s="113"/>
      <c r="AP651" s="113"/>
      <c r="AQ651" s="113"/>
      <c r="AR651" s="113"/>
      <c r="AS651" s="113"/>
      <c r="AT651" s="113"/>
      <c r="AU651" s="113"/>
      <c r="AV651" s="113"/>
      <c r="AW651" s="113"/>
      <c r="AX651" s="113"/>
      <c r="AY651" s="113"/>
      <c r="AZ651" s="113"/>
      <c r="BA651" s="113"/>
      <c r="BB651" s="113"/>
      <c r="BC651" s="113"/>
      <c r="BD651" s="113"/>
      <c r="BE651" s="113"/>
      <c r="BF651" s="113"/>
      <c r="BG651" s="113"/>
      <c r="BH651" s="113"/>
      <c r="BI651" s="113"/>
      <c r="BJ651" s="113"/>
      <c r="BK651" s="113"/>
      <c r="BL651" s="113"/>
      <c r="BM651" s="113"/>
      <c r="BN651" s="113"/>
      <c r="BO651" s="113"/>
      <c r="BP651" s="113"/>
      <c r="BQ651" s="113"/>
      <c r="BR651" s="113"/>
      <c r="BS651" s="113"/>
      <c r="BT651" s="113"/>
      <c r="BU651" s="113"/>
      <c r="BV651" s="113"/>
      <c r="BW651" s="113"/>
      <c r="BX651" s="113"/>
      <c r="BY651" s="113"/>
      <c r="BZ651" s="113"/>
      <c r="CA651" s="113"/>
      <c r="CB651" s="128"/>
    </row>
    <row r="652" spans="1:80" s="125" customFormat="1" ht="31.2" x14ac:dyDescent="0.25">
      <c r="A652" s="122" t="s">
        <v>78</v>
      </c>
      <c r="B652" s="135">
        <v>1.9669999999999992</v>
      </c>
      <c r="C652" s="135">
        <v>1.9169999999999994</v>
      </c>
      <c r="D652" s="135">
        <v>2.4769999999999994</v>
      </c>
      <c r="E652" s="135">
        <v>2.6169999999999991</v>
      </c>
      <c r="F652" s="135">
        <v>1.3569999999999993</v>
      </c>
      <c r="G652" s="135">
        <v>1.1569999999999991</v>
      </c>
      <c r="H652" s="135">
        <v>1.1769999999999992</v>
      </c>
      <c r="I652" s="135">
        <v>1.9269999999999992</v>
      </c>
      <c r="J652" s="135">
        <v>1.9169999999999994</v>
      </c>
      <c r="K652" s="135">
        <v>0.49699999999999944</v>
      </c>
      <c r="L652" s="135">
        <v>0.51699999999999946</v>
      </c>
      <c r="M652" s="135">
        <v>0.68699999999999939</v>
      </c>
      <c r="N652" s="135">
        <v>1.9569999999999994</v>
      </c>
      <c r="O652" s="135">
        <v>1.2069999999999994</v>
      </c>
      <c r="P652" s="135">
        <v>1.2169999999999992</v>
      </c>
      <c r="Q652" s="135">
        <v>2.4769999999999994</v>
      </c>
      <c r="R652" s="135">
        <v>3.456999999999999</v>
      </c>
      <c r="S652" s="135">
        <v>3.3769999999999993</v>
      </c>
      <c r="T652" s="136">
        <v>1.8869999999999991</v>
      </c>
      <c r="U652" s="136">
        <v>1.921</v>
      </c>
      <c r="V652" s="109"/>
      <c r="W652" s="111"/>
      <c r="X652" s="139"/>
      <c r="Y652" s="111"/>
      <c r="Z652" s="111"/>
      <c r="AA652" s="111"/>
      <c r="AB652" s="139"/>
      <c r="AC652" s="139"/>
      <c r="AD652" s="111"/>
      <c r="AE652" s="111"/>
      <c r="AF652" s="111"/>
      <c r="AG652" s="111"/>
      <c r="AH652" s="111"/>
      <c r="AI652" s="111"/>
      <c r="AJ652" s="111"/>
      <c r="AK652" s="111"/>
      <c r="AL652" s="111"/>
      <c r="AM652" s="111"/>
      <c r="AN652" s="111"/>
      <c r="AO652" s="111"/>
      <c r="AP652" s="111"/>
      <c r="AQ652" s="111"/>
      <c r="AR652" s="111"/>
      <c r="AS652" s="111"/>
      <c r="AT652" s="111"/>
      <c r="AU652" s="111"/>
      <c r="AV652" s="111"/>
      <c r="AW652" s="111"/>
      <c r="AX652" s="111"/>
      <c r="AY652" s="111"/>
      <c r="AZ652" s="111"/>
      <c r="BA652" s="111"/>
      <c r="BB652" s="111"/>
      <c r="BC652" s="111"/>
      <c r="BD652" s="111"/>
      <c r="BE652" s="111"/>
      <c r="BF652" s="111"/>
      <c r="BG652" s="111"/>
      <c r="BH652" s="111"/>
      <c r="BI652" s="111"/>
      <c r="BJ652" s="111"/>
      <c r="BK652" s="111"/>
      <c r="BL652" s="111"/>
      <c r="BM652" s="111"/>
      <c r="BN652" s="111"/>
      <c r="BO652" s="111"/>
      <c r="BP652" s="111"/>
      <c r="BQ652" s="111"/>
      <c r="BR652" s="111"/>
      <c r="BS652" s="111"/>
      <c r="BT652" s="111"/>
      <c r="BU652" s="111"/>
      <c r="BV652" s="111"/>
      <c r="BW652" s="111"/>
      <c r="BX652" s="111"/>
      <c r="BY652" s="111"/>
      <c r="BZ652" s="111"/>
      <c r="CA652" s="111"/>
      <c r="CB652" s="124"/>
    </row>
    <row r="653" spans="1:80" s="96" customFormat="1" ht="15.6" x14ac:dyDescent="0.3">
      <c r="E653" s="96" t="s">
        <v>125</v>
      </c>
      <c r="K653" s="96" t="s">
        <v>126</v>
      </c>
      <c r="R653" s="96" t="s">
        <v>124</v>
      </c>
    </row>
    <row r="654" spans="1:80" s="96" customFormat="1" ht="30.6" thickBot="1" x14ac:dyDescent="0.35">
      <c r="A654" s="149" t="s">
        <v>121</v>
      </c>
      <c r="B654" s="149"/>
      <c r="C654" s="149"/>
      <c r="D654" s="149"/>
      <c r="E654" s="149"/>
      <c r="F654" s="149"/>
      <c r="G654" s="149"/>
      <c r="H654" s="149"/>
      <c r="I654" s="149"/>
      <c r="J654" s="149"/>
      <c r="K654" s="149"/>
      <c r="L654" s="149"/>
      <c r="M654" s="149"/>
      <c r="N654" s="149"/>
      <c r="O654" s="149"/>
      <c r="P654" s="149"/>
      <c r="Q654" s="149"/>
      <c r="R654" s="149"/>
      <c r="S654" s="149"/>
      <c r="T654" s="149"/>
      <c r="U654" s="149"/>
    </row>
    <row r="655" spans="1:80" s="96" customFormat="1" ht="16.2" thickTop="1" x14ac:dyDescent="0.3">
      <c r="A655" s="114"/>
      <c r="B655" s="97"/>
      <c r="C655" s="97"/>
      <c r="D655" s="97"/>
      <c r="E655" s="98"/>
      <c r="F655" s="99"/>
      <c r="G655" s="99"/>
      <c r="H655" s="99"/>
      <c r="I655" s="99"/>
      <c r="J655" s="99"/>
      <c r="K655" s="99"/>
      <c r="L655" s="99"/>
      <c r="M655" s="100"/>
      <c r="N655" s="100"/>
      <c r="O655" s="100"/>
      <c r="P655" s="100"/>
      <c r="Q655" s="101"/>
      <c r="R655" s="101"/>
      <c r="S655" s="101"/>
      <c r="T655" s="97"/>
      <c r="U655" s="102"/>
    </row>
    <row r="656" spans="1:80" s="96" customFormat="1" ht="15.6" x14ac:dyDescent="0.3">
      <c r="A656" s="115"/>
      <c r="B656" s="103"/>
      <c r="C656" s="103"/>
      <c r="D656" s="103"/>
      <c r="E656" s="104"/>
      <c r="F656" s="104"/>
      <c r="G656" s="104"/>
      <c r="H656" s="104"/>
      <c r="I656" s="104"/>
      <c r="J656" s="104"/>
      <c r="K656" s="104"/>
      <c r="L656" s="104"/>
      <c r="M656" s="104"/>
      <c r="N656" s="104"/>
      <c r="O656" s="104"/>
      <c r="P656" s="104"/>
      <c r="Q656" s="104"/>
      <c r="R656" s="104"/>
      <c r="S656" s="104"/>
      <c r="T656" s="103"/>
      <c r="U656" s="105"/>
    </row>
    <row r="657" spans="1:72" s="96" customFormat="1" ht="15.6" x14ac:dyDescent="0.3">
      <c r="A657" s="115"/>
      <c r="B657" s="103"/>
      <c r="C657" s="103"/>
      <c r="D657" s="103"/>
      <c r="E657" s="104"/>
      <c r="F657" s="104"/>
      <c r="G657" s="104"/>
      <c r="H657" s="104"/>
      <c r="I657" s="104"/>
      <c r="J657" s="104"/>
      <c r="K657" s="104"/>
      <c r="L657" s="104"/>
      <c r="M657" s="104"/>
      <c r="N657" s="104"/>
      <c r="O657" s="104"/>
      <c r="P657" s="104"/>
      <c r="Q657" s="104"/>
      <c r="R657" s="104"/>
      <c r="S657" s="104"/>
      <c r="T657" s="103"/>
      <c r="U657" s="105"/>
    </row>
    <row r="658" spans="1:72" s="96" customFormat="1" ht="15.6" x14ac:dyDescent="0.3">
      <c r="A658" s="115"/>
      <c r="B658" s="103"/>
      <c r="C658" s="103"/>
      <c r="D658" s="103"/>
      <c r="E658" s="103"/>
      <c r="F658" s="103"/>
      <c r="G658" s="103"/>
      <c r="H658" s="103"/>
      <c r="I658" s="103"/>
      <c r="J658" s="103"/>
      <c r="K658" s="103"/>
      <c r="L658" s="103"/>
      <c r="M658" s="103"/>
      <c r="N658" s="103"/>
      <c r="O658" s="103"/>
      <c r="P658" s="103"/>
      <c r="Q658" s="103"/>
      <c r="R658" s="103"/>
      <c r="S658" s="103"/>
      <c r="T658" s="103"/>
      <c r="U658" s="105"/>
    </row>
    <row r="659" spans="1:72" s="96" customFormat="1" ht="15.6" x14ac:dyDescent="0.3">
      <c r="A659" s="115"/>
      <c r="B659" s="103"/>
      <c r="C659" s="103"/>
      <c r="D659" s="103"/>
      <c r="E659" s="103"/>
      <c r="F659" s="103"/>
      <c r="G659" s="103"/>
      <c r="H659" s="103"/>
      <c r="I659" s="103"/>
      <c r="J659" s="103"/>
      <c r="K659" s="103"/>
      <c r="L659" s="103"/>
      <c r="M659" s="103"/>
      <c r="N659" s="103"/>
      <c r="O659" s="103"/>
      <c r="P659" s="103"/>
      <c r="Q659" s="103"/>
      <c r="R659" s="103"/>
      <c r="S659" s="103"/>
      <c r="T659" s="103"/>
      <c r="U659" s="105"/>
    </row>
    <row r="660" spans="1:72" s="96" customFormat="1" ht="15.6" x14ac:dyDescent="0.3">
      <c r="A660" s="115"/>
      <c r="B660" s="103"/>
      <c r="C660" s="103"/>
      <c r="D660" s="103"/>
      <c r="E660" s="103"/>
      <c r="F660" s="103"/>
      <c r="G660" s="103"/>
      <c r="H660" s="103"/>
      <c r="I660" s="103"/>
      <c r="J660" s="103"/>
      <c r="K660" s="103"/>
      <c r="L660" s="103"/>
      <c r="M660" s="103"/>
      <c r="N660" s="103"/>
      <c r="O660" s="103"/>
      <c r="P660" s="103"/>
      <c r="Q660" s="103"/>
      <c r="R660" s="103"/>
      <c r="S660" s="103"/>
      <c r="T660" s="103"/>
      <c r="U660" s="105"/>
    </row>
    <row r="661" spans="1:72" s="96" customFormat="1" ht="15.6" x14ac:dyDescent="0.3">
      <c r="A661" s="115"/>
      <c r="B661" s="103"/>
      <c r="C661" s="103"/>
      <c r="D661" s="103"/>
      <c r="E661" s="103"/>
      <c r="F661" s="103"/>
      <c r="G661" s="103"/>
      <c r="H661" s="103"/>
      <c r="I661" s="103"/>
      <c r="J661" s="103"/>
      <c r="K661" s="103"/>
      <c r="L661" s="103"/>
      <c r="M661" s="103"/>
      <c r="N661" s="103"/>
      <c r="O661" s="103"/>
      <c r="P661" s="103"/>
      <c r="Q661" s="103"/>
      <c r="R661" s="103"/>
      <c r="S661" s="103"/>
      <c r="T661" s="103"/>
      <c r="U661" s="105"/>
    </row>
    <row r="662" spans="1:72" s="96" customFormat="1" ht="15.6" x14ac:dyDescent="0.3">
      <c r="A662" s="115"/>
      <c r="B662" s="103"/>
      <c r="C662" s="103"/>
      <c r="D662" s="103"/>
      <c r="E662" s="103"/>
      <c r="F662" s="103"/>
      <c r="G662" s="103"/>
      <c r="H662" s="103"/>
      <c r="I662" s="103"/>
      <c r="J662" s="103"/>
      <c r="K662" s="103"/>
      <c r="L662" s="103"/>
      <c r="M662" s="103"/>
      <c r="N662" s="103"/>
      <c r="O662" s="103"/>
      <c r="P662" s="103"/>
      <c r="Q662" s="103"/>
      <c r="R662" s="103"/>
      <c r="S662" s="103"/>
      <c r="T662" s="103"/>
      <c r="U662" s="105"/>
    </row>
    <row r="663" spans="1:72" s="96" customFormat="1" ht="15.6" x14ac:dyDescent="0.3">
      <c r="A663" s="115"/>
      <c r="B663" s="103"/>
      <c r="C663" s="103"/>
      <c r="D663" s="103"/>
      <c r="E663" s="103"/>
      <c r="F663" s="103"/>
      <c r="G663" s="103"/>
      <c r="H663" s="103"/>
      <c r="I663" s="103"/>
      <c r="J663" s="103"/>
      <c r="K663" s="103"/>
      <c r="L663" s="103"/>
      <c r="M663" s="103"/>
      <c r="N663" s="103"/>
      <c r="O663" s="103"/>
      <c r="P663" s="103"/>
      <c r="Q663" s="103"/>
      <c r="R663" s="103"/>
      <c r="S663" s="103"/>
      <c r="T663" s="103"/>
      <c r="U663" s="105"/>
    </row>
    <row r="664" spans="1:72" s="96" customFormat="1" ht="15.6" x14ac:dyDescent="0.3">
      <c r="A664" s="115"/>
      <c r="B664" s="103"/>
      <c r="C664" s="103"/>
      <c r="D664" s="103"/>
      <c r="E664" s="103"/>
      <c r="F664" s="103"/>
      <c r="G664" s="103"/>
      <c r="H664" s="103"/>
      <c r="I664" s="103"/>
      <c r="J664" s="103"/>
      <c r="K664" s="103"/>
      <c r="L664" s="103"/>
      <c r="M664" s="103"/>
      <c r="N664" s="103"/>
      <c r="O664" s="103"/>
      <c r="P664" s="103"/>
      <c r="Q664" s="103"/>
      <c r="R664" s="103"/>
      <c r="S664" s="103"/>
      <c r="T664" s="103"/>
      <c r="U664" s="105"/>
    </row>
    <row r="665" spans="1:72" s="96" customFormat="1" ht="15.6" x14ac:dyDescent="0.3">
      <c r="A665" s="115"/>
      <c r="B665" s="103"/>
      <c r="C665" s="103"/>
      <c r="D665" s="103"/>
      <c r="E665" s="103"/>
      <c r="F665" s="103"/>
      <c r="G665" s="103"/>
      <c r="H665" s="103"/>
      <c r="I665" s="103"/>
      <c r="J665" s="103"/>
      <c r="K665" s="103"/>
      <c r="L665" s="103"/>
      <c r="M665" s="103"/>
      <c r="N665" s="103"/>
      <c r="O665" s="103"/>
      <c r="P665" s="103"/>
      <c r="Q665" s="103"/>
      <c r="R665" s="103"/>
      <c r="S665" s="103"/>
      <c r="T665" s="103"/>
      <c r="U665" s="105"/>
    </row>
    <row r="666" spans="1:72" s="125" customFormat="1" ht="31.2" x14ac:dyDescent="0.25">
      <c r="A666" s="122" t="s">
        <v>77</v>
      </c>
      <c r="B666" s="135">
        <v>0</v>
      </c>
      <c r="C666" s="135">
        <v>4</v>
      </c>
      <c r="D666" s="135">
        <v>6</v>
      </c>
      <c r="E666" s="135">
        <v>7</v>
      </c>
      <c r="F666" s="135">
        <v>8</v>
      </c>
      <c r="G666" s="135">
        <v>10</v>
      </c>
      <c r="H666" s="135">
        <v>11</v>
      </c>
      <c r="I666" s="135">
        <v>15</v>
      </c>
      <c r="J666" s="135">
        <v>19</v>
      </c>
      <c r="K666" s="135">
        <v>23</v>
      </c>
      <c r="L666" s="135">
        <v>27</v>
      </c>
      <c r="M666" s="135">
        <v>31</v>
      </c>
      <c r="N666" s="135">
        <v>35</v>
      </c>
      <c r="O666" s="135">
        <v>38</v>
      </c>
      <c r="P666" s="135">
        <v>39.5</v>
      </c>
      <c r="Q666" s="135">
        <v>40.5</v>
      </c>
      <c r="R666" s="135">
        <v>44.5</v>
      </c>
      <c r="S666" s="135">
        <v>45</v>
      </c>
      <c r="T666" s="135">
        <v>47</v>
      </c>
      <c r="U666" s="136">
        <v>50</v>
      </c>
      <c r="V666" s="109"/>
      <c r="W666" s="111"/>
      <c r="X666" s="111"/>
      <c r="Y666" s="111"/>
      <c r="Z666" s="111"/>
      <c r="AA666" s="111"/>
      <c r="AB666" s="111"/>
      <c r="AC666" s="117"/>
      <c r="AD666" s="117"/>
      <c r="AE666" s="117"/>
      <c r="AF666" s="117"/>
      <c r="AG666" s="117"/>
      <c r="AH666" s="117"/>
      <c r="AI666" s="117"/>
      <c r="AJ666" s="117"/>
      <c r="AK666" s="117"/>
      <c r="AL666" s="111"/>
      <c r="AM666" s="111"/>
      <c r="AN666" s="111"/>
      <c r="AO666" s="111"/>
      <c r="AP666" s="111"/>
      <c r="AQ666" s="111"/>
      <c r="AR666" s="111"/>
      <c r="AS666" s="111"/>
      <c r="AT666" s="111"/>
      <c r="AU666" s="111"/>
      <c r="AV666" s="111"/>
      <c r="AW666" s="111"/>
      <c r="AX666" s="111"/>
      <c r="AY666" s="111"/>
      <c r="AZ666" s="111"/>
      <c r="BA666" s="111"/>
      <c r="BB666" s="111"/>
      <c r="BC666" s="111"/>
      <c r="BD666" s="111"/>
      <c r="BE666" s="111"/>
      <c r="BF666" s="111"/>
      <c r="BG666" s="111"/>
      <c r="BH666" s="111"/>
      <c r="BI666" s="111"/>
      <c r="BJ666" s="111"/>
      <c r="BK666" s="111"/>
      <c r="BL666" s="111"/>
      <c r="BM666" s="111"/>
      <c r="BN666" s="111"/>
      <c r="BO666" s="111"/>
      <c r="BP666" s="111"/>
      <c r="BQ666" s="111"/>
      <c r="BR666" s="111"/>
      <c r="BS666" s="111"/>
      <c r="BT666" s="124"/>
    </row>
    <row r="667" spans="1:72" s="125" customFormat="1" ht="31.2" x14ac:dyDescent="0.25">
      <c r="A667" s="122" t="s">
        <v>78</v>
      </c>
      <c r="B667" s="135">
        <v>1.8549999999999991</v>
      </c>
      <c r="C667" s="135">
        <v>1.6849999999999987</v>
      </c>
      <c r="D667" s="135">
        <v>1.8549999999999991</v>
      </c>
      <c r="E667" s="135">
        <v>2.484999999999999</v>
      </c>
      <c r="F667" s="135">
        <v>2.5649999999999986</v>
      </c>
      <c r="G667" s="135">
        <v>1.2249999999999988</v>
      </c>
      <c r="H667" s="135">
        <v>0.996999999999999</v>
      </c>
      <c r="I667" s="135">
        <v>0.75699999999999901</v>
      </c>
      <c r="J667" s="135">
        <v>0.65699999999999903</v>
      </c>
      <c r="K667" s="135">
        <v>0.626999999999999</v>
      </c>
      <c r="L667" s="135">
        <v>0.496999999999999</v>
      </c>
      <c r="M667" s="135">
        <v>0.39699999999999902</v>
      </c>
      <c r="N667" s="135">
        <v>0.64699999999999902</v>
      </c>
      <c r="O667" s="135">
        <v>1.2249999999999988</v>
      </c>
      <c r="P667" s="135">
        <v>2.7249999999999988</v>
      </c>
      <c r="Q667" s="135">
        <v>2.9949999999999992</v>
      </c>
      <c r="R667" s="135">
        <v>2.9249999999999989</v>
      </c>
      <c r="S667" s="135">
        <v>2.0149999999999988</v>
      </c>
      <c r="T667" s="135">
        <v>1.3949999999999991</v>
      </c>
      <c r="U667" s="136">
        <v>0.98499999999999899</v>
      </c>
      <c r="V667" s="109"/>
      <c r="W667" s="111"/>
      <c r="X667" s="111"/>
      <c r="Y667" s="111"/>
      <c r="Z667" s="111"/>
      <c r="AA667" s="111"/>
      <c r="AB667" s="111"/>
      <c r="AC667" s="111"/>
      <c r="AD667" s="111"/>
      <c r="AE667" s="111"/>
      <c r="AF667" s="111"/>
      <c r="AG667" s="111"/>
      <c r="AH667" s="111"/>
      <c r="AI667" s="111"/>
      <c r="AJ667" s="111"/>
      <c r="AK667" s="111"/>
      <c r="AL667" s="111"/>
      <c r="AM667" s="111"/>
      <c r="AN667" s="111"/>
      <c r="AO667" s="111"/>
      <c r="AP667" s="111"/>
      <c r="AQ667" s="111"/>
      <c r="AR667" s="111"/>
      <c r="AS667" s="111"/>
      <c r="AT667" s="111"/>
      <c r="AU667" s="111"/>
      <c r="AV667" s="111"/>
      <c r="AW667" s="111"/>
      <c r="AX667" s="111"/>
      <c r="AY667" s="111"/>
      <c r="AZ667" s="111"/>
      <c r="BA667" s="111"/>
      <c r="BB667" s="111"/>
      <c r="BC667" s="111"/>
      <c r="BD667" s="111"/>
      <c r="BE667" s="111"/>
      <c r="BF667" s="111"/>
      <c r="BG667" s="111"/>
      <c r="BH667" s="111"/>
      <c r="BI667" s="111"/>
      <c r="BJ667" s="111"/>
      <c r="BK667" s="111"/>
      <c r="BL667" s="111"/>
      <c r="BM667" s="111"/>
      <c r="BN667" s="111"/>
      <c r="BO667" s="111"/>
      <c r="BP667" s="111"/>
      <c r="BQ667" s="111"/>
      <c r="BR667" s="111"/>
      <c r="BS667" s="111"/>
      <c r="BT667" s="124"/>
    </row>
    <row r="668" spans="1:72" s="96" customFormat="1" ht="15.6" x14ac:dyDescent="0.3">
      <c r="F668" s="96" t="s">
        <v>125</v>
      </c>
      <c r="L668" s="96" t="s">
        <v>126</v>
      </c>
      <c r="Q668" s="96" t="s">
        <v>124</v>
      </c>
    </row>
    <row r="669" spans="1:72" s="96" customFormat="1" ht="30.6" thickBot="1" x14ac:dyDescent="0.35">
      <c r="A669" s="149" t="s">
        <v>122</v>
      </c>
      <c r="B669" s="149"/>
      <c r="C669" s="149"/>
      <c r="D669" s="149"/>
      <c r="E669" s="149"/>
      <c r="F669" s="149"/>
      <c r="G669" s="149"/>
      <c r="H669" s="149"/>
      <c r="I669" s="149"/>
      <c r="J669" s="149"/>
      <c r="K669" s="149"/>
      <c r="L669" s="149"/>
      <c r="M669" s="149"/>
      <c r="N669" s="149"/>
      <c r="O669" s="149"/>
      <c r="P669" s="149"/>
      <c r="Q669" s="149"/>
      <c r="R669" s="149"/>
      <c r="S669" s="149"/>
      <c r="T669" s="149"/>
      <c r="U669" s="149"/>
    </row>
    <row r="670" spans="1:72" s="96" customFormat="1" ht="16.2" thickTop="1" x14ac:dyDescent="0.3">
      <c r="A670" s="114"/>
      <c r="B670" s="97"/>
      <c r="C670" s="97"/>
      <c r="D670" s="97"/>
      <c r="E670" s="98"/>
      <c r="F670" s="99"/>
      <c r="G670" s="99"/>
      <c r="H670" s="99"/>
      <c r="I670" s="99"/>
      <c r="J670" s="99"/>
      <c r="K670" s="99"/>
      <c r="L670" s="99"/>
      <c r="M670" s="100"/>
      <c r="N670" s="100"/>
      <c r="O670" s="100"/>
      <c r="P670" s="100"/>
      <c r="Q670" s="101"/>
      <c r="R670" s="101"/>
      <c r="S670" s="101"/>
      <c r="T670" s="97"/>
      <c r="U670" s="102"/>
    </row>
    <row r="671" spans="1:72" s="96" customFormat="1" ht="15.6" x14ac:dyDescent="0.3">
      <c r="A671" s="115"/>
      <c r="B671" s="103"/>
      <c r="C671" s="103"/>
      <c r="D671" s="103"/>
      <c r="E671" s="104"/>
      <c r="F671" s="104"/>
      <c r="G671" s="104"/>
      <c r="H671" s="104"/>
      <c r="I671" s="104"/>
      <c r="J671" s="104"/>
      <c r="K671" s="104"/>
      <c r="L671" s="104"/>
      <c r="M671" s="104"/>
      <c r="N671" s="104"/>
      <c r="O671" s="104"/>
      <c r="P671" s="104"/>
      <c r="Q671" s="104"/>
      <c r="R671" s="104"/>
      <c r="S671" s="104"/>
      <c r="T671" s="103"/>
      <c r="U671" s="105"/>
    </row>
    <row r="672" spans="1:72" s="96" customFormat="1" ht="15.6" x14ac:dyDescent="0.3">
      <c r="A672" s="115"/>
      <c r="B672" s="103"/>
      <c r="C672" s="103"/>
      <c r="D672" s="103"/>
      <c r="E672" s="104"/>
      <c r="F672" s="104"/>
      <c r="G672" s="104"/>
      <c r="H672" s="104"/>
      <c r="I672" s="104"/>
      <c r="J672" s="104"/>
      <c r="K672" s="104"/>
      <c r="L672" s="104"/>
      <c r="M672" s="104"/>
      <c r="N672" s="104"/>
      <c r="O672" s="104"/>
      <c r="P672" s="104"/>
      <c r="Q672" s="104"/>
      <c r="R672" s="104"/>
      <c r="S672" s="104"/>
      <c r="T672" s="103"/>
      <c r="U672" s="105"/>
    </row>
    <row r="673" spans="1:64" s="96" customFormat="1" ht="15.6" x14ac:dyDescent="0.3">
      <c r="A673" s="115"/>
      <c r="B673" s="103"/>
      <c r="C673" s="103"/>
      <c r="D673" s="103"/>
      <c r="E673" s="103"/>
      <c r="F673" s="103"/>
      <c r="G673" s="103"/>
      <c r="H673" s="103"/>
      <c r="I673" s="103"/>
      <c r="J673" s="103"/>
      <c r="K673" s="103"/>
      <c r="L673" s="103"/>
      <c r="M673" s="103"/>
      <c r="N673" s="103"/>
      <c r="O673" s="103"/>
      <c r="P673" s="103"/>
      <c r="Q673" s="103"/>
      <c r="R673" s="103"/>
      <c r="S673" s="103"/>
      <c r="T673" s="103"/>
      <c r="U673" s="105"/>
    </row>
    <row r="674" spans="1:64" s="96" customFormat="1" ht="15.6" x14ac:dyDescent="0.3">
      <c r="A674" s="115"/>
      <c r="B674" s="103"/>
      <c r="C674" s="103"/>
      <c r="D674" s="103"/>
      <c r="E674" s="103"/>
      <c r="F674" s="103"/>
      <c r="G674" s="103"/>
      <c r="H674" s="103"/>
      <c r="I674" s="103"/>
      <c r="J674" s="103"/>
      <c r="K674" s="103"/>
      <c r="L674" s="103"/>
      <c r="M674" s="103"/>
      <c r="N674" s="103"/>
      <c r="O674" s="103"/>
      <c r="P674" s="103"/>
      <c r="Q674" s="103"/>
      <c r="R674" s="103"/>
      <c r="S674" s="103"/>
      <c r="T674" s="103"/>
      <c r="U674" s="105"/>
    </row>
    <row r="675" spans="1:64" s="96" customFormat="1" ht="15.6" x14ac:dyDescent="0.3">
      <c r="A675" s="115"/>
      <c r="B675" s="103"/>
      <c r="C675" s="103"/>
      <c r="D675" s="103"/>
      <c r="E675" s="103"/>
      <c r="F675" s="103"/>
      <c r="G675" s="103"/>
      <c r="H675" s="103"/>
      <c r="I675" s="103"/>
      <c r="J675" s="103"/>
      <c r="K675" s="103"/>
      <c r="L675" s="103"/>
      <c r="M675" s="103"/>
      <c r="N675" s="103"/>
      <c r="O675" s="103"/>
      <c r="P675" s="103"/>
      <c r="Q675" s="103"/>
      <c r="R675" s="103"/>
      <c r="S675" s="103"/>
      <c r="T675" s="103"/>
      <c r="U675" s="105"/>
    </row>
    <row r="676" spans="1:64" s="96" customFormat="1" ht="15.6" x14ac:dyDescent="0.3">
      <c r="A676" s="115"/>
      <c r="B676" s="103"/>
      <c r="C676" s="103"/>
      <c r="D676" s="103"/>
      <c r="E676" s="103"/>
      <c r="F676" s="103"/>
      <c r="G676" s="103"/>
      <c r="H676" s="103"/>
      <c r="I676" s="103"/>
      <c r="J676" s="103"/>
      <c r="K676" s="103"/>
      <c r="L676" s="103"/>
      <c r="M676" s="103"/>
      <c r="N676" s="103"/>
      <c r="O676" s="103"/>
      <c r="P676" s="103"/>
      <c r="Q676" s="103"/>
      <c r="R676" s="103"/>
      <c r="S676" s="103"/>
      <c r="T676" s="103"/>
      <c r="U676" s="105"/>
    </row>
    <row r="677" spans="1:64" s="96" customFormat="1" ht="15.6" x14ac:dyDescent="0.3">
      <c r="A677" s="115"/>
      <c r="B677" s="103"/>
      <c r="C677" s="103"/>
      <c r="D677" s="103"/>
      <c r="E677" s="103"/>
      <c r="F677" s="103"/>
      <c r="G677" s="103"/>
      <c r="H677" s="103"/>
      <c r="I677" s="103"/>
      <c r="J677" s="103"/>
      <c r="K677" s="103"/>
      <c r="L677" s="103"/>
      <c r="M677" s="103"/>
      <c r="N677" s="103"/>
      <c r="O677" s="103"/>
      <c r="P677" s="103"/>
      <c r="Q677" s="103"/>
      <c r="R677" s="103"/>
      <c r="S677" s="103"/>
      <c r="T677" s="103"/>
      <c r="U677" s="105"/>
    </row>
    <row r="678" spans="1:64" s="96" customFormat="1" ht="15.6" x14ac:dyDescent="0.3">
      <c r="A678" s="115"/>
      <c r="B678" s="103"/>
      <c r="C678" s="103"/>
      <c r="D678" s="103"/>
      <c r="E678" s="103"/>
      <c r="F678" s="103"/>
      <c r="G678" s="103"/>
      <c r="H678" s="103"/>
      <c r="I678" s="103"/>
      <c r="J678" s="103"/>
      <c r="K678" s="103"/>
      <c r="L678" s="103"/>
      <c r="M678" s="103"/>
      <c r="N678" s="103"/>
      <c r="O678" s="103"/>
      <c r="P678" s="103"/>
      <c r="Q678" s="103"/>
      <c r="R678" s="103"/>
      <c r="S678" s="103"/>
      <c r="T678" s="103"/>
      <c r="U678" s="105"/>
    </row>
    <row r="679" spans="1:64" s="96" customFormat="1" ht="15.6" x14ac:dyDescent="0.3">
      <c r="A679" s="115"/>
      <c r="B679" s="103"/>
      <c r="C679" s="103"/>
      <c r="D679" s="103"/>
      <c r="E679" s="103"/>
      <c r="F679" s="103"/>
      <c r="G679" s="103"/>
      <c r="H679" s="103"/>
      <c r="I679" s="103"/>
      <c r="J679" s="103"/>
      <c r="K679" s="103"/>
      <c r="L679" s="103"/>
      <c r="M679" s="103"/>
      <c r="N679" s="103"/>
      <c r="O679" s="103"/>
      <c r="P679" s="103"/>
      <c r="Q679" s="103"/>
      <c r="R679" s="103"/>
      <c r="S679" s="103"/>
      <c r="T679" s="103"/>
      <c r="U679" s="105"/>
    </row>
    <row r="680" spans="1:64" s="96" customFormat="1" ht="15.6" x14ac:dyDescent="0.3">
      <c r="A680" s="115"/>
      <c r="B680" s="103"/>
      <c r="C680" s="103"/>
      <c r="D680" s="103"/>
      <c r="E680" s="103"/>
      <c r="F680" s="103"/>
      <c r="G680" s="103"/>
      <c r="H680" s="103"/>
      <c r="I680" s="103"/>
      <c r="J680" s="103"/>
      <c r="K680" s="103"/>
      <c r="L680" s="103"/>
      <c r="M680" s="103"/>
      <c r="N680" s="103"/>
      <c r="O680" s="103"/>
      <c r="P680" s="103"/>
      <c r="Q680" s="103"/>
      <c r="R680" s="103"/>
      <c r="S680" s="103"/>
      <c r="T680" s="103"/>
      <c r="U680" s="105"/>
    </row>
    <row r="681" spans="1:64" s="125" customFormat="1" ht="31.2" x14ac:dyDescent="0.25">
      <c r="A681" s="122" t="s">
        <v>77</v>
      </c>
      <c r="B681" s="135">
        <v>0</v>
      </c>
      <c r="C681" s="135">
        <v>18</v>
      </c>
      <c r="D681" s="135">
        <v>22</v>
      </c>
      <c r="E681" s="135">
        <v>23</v>
      </c>
      <c r="F681" s="135">
        <v>23.5</v>
      </c>
      <c r="G681" s="135">
        <v>26</v>
      </c>
      <c r="H681" s="135">
        <v>29</v>
      </c>
      <c r="I681" s="135">
        <v>32</v>
      </c>
      <c r="J681" s="135">
        <v>41</v>
      </c>
      <c r="K681" s="135">
        <v>47</v>
      </c>
      <c r="L681" s="135">
        <v>50</v>
      </c>
      <c r="M681" s="135">
        <v>54</v>
      </c>
      <c r="N681" s="135">
        <v>58</v>
      </c>
      <c r="O681" s="135">
        <v>61</v>
      </c>
      <c r="P681" s="135">
        <v>64</v>
      </c>
      <c r="Q681" s="135">
        <v>68</v>
      </c>
      <c r="R681" s="135">
        <v>68.7</v>
      </c>
      <c r="S681" s="135">
        <v>69.5</v>
      </c>
      <c r="T681" s="135">
        <v>71.5</v>
      </c>
      <c r="U681" s="136">
        <v>75</v>
      </c>
      <c r="V681" s="109"/>
      <c r="W681" s="111"/>
      <c r="X681" s="111"/>
      <c r="Y681" s="139"/>
      <c r="Z681" s="111"/>
      <c r="AA681" s="111"/>
      <c r="AB681" s="111"/>
      <c r="AC681" s="111"/>
      <c r="AD681" s="111"/>
      <c r="AE681" s="111"/>
      <c r="AF681" s="111"/>
      <c r="AG681" s="111"/>
      <c r="AH681" s="111"/>
      <c r="AI681" s="111"/>
      <c r="AJ681" s="111"/>
      <c r="AK681" s="111"/>
      <c r="AL681" s="111"/>
      <c r="AM681" s="111"/>
      <c r="AN681" s="111"/>
      <c r="AO681" s="111"/>
      <c r="AP681" s="111"/>
      <c r="AQ681" s="111"/>
      <c r="AR681" s="111"/>
      <c r="AS681" s="111"/>
      <c r="AT681" s="111"/>
      <c r="AU681" s="111"/>
      <c r="AV681" s="111"/>
      <c r="AW681" s="111"/>
      <c r="AX681" s="111"/>
      <c r="AY681" s="111"/>
      <c r="AZ681" s="111"/>
      <c r="BA681" s="111"/>
      <c r="BB681" s="111"/>
      <c r="BC681" s="111"/>
      <c r="BD681" s="111"/>
      <c r="BE681" s="111"/>
      <c r="BF681" s="111"/>
      <c r="BG681" s="111"/>
      <c r="BH681" s="111"/>
      <c r="BI681" s="111"/>
      <c r="BJ681" s="111"/>
      <c r="BK681" s="111"/>
      <c r="BL681" s="124"/>
    </row>
    <row r="682" spans="1:64" s="125" customFormat="1" ht="31.2" x14ac:dyDescent="0.25">
      <c r="A682" s="122" t="s">
        <v>78</v>
      </c>
      <c r="B682" s="135">
        <v>1.5799999999999992</v>
      </c>
      <c r="C682" s="135">
        <v>1.5099999999999989</v>
      </c>
      <c r="D682" s="135">
        <v>1.9399999999999991</v>
      </c>
      <c r="E682" s="135">
        <v>2.6799999999999988</v>
      </c>
      <c r="F682" s="135">
        <v>2.6999999999999993</v>
      </c>
      <c r="G682" s="135">
        <v>1.1999999999999993</v>
      </c>
      <c r="H682" s="135">
        <v>0.66999999999999904</v>
      </c>
      <c r="I682" s="135">
        <v>0.54199999999999904</v>
      </c>
      <c r="J682" s="135">
        <v>0.41199999999999903</v>
      </c>
      <c r="K682" s="135">
        <v>0.50199999999999911</v>
      </c>
      <c r="L682" s="135">
        <v>0.38199999999999912</v>
      </c>
      <c r="M682" s="135">
        <v>1.101999999999999</v>
      </c>
      <c r="N682" s="135">
        <v>0.3619999999999991</v>
      </c>
      <c r="O682" s="135">
        <v>0.94199999999999906</v>
      </c>
      <c r="P682" s="135">
        <v>3.0099999999999989</v>
      </c>
      <c r="Q682" s="135">
        <v>3.2099999999999991</v>
      </c>
      <c r="R682" s="135">
        <v>3.4499999999999993</v>
      </c>
      <c r="S682" s="135">
        <v>2.8199999999999994</v>
      </c>
      <c r="T682" s="135">
        <v>1.589999999999999</v>
      </c>
      <c r="U682" s="136">
        <v>1.7999999999999989</v>
      </c>
      <c r="V682" s="109"/>
      <c r="W682" s="111"/>
      <c r="X682" s="111"/>
      <c r="Y682" s="139"/>
      <c r="Z682" s="111"/>
      <c r="AA682" s="111"/>
      <c r="AB682" s="111"/>
      <c r="AC682" s="111"/>
      <c r="AD682" s="111"/>
      <c r="AE682" s="111"/>
      <c r="AF682" s="111"/>
      <c r="AG682" s="111"/>
      <c r="AH682" s="111"/>
      <c r="AI682" s="111"/>
      <c r="AJ682" s="111"/>
      <c r="AK682" s="111"/>
      <c r="AL682" s="111"/>
      <c r="AM682" s="111"/>
      <c r="AN682" s="111"/>
      <c r="AO682" s="111"/>
      <c r="AP682" s="111"/>
      <c r="AQ682" s="111"/>
      <c r="AR682" s="111"/>
      <c r="AS682" s="111"/>
      <c r="AT682" s="111"/>
      <c r="AU682" s="111"/>
      <c r="AV682" s="111"/>
      <c r="AW682" s="111"/>
      <c r="AX682" s="111"/>
      <c r="AY682" s="111"/>
      <c r="AZ682" s="111"/>
      <c r="BA682" s="111"/>
      <c r="BB682" s="111"/>
      <c r="BC682" s="111"/>
      <c r="BD682" s="111"/>
      <c r="BE682" s="111"/>
      <c r="BF682" s="111"/>
      <c r="BG682" s="111"/>
      <c r="BH682" s="111"/>
      <c r="BI682" s="111"/>
      <c r="BJ682" s="111"/>
      <c r="BK682" s="111"/>
      <c r="BL682" s="124"/>
    </row>
    <row r="683" spans="1:64" s="96" customFormat="1" ht="15.6" x14ac:dyDescent="0.3">
      <c r="F683" s="96" t="s">
        <v>125</v>
      </c>
      <c r="J683" s="96" t="s">
        <v>126</v>
      </c>
      <c r="P683" s="96" t="s">
        <v>124</v>
      </c>
      <c r="V683" s="113"/>
      <c r="W683" s="113"/>
      <c r="X683" s="113"/>
    </row>
    <row r="684" spans="1:64" s="96" customFormat="1" ht="30.6" thickBot="1" x14ac:dyDescent="0.35">
      <c r="A684" s="149" t="s">
        <v>123</v>
      </c>
      <c r="B684" s="149"/>
      <c r="C684" s="149"/>
      <c r="D684" s="149"/>
      <c r="E684" s="149"/>
      <c r="F684" s="149"/>
      <c r="G684" s="149"/>
      <c r="H684" s="149"/>
      <c r="I684" s="149"/>
      <c r="J684" s="149"/>
      <c r="K684" s="149"/>
      <c r="L684" s="149"/>
      <c r="M684" s="149"/>
      <c r="N684" s="149"/>
      <c r="O684" s="149"/>
      <c r="P684" s="149"/>
      <c r="Q684" s="149"/>
      <c r="R684" s="149"/>
      <c r="S684" s="149"/>
      <c r="T684" s="149"/>
      <c r="U684" s="149"/>
    </row>
    <row r="685" spans="1:64" s="96" customFormat="1" ht="16.2" thickTop="1" x14ac:dyDescent="0.3">
      <c r="A685" s="114"/>
      <c r="B685" s="97"/>
      <c r="C685" s="97"/>
      <c r="D685" s="97"/>
      <c r="E685" s="98"/>
      <c r="F685" s="99"/>
      <c r="G685" s="99"/>
      <c r="H685" s="99"/>
      <c r="I685" s="99"/>
      <c r="J685" s="99"/>
      <c r="K685" s="99"/>
      <c r="L685" s="99"/>
      <c r="M685" s="100"/>
      <c r="N685" s="100"/>
      <c r="O685" s="100"/>
      <c r="P685" s="100"/>
      <c r="Q685" s="101"/>
      <c r="R685" s="101"/>
      <c r="S685" s="101"/>
      <c r="T685" s="97"/>
      <c r="U685" s="102"/>
    </row>
    <row r="686" spans="1:64" s="96" customFormat="1" ht="15.6" x14ac:dyDescent="0.3">
      <c r="A686" s="115"/>
      <c r="B686" s="103"/>
      <c r="C686" s="103"/>
      <c r="D686" s="103"/>
      <c r="E686" s="104"/>
      <c r="F686" s="104"/>
      <c r="G686" s="104"/>
      <c r="H686" s="104"/>
      <c r="I686" s="104"/>
      <c r="J686" s="104"/>
      <c r="K686" s="104"/>
      <c r="L686" s="104"/>
      <c r="M686" s="104"/>
      <c r="N686" s="104"/>
      <c r="O686" s="104"/>
      <c r="P686" s="104"/>
      <c r="Q686" s="104"/>
      <c r="R686" s="104"/>
      <c r="S686" s="104"/>
      <c r="T686" s="103"/>
      <c r="U686" s="105"/>
    </row>
    <row r="687" spans="1:64" s="96" customFormat="1" ht="15.6" x14ac:dyDescent="0.3">
      <c r="A687" s="115"/>
      <c r="B687" s="103"/>
      <c r="C687" s="103"/>
      <c r="D687" s="103"/>
      <c r="E687" s="104"/>
      <c r="F687" s="104"/>
      <c r="G687" s="104"/>
      <c r="H687" s="104"/>
      <c r="I687" s="104"/>
      <c r="J687" s="104"/>
      <c r="K687" s="104"/>
      <c r="L687" s="104"/>
      <c r="M687" s="104"/>
      <c r="N687" s="104"/>
      <c r="O687" s="104"/>
      <c r="P687" s="104"/>
      <c r="Q687" s="104"/>
      <c r="R687" s="104"/>
      <c r="S687" s="104"/>
      <c r="T687" s="103"/>
      <c r="U687" s="105"/>
    </row>
    <row r="688" spans="1:64" s="96" customFormat="1" ht="15.6" x14ac:dyDescent="0.3">
      <c r="A688" s="115"/>
      <c r="B688" s="103"/>
      <c r="C688" s="103"/>
      <c r="D688" s="103"/>
      <c r="E688" s="103"/>
      <c r="F688" s="103"/>
      <c r="G688" s="103"/>
      <c r="H688" s="103"/>
      <c r="I688" s="103"/>
      <c r="J688" s="103"/>
      <c r="K688" s="103"/>
      <c r="L688" s="103"/>
      <c r="M688" s="103"/>
      <c r="N688" s="103"/>
      <c r="O688" s="103"/>
      <c r="P688" s="103"/>
      <c r="Q688" s="103"/>
      <c r="R688" s="103"/>
      <c r="S688" s="103"/>
      <c r="T688" s="103"/>
      <c r="U688" s="105"/>
    </row>
    <row r="689" spans="1:64" s="96" customFormat="1" ht="15.6" x14ac:dyDescent="0.3">
      <c r="A689" s="115"/>
      <c r="B689" s="103"/>
      <c r="C689" s="103"/>
      <c r="D689" s="103"/>
      <c r="E689" s="103"/>
      <c r="F689" s="103"/>
      <c r="G689" s="103"/>
      <c r="H689" s="103"/>
      <c r="I689" s="103"/>
      <c r="J689" s="103"/>
      <c r="K689" s="103"/>
      <c r="L689" s="103"/>
      <c r="M689" s="103"/>
      <c r="N689" s="103"/>
      <c r="O689" s="103"/>
      <c r="P689" s="103"/>
      <c r="Q689" s="103"/>
      <c r="R689" s="103"/>
      <c r="S689" s="103"/>
      <c r="T689" s="103"/>
      <c r="U689" s="105"/>
    </row>
    <row r="690" spans="1:64" s="96" customFormat="1" ht="15.6" x14ac:dyDescent="0.3">
      <c r="A690" s="115"/>
      <c r="B690" s="103"/>
      <c r="C690" s="103"/>
      <c r="D690" s="103"/>
      <c r="E690" s="103"/>
      <c r="F690" s="103"/>
      <c r="G690" s="103"/>
      <c r="H690" s="103"/>
      <c r="I690" s="103"/>
      <c r="J690" s="103"/>
      <c r="K690" s="103"/>
      <c r="L690" s="103"/>
      <c r="M690" s="103"/>
      <c r="N690" s="103"/>
      <c r="O690" s="103"/>
      <c r="P690" s="103"/>
      <c r="Q690" s="103"/>
      <c r="R690" s="103"/>
      <c r="S690" s="103"/>
      <c r="T690" s="103"/>
      <c r="U690" s="105"/>
    </row>
    <row r="691" spans="1:64" s="96" customFormat="1" ht="15.6" x14ac:dyDescent="0.3">
      <c r="A691" s="115"/>
      <c r="B691" s="103"/>
      <c r="C691" s="103"/>
      <c r="D691" s="103"/>
      <c r="E691" s="103"/>
      <c r="F691" s="103"/>
      <c r="G691" s="103"/>
      <c r="H691" s="103"/>
      <c r="I691" s="103"/>
      <c r="J691" s="103"/>
      <c r="K691" s="103"/>
      <c r="L691" s="103"/>
      <c r="M691" s="103"/>
      <c r="N691" s="103"/>
      <c r="O691" s="103"/>
      <c r="P691" s="103"/>
      <c r="Q691" s="103"/>
      <c r="R691" s="103"/>
      <c r="S691" s="103"/>
      <c r="T691" s="103"/>
      <c r="U691" s="105"/>
    </row>
    <row r="692" spans="1:64" s="96" customFormat="1" ht="15.6" x14ac:dyDescent="0.3">
      <c r="A692" s="115"/>
      <c r="B692" s="103"/>
      <c r="C692" s="103"/>
      <c r="D692" s="103"/>
      <c r="E692" s="103"/>
      <c r="F692" s="103"/>
      <c r="G692" s="103"/>
      <c r="H692" s="103"/>
      <c r="I692" s="103"/>
      <c r="J692" s="103"/>
      <c r="K692" s="103"/>
      <c r="L692" s="103"/>
      <c r="M692" s="103"/>
      <c r="N692" s="103"/>
      <c r="O692" s="103"/>
      <c r="P692" s="103"/>
      <c r="Q692" s="103"/>
      <c r="R692" s="103"/>
      <c r="S692" s="103"/>
      <c r="T692" s="103"/>
      <c r="U692" s="105"/>
    </row>
    <row r="693" spans="1:64" s="96" customFormat="1" ht="15.6" x14ac:dyDescent="0.3">
      <c r="A693" s="115"/>
      <c r="B693" s="103"/>
      <c r="C693" s="103"/>
      <c r="D693" s="103"/>
      <c r="E693" s="103"/>
      <c r="F693" s="103"/>
      <c r="G693" s="103"/>
      <c r="H693" s="103"/>
      <c r="I693" s="103"/>
      <c r="J693" s="103"/>
      <c r="K693" s="103"/>
      <c r="L693" s="103"/>
      <c r="M693" s="103"/>
      <c r="N693" s="103"/>
      <c r="O693" s="103"/>
      <c r="P693" s="103"/>
      <c r="Q693" s="103"/>
      <c r="R693" s="103"/>
      <c r="S693" s="103"/>
      <c r="T693" s="103"/>
      <c r="U693" s="105"/>
    </row>
    <row r="694" spans="1:64" s="96" customFormat="1" ht="15.6" x14ac:dyDescent="0.3">
      <c r="A694" s="115"/>
      <c r="B694" s="103"/>
      <c r="C694" s="103"/>
      <c r="D694" s="103"/>
      <c r="E694" s="103"/>
      <c r="F694" s="103"/>
      <c r="G694" s="103"/>
      <c r="H694" s="103"/>
      <c r="I694" s="103"/>
      <c r="J694" s="103"/>
      <c r="K694" s="103"/>
      <c r="L694" s="103"/>
      <c r="M694" s="103"/>
      <c r="N694" s="103"/>
      <c r="O694" s="103"/>
      <c r="P694" s="103"/>
      <c r="Q694" s="103"/>
      <c r="R694" s="103"/>
      <c r="S694" s="103"/>
      <c r="T694" s="103"/>
      <c r="U694" s="105"/>
    </row>
    <row r="695" spans="1:64" s="96" customFormat="1" ht="15.6" x14ac:dyDescent="0.3">
      <c r="A695" s="115"/>
      <c r="B695" s="103"/>
      <c r="C695" s="103"/>
      <c r="D695" s="103"/>
      <c r="E695" s="103"/>
      <c r="F695" s="103"/>
      <c r="G695" s="103"/>
      <c r="H695" s="103"/>
      <c r="I695" s="103"/>
      <c r="J695" s="103"/>
      <c r="K695" s="103"/>
      <c r="L695" s="103"/>
      <c r="M695" s="103"/>
      <c r="N695" s="103"/>
      <c r="O695" s="103"/>
      <c r="P695" s="103"/>
      <c r="Q695" s="103"/>
      <c r="R695" s="103"/>
      <c r="S695" s="103"/>
      <c r="T695" s="103"/>
      <c r="U695" s="105"/>
    </row>
    <row r="696" spans="1:64" s="125" customFormat="1" ht="31.2" x14ac:dyDescent="0.25">
      <c r="A696" s="122" t="s">
        <v>77</v>
      </c>
      <c r="B696" s="135">
        <v>0</v>
      </c>
      <c r="C696" s="135">
        <v>8</v>
      </c>
      <c r="D696" s="135">
        <v>16</v>
      </c>
      <c r="E696" s="135">
        <v>19.5</v>
      </c>
      <c r="F696" s="135">
        <v>22.5</v>
      </c>
      <c r="G696" s="135">
        <v>23.5</v>
      </c>
      <c r="H696" s="135">
        <v>24</v>
      </c>
      <c r="I696" s="135">
        <v>29.5</v>
      </c>
      <c r="J696" s="135">
        <v>31.5</v>
      </c>
      <c r="K696" s="135">
        <v>33.5</v>
      </c>
      <c r="L696" s="135">
        <v>34.5</v>
      </c>
      <c r="M696" s="135">
        <v>36</v>
      </c>
      <c r="N696" s="135">
        <v>38</v>
      </c>
      <c r="O696" s="135">
        <v>41</v>
      </c>
      <c r="P696" s="135">
        <v>44</v>
      </c>
      <c r="Q696" s="135">
        <v>45.5</v>
      </c>
      <c r="R696" s="135">
        <v>46.5</v>
      </c>
      <c r="S696" s="135">
        <v>47.5</v>
      </c>
      <c r="T696" s="135">
        <v>52.5</v>
      </c>
      <c r="U696" s="136">
        <v>55</v>
      </c>
      <c r="V696" s="137"/>
      <c r="W696" s="139"/>
      <c r="X696" s="111"/>
      <c r="Y696" s="111"/>
      <c r="Z696" s="129"/>
      <c r="AA696" s="129"/>
      <c r="AB696" s="129"/>
      <c r="AC696" s="129"/>
      <c r="AD696" s="111"/>
      <c r="AE696" s="111"/>
      <c r="AF696" s="111"/>
      <c r="AG696" s="111"/>
      <c r="AH696" s="111"/>
      <c r="AI696" s="111"/>
      <c r="AJ696" s="111"/>
      <c r="AK696" s="111"/>
      <c r="AL696" s="111"/>
      <c r="AM696" s="111"/>
      <c r="AN696" s="111"/>
      <c r="AO696" s="111"/>
      <c r="AP696" s="111"/>
      <c r="AQ696" s="111"/>
      <c r="AR696" s="111"/>
      <c r="AS696" s="111"/>
      <c r="AT696" s="111"/>
      <c r="AU696" s="111"/>
      <c r="AV696" s="111"/>
      <c r="AW696" s="111"/>
      <c r="AX696" s="111"/>
      <c r="AY696" s="111"/>
      <c r="AZ696" s="111"/>
      <c r="BA696" s="111"/>
      <c r="BB696" s="111"/>
      <c r="BC696" s="111"/>
      <c r="BD696" s="111"/>
      <c r="BE696" s="111"/>
      <c r="BF696" s="111"/>
      <c r="BG696" s="111"/>
      <c r="BH696" s="111"/>
      <c r="BI696" s="111"/>
      <c r="BJ696" s="111"/>
      <c r="BK696" s="111"/>
      <c r="BL696" s="124"/>
    </row>
    <row r="697" spans="1:64" s="125" customFormat="1" ht="31.2" x14ac:dyDescent="0.25">
      <c r="A697" s="122" t="s">
        <v>78</v>
      </c>
      <c r="B697" s="135">
        <v>0.9269999999999996</v>
      </c>
      <c r="C697" s="135">
        <v>0.45699999999999985</v>
      </c>
      <c r="D697" s="135">
        <v>1.0069999999999997</v>
      </c>
      <c r="E697" s="135">
        <v>0.82699999999999951</v>
      </c>
      <c r="F697" s="135">
        <v>1.1169999999999995</v>
      </c>
      <c r="G697" s="135">
        <v>2.1669999999999998</v>
      </c>
      <c r="H697" s="135">
        <v>2.1869999999999998</v>
      </c>
      <c r="I697" s="135">
        <v>0.19700000000000006</v>
      </c>
      <c r="J697" s="135">
        <v>0.44699999999999962</v>
      </c>
      <c r="K697" s="135">
        <v>1.1369999999999996</v>
      </c>
      <c r="L697" s="135">
        <v>1.7369999999999997</v>
      </c>
      <c r="M697" s="135">
        <v>1.1169999999999995</v>
      </c>
      <c r="N697" s="135">
        <v>0.56699999999999973</v>
      </c>
      <c r="O697" s="135">
        <v>0.54699999999999971</v>
      </c>
      <c r="P697" s="135">
        <v>1.1469999999999998</v>
      </c>
      <c r="Q697" s="135">
        <v>1.4969999999999999</v>
      </c>
      <c r="R697" s="135">
        <v>2.4369999999999994</v>
      </c>
      <c r="S697" s="135">
        <v>2.9369999999999994</v>
      </c>
      <c r="T697" s="135">
        <v>2.9069999999999996</v>
      </c>
      <c r="U697" s="136">
        <v>1.8669999999999995</v>
      </c>
      <c r="V697" s="137"/>
      <c r="W697" s="139"/>
      <c r="X697" s="111"/>
      <c r="Y697" s="111"/>
      <c r="Z697" s="111"/>
      <c r="AA697" s="111"/>
      <c r="AB697" s="111"/>
      <c r="AC697" s="111"/>
      <c r="AD697" s="111"/>
      <c r="AE697" s="111"/>
      <c r="AF697" s="111"/>
      <c r="AG697" s="111"/>
      <c r="AH697" s="111"/>
      <c r="AI697" s="111"/>
      <c r="AJ697" s="111"/>
      <c r="AK697" s="111"/>
      <c r="AL697" s="111"/>
      <c r="AM697" s="111"/>
      <c r="AN697" s="111"/>
      <c r="AO697" s="111"/>
      <c r="AP697" s="111"/>
      <c r="AQ697" s="111"/>
      <c r="AR697" s="111"/>
      <c r="AS697" s="111"/>
      <c r="AT697" s="111"/>
      <c r="AU697" s="111"/>
      <c r="AV697" s="111"/>
      <c r="AW697" s="111"/>
      <c r="AX697" s="111"/>
      <c r="AY697" s="111"/>
      <c r="AZ697" s="111"/>
      <c r="BA697" s="111"/>
      <c r="BB697" s="111"/>
      <c r="BC697" s="111"/>
      <c r="BD697" s="111"/>
      <c r="BE697" s="111"/>
      <c r="BF697" s="111"/>
      <c r="BG697" s="111"/>
      <c r="BH697" s="111"/>
      <c r="BI697" s="111"/>
      <c r="BJ697" s="111"/>
      <c r="BK697" s="111"/>
      <c r="BL697" s="124"/>
    </row>
    <row r="698" spans="1:64" x14ac:dyDescent="0.25">
      <c r="H698" s="91" t="s">
        <v>125</v>
      </c>
      <c r="M698" s="91" t="s">
        <v>126</v>
      </c>
      <c r="S698" s="91" t="s">
        <v>124</v>
      </c>
    </row>
  </sheetData>
  <mergeCells count="50">
    <mergeCell ref="A669:U669"/>
    <mergeCell ref="A684:U684"/>
    <mergeCell ref="A579:U579"/>
    <mergeCell ref="A594:U594"/>
    <mergeCell ref="A609:U609"/>
    <mergeCell ref="A624:U624"/>
    <mergeCell ref="A639:U639"/>
    <mergeCell ref="A654:U654"/>
    <mergeCell ref="A564:U564"/>
    <mergeCell ref="A412:U412"/>
    <mergeCell ref="A427:U427"/>
    <mergeCell ref="A442:U442"/>
    <mergeCell ref="A457:U457"/>
    <mergeCell ref="A472:U472"/>
    <mergeCell ref="A487:U487"/>
    <mergeCell ref="A502:U502"/>
    <mergeCell ref="A517:U518"/>
    <mergeCell ref="A519:U519"/>
    <mergeCell ref="A534:U534"/>
    <mergeCell ref="A549:U549"/>
    <mergeCell ref="A397:U397"/>
    <mergeCell ref="A232:U232"/>
    <mergeCell ref="A247:U247"/>
    <mergeCell ref="A262:U262"/>
    <mergeCell ref="A277:U277"/>
    <mergeCell ref="A292:U292"/>
    <mergeCell ref="A307:U307"/>
    <mergeCell ref="A322:U322"/>
    <mergeCell ref="A337:U337"/>
    <mergeCell ref="A352:U352"/>
    <mergeCell ref="A367:U367"/>
    <mergeCell ref="A382:U382"/>
    <mergeCell ref="A217:U217"/>
    <mergeCell ref="A78:U78"/>
    <mergeCell ref="A93:U93"/>
    <mergeCell ref="A108:U108"/>
    <mergeCell ref="A123:U123"/>
    <mergeCell ref="A138:U138"/>
    <mergeCell ref="A153:U153"/>
    <mergeCell ref="A168:U168"/>
    <mergeCell ref="A183:U183"/>
    <mergeCell ref="A199:U199"/>
    <mergeCell ref="A200:U201"/>
    <mergeCell ref="A202:U202"/>
    <mergeCell ref="A63:U63"/>
    <mergeCell ref="A1:U2"/>
    <mergeCell ref="A3:U3"/>
    <mergeCell ref="A18:U18"/>
    <mergeCell ref="A33:U33"/>
    <mergeCell ref="A48:U48"/>
  </mergeCells>
  <pageMargins left="0.5" right="0" top="0.5" bottom="0" header="0.3" footer="0.3"/>
  <pageSetup scale="4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C16" zoomScale="145" zoomScaleNormal="145" workbookViewId="0">
      <selection activeCell="L21" sqref="L21"/>
    </sheetView>
  </sheetViews>
  <sheetFormatPr defaultColWidth="10.21875" defaultRowHeight="14.4" x14ac:dyDescent="0.3"/>
  <cols>
    <col min="1" max="1" width="10.21875" style="92"/>
    <col min="2" max="2" width="10.21875" style="152"/>
    <col min="3" max="6" width="10.21875" style="92"/>
    <col min="7" max="7" width="27.6640625" style="92" customWidth="1"/>
    <col min="8" max="16384" width="10.21875" style="92"/>
  </cols>
  <sheetData>
    <row r="1" spans="1:12" x14ac:dyDescent="0.3">
      <c r="A1" s="93" t="s">
        <v>56</v>
      </c>
      <c r="B1" s="93" t="s">
        <v>57</v>
      </c>
      <c r="C1" s="93" t="s">
        <v>58</v>
      </c>
      <c r="D1" s="93" t="s">
        <v>59</v>
      </c>
      <c r="E1" s="93" t="s">
        <v>60</v>
      </c>
      <c r="F1" s="93" t="s">
        <v>61</v>
      </c>
      <c r="G1" s="93" t="s">
        <v>63</v>
      </c>
      <c r="H1" s="93" t="s">
        <v>64</v>
      </c>
      <c r="I1" s="93" t="s">
        <v>65</v>
      </c>
      <c r="J1" s="93" t="s">
        <v>66</v>
      </c>
      <c r="K1" s="93" t="s">
        <v>67</v>
      </c>
      <c r="L1" s="94" t="s">
        <v>68</v>
      </c>
    </row>
    <row r="2" spans="1:12" x14ac:dyDescent="0.3">
      <c r="A2" s="142" t="s">
        <v>127</v>
      </c>
      <c r="B2" s="152">
        <v>0</v>
      </c>
      <c r="C2" s="93">
        <v>15</v>
      </c>
      <c r="D2" s="93">
        <v>17</v>
      </c>
      <c r="E2" s="142" t="s">
        <v>62</v>
      </c>
      <c r="F2" s="142" t="s">
        <v>173</v>
      </c>
      <c r="G2" s="143" t="s">
        <v>176</v>
      </c>
      <c r="H2" s="93">
        <v>1.2</v>
      </c>
      <c r="I2" s="93">
        <v>-1.6</v>
      </c>
      <c r="J2" s="93">
        <v>0.6</v>
      </c>
      <c r="K2" s="93">
        <v>30</v>
      </c>
      <c r="L2" s="93">
        <v>2</v>
      </c>
    </row>
    <row r="3" spans="1:12" x14ac:dyDescent="0.3">
      <c r="A3" s="142" t="s">
        <v>128</v>
      </c>
      <c r="B3" s="152">
        <v>80</v>
      </c>
      <c r="C3" s="93">
        <v>30</v>
      </c>
      <c r="D3" s="93">
        <v>32</v>
      </c>
      <c r="E3" s="142" t="s">
        <v>62</v>
      </c>
      <c r="F3" s="142" t="s">
        <v>173</v>
      </c>
      <c r="G3" s="143" t="s">
        <v>176</v>
      </c>
      <c r="H3" s="93">
        <v>1.2</v>
      </c>
      <c r="I3" s="93">
        <v>-1.6</v>
      </c>
      <c r="J3" s="93">
        <v>0.6</v>
      </c>
      <c r="K3" s="93">
        <v>30</v>
      </c>
      <c r="L3" s="93">
        <v>2</v>
      </c>
    </row>
    <row r="4" spans="1:12" x14ac:dyDescent="0.3">
      <c r="A4" s="142" t="s">
        <v>129</v>
      </c>
      <c r="B4" s="152">
        <v>480</v>
      </c>
      <c r="C4" s="93">
        <v>45</v>
      </c>
      <c r="D4" s="93">
        <v>47</v>
      </c>
      <c r="E4" s="142" t="s">
        <v>62</v>
      </c>
      <c r="F4" s="142" t="s">
        <v>173</v>
      </c>
      <c r="G4" s="143" t="s">
        <v>176</v>
      </c>
      <c r="H4" s="93">
        <v>1.2</v>
      </c>
      <c r="I4" s="93">
        <v>-1.6</v>
      </c>
      <c r="J4" s="93">
        <v>0.6</v>
      </c>
      <c r="K4" s="93">
        <v>30</v>
      </c>
      <c r="L4" s="93">
        <v>2</v>
      </c>
    </row>
    <row r="5" spans="1:12" x14ac:dyDescent="0.3">
      <c r="A5" s="142" t="s">
        <v>130</v>
      </c>
      <c r="B5" s="152">
        <v>880</v>
      </c>
      <c r="C5" s="93">
        <v>60</v>
      </c>
      <c r="D5" s="93">
        <v>62</v>
      </c>
      <c r="E5" s="142" t="s">
        <v>62</v>
      </c>
      <c r="F5" s="142" t="s">
        <v>173</v>
      </c>
      <c r="G5" s="143" t="s">
        <v>176</v>
      </c>
      <c r="H5" s="93">
        <v>1.2</v>
      </c>
      <c r="I5" s="93">
        <v>-1.6</v>
      </c>
      <c r="J5" s="93">
        <v>0.6</v>
      </c>
      <c r="K5" s="93">
        <v>30</v>
      </c>
      <c r="L5" s="93">
        <v>2</v>
      </c>
    </row>
    <row r="6" spans="1:12" x14ac:dyDescent="0.3">
      <c r="A6" s="142" t="s">
        <v>131</v>
      </c>
      <c r="B6" s="152">
        <v>1280</v>
      </c>
      <c r="C6" s="93">
        <v>75</v>
      </c>
      <c r="D6" s="93">
        <v>77</v>
      </c>
      <c r="E6" s="142" t="s">
        <v>62</v>
      </c>
      <c r="F6" s="142" t="s">
        <v>173</v>
      </c>
      <c r="G6" s="143" t="s">
        <v>176</v>
      </c>
      <c r="H6" s="93">
        <v>1.2</v>
      </c>
      <c r="I6" s="93">
        <v>-1.6</v>
      </c>
      <c r="J6" s="93">
        <v>0.6</v>
      </c>
      <c r="K6" s="93">
        <v>30</v>
      </c>
      <c r="L6" s="93">
        <v>2</v>
      </c>
    </row>
    <row r="7" spans="1:12" x14ac:dyDescent="0.3">
      <c r="A7" s="142" t="s">
        <v>132</v>
      </c>
      <c r="B7" s="152">
        <v>1680</v>
      </c>
      <c r="C7" s="93">
        <v>90</v>
      </c>
      <c r="D7" s="93">
        <v>92</v>
      </c>
      <c r="E7" s="142" t="s">
        <v>62</v>
      </c>
      <c r="F7" s="142" t="s">
        <v>173</v>
      </c>
      <c r="G7" s="143" t="s">
        <v>176</v>
      </c>
      <c r="H7" s="93">
        <v>1.2</v>
      </c>
      <c r="I7" s="93">
        <v>-1.6</v>
      </c>
      <c r="J7" s="93">
        <v>0.6</v>
      </c>
      <c r="K7" s="93">
        <v>30</v>
      </c>
      <c r="L7" s="93">
        <v>2</v>
      </c>
    </row>
    <row r="8" spans="1:12" x14ac:dyDescent="0.3">
      <c r="A8" s="142" t="s">
        <v>133</v>
      </c>
      <c r="B8" s="152">
        <v>2080</v>
      </c>
      <c r="C8" s="93">
        <v>105</v>
      </c>
      <c r="D8" s="93">
        <v>107</v>
      </c>
      <c r="E8" s="142" t="s">
        <v>62</v>
      </c>
      <c r="F8" s="142" t="s">
        <v>173</v>
      </c>
      <c r="G8" s="143" t="s">
        <v>176</v>
      </c>
      <c r="H8" s="93">
        <v>1.2</v>
      </c>
      <c r="I8" s="93">
        <v>-1.6</v>
      </c>
      <c r="J8" s="93">
        <v>0.6</v>
      </c>
      <c r="K8" s="93">
        <v>30</v>
      </c>
      <c r="L8" s="93">
        <v>2</v>
      </c>
    </row>
    <row r="9" spans="1:12" x14ac:dyDescent="0.3">
      <c r="A9" s="142" t="s">
        <v>134</v>
      </c>
      <c r="B9" s="152">
        <v>2480</v>
      </c>
      <c r="C9" s="93">
        <v>120</v>
      </c>
      <c r="D9" s="93">
        <v>122</v>
      </c>
      <c r="E9" s="142" t="s">
        <v>62</v>
      </c>
      <c r="F9" s="142" t="s">
        <v>173</v>
      </c>
      <c r="G9" s="143" t="s">
        <v>176</v>
      </c>
      <c r="H9" s="93">
        <v>1.2</v>
      </c>
      <c r="I9" s="93">
        <v>-1.6</v>
      </c>
      <c r="J9" s="93">
        <v>0.6</v>
      </c>
      <c r="K9" s="93">
        <v>30</v>
      </c>
      <c r="L9" s="93">
        <v>2</v>
      </c>
    </row>
    <row r="10" spans="1:12" x14ac:dyDescent="0.3">
      <c r="A10" s="142" t="s">
        <v>135</v>
      </c>
      <c r="B10" s="152">
        <v>2880</v>
      </c>
      <c r="C10" s="93">
        <v>135</v>
      </c>
      <c r="D10" s="93">
        <v>137</v>
      </c>
      <c r="E10" s="142" t="s">
        <v>62</v>
      </c>
      <c r="F10" s="142" t="s">
        <v>173</v>
      </c>
      <c r="G10" s="143" t="s">
        <v>176</v>
      </c>
      <c r="H10" s="93">
        <v>1.2</v>
      </c>
      <c r="I10" s="93">
        <v>-1.6</v>
      </c>
      <c r="J10" s="93">
        <v>0.6</v>
      </c>
      <c r="K10" s="93">
        <v>30</v>
      </c>
      <c r="L10" s="93">
        <v>2</v>
      </c>
    </row>
    <row r="11" spans="1:12" x14ac:dyDescent="0.3">
      <c r="A11" s="142" t="s">
        <v>136</v>
      </c>
      <c r="B11" s="152">
        <v>3280</v>
      </c>
      <c r="C11" s="93">
        <v>150</v>
      </c>
      <c r="D11" s="93">
        <v>152</v>
      </c>
      <c r="E11" s="142" t="s">
        <v>62</v>
      </c>
      <c r="F11" s="142" t="s">
        <v>173</v>
      </c>
      <c r="G11" s="143" t="s">
        <v>176</v>
      </c>
      <c r="H11" s="93">
        <v>1.2</v>
      </c>
      <c r="I11" s="93">
        <v>-1.6</v>
      </c>
      <c r="J11" s="93">
        <v>0.6</v>
      </c>
      <c r="K11" s="93">
        <v>30</v>
      </c>
      <c r="L11" s="93">
        <v>2</v>
      </c>
    </row>
    <row r="12" spans="1:12" x14ac:dyDescent="0.3">
      <c r="A12" s="142" t="s">
        <v>137</v>
      </c>
      <c r="B12" s="152">
        <v>3680</v>
      </c>
      <c r="C12" s="93">
        <v>165</v>
      </c>
      <c r="D12" s="93">
        <v>167</v>
      </c>
      <c r="E12" s="142" t="s">
        <v>62</v>
      </c>
      <c r="F12" s="142" t="s">
        <v>173</v>
      </c>
      <c r="G12" s="143" t="s">
        <v>176</v>
      </c>
      <c r="H12" s="93">
        <v>1.2</v>
      </c>
      <c r="I12" s="93">
        <v>-1.6</v>
      </c>
      <c r="J12" s="93">
        <v>0.6</v>
      </c>
      <c r="K12" s="93">
        <v>30</v>
      </c>
      <c r="L12" s="93">
        <v>2</v>
      </c>
    </row>
    <row r="13" spans="1:12" x14ac:dyDescent="0.3">
      <c r="A13" s="142" t="s">
        <v>138</v>
      </c>
      <c r="B13" s="152">
        <v>4080</v>
      </c>
      <c r="C13" s="93">
        <v>180</v>
      </c>
      <c r="D13" s="93">
        <v>182</v>
      </c>
      <c r="E13" s="142" t="s">
        <v>62</v>
      </c>
      <c r="F13" s="142" t="s">
        <v>173</v>
      </c>
      <c r="G13" s="143" t="s">
        <v>176</v>
      </c>
      <c r="H13" s="93">
        <v>1.2</v>
      </c>
      <c r="I13" s="93">
        <v>-1.6</v>
      </c>
      <c r="J13" s="93">
        <v>0.6</v>
      </c>
      <c r="K13" s="93">
        <v>30</v>
      </c>
      <c r="L13" s="93">
        <v>2</v>
      </c>
    </row>
    <row r="14" spans="1:12" x14ac:dyDescent="0.3">
      <c r="A14" s="142" t="s">
        <v>139</v>
      </c>
      <c r="B14" s="152">
        <v>4477</v>
      </c>
      <c r="C14" s="93">
        <v>195</v>
      </c>
      <c r="D14" s="93">
        <v>197</v>
      </c>
      <c r="E14" s="142" t="s">
        <v>62</v>
      </c>
      <c r="F14" s="142" t="s">
        <v>173</v>
      </c>
      <c r="G14" s="143" t="s">
        <v>176</v>
      </c>
      <c r="H14" s="93">
        <v>1.2</v>
      </c>
      <c r="I14" s="93">
        <v>-1.6</v>
      </c>
      <c r="J14" s="93">
        <v>0.6</v>
      </c>
      <c r="K14" s="93">
        <v>30</v>
      </c>
      <c r="L14" s="93">
        <v>2</v>
      </c>
    </row>
    <row r="15" spans="1:12" x14ac:dyDescent="0.3">
      <c r="A15" s="142" t="s">
        <v>140</v>
      </c>
      <c r="B15" s="152">
        <v>0</v>
      </c>
      <c r="C15" s="93">
        <v>214</v>
      </c>
      <c r="D15" s="93">
        <v>216</v>
      </c>
      <c r="E15" s="142" t="s">
        <v>62</v>
      </c>
      <c r="F15" s="142" t="s">
        <v>173</v>
      </c>
      <c r="G15" s="143" t="s">
        <v>177</v>
      </c>
      <c r="H15" s="93">
        <v>1.2</v>
      </c>
      <c r="I15" s="93">
        <v>-1.5</v>
      </c>
      <c r="J15" s="93">
        <v>0</v>
      </c>
      <c r="K15" s="93">
        <v>40</v>
      </c>
      <c r="L15" s="93">
        <v>1</v>
      </c>
    </row>
    <row r="16" spans="1:12" x14ac:dyDescent="0.3">
      <c r="A16" s="142" t="s">
        <v>141</v>
      </c>
      <c r="B16" s="152">
        <v>400</v>
      </c>
      <c r="C16" s="93">
        <v>229</v>
      </c>
      <c r="D16" s="93">
        <v>231</v>
      </c>
      <c r="E16" s="142" t="s">
        <v>62</v>
      </c>
      <c r="F16" s="142" t="s">
        <v>174</v>
      </c>
      <c r="G16" s="143" t="s">
        <v>177</v>
      </c>
      <c r="H16" s="93">
        <v>1.2</v>
      </c>
      <c r="I16" s="93">
        <v>-1.5</v>
      </c>
      <c r="J16" s="93">
        <v>0</v>
      </c>
      <c r="K16" s="93">
        <v>40</v>
      </c>
      <c r="L16" s="93">
        <v>1</v>
      </c>
    </row>
    <row r="17" spans="1:12" x14ac:dyDescent="0.3">
      <c r="A17" s="142" t="s">
        <v>142</v>
      </c>
      <c r="B17" s="152">
        <v>800</v>
      </c>
      <c r="C17" s="93">
        <v>244</v>
      </c>
      <c r="D17" s="93">
        <v>246</v>
      </c>
      <c r="E17" s="142" t="s">
        <v>62</v>
      </c>
      <c r="F17" s="142" t="s">
        <v>173</v>
      </c>
      <c r="G17" s="143" t="s">
        <v>177</v>
      </c>
      <c r="H17" s="93">
        <v>1.2</v>
      </c>
      <c r="I17" s="93">
        <v>-1.5</v>
      </c>
      <c r="J17" s="93">
        <v>0</v>
      </c>
      <c r="K17" s="93">
        <v>40</v>
      </c>
      <c r="L17" s="93">
        <v>1</v>
      </c>
    </row>
    <row r="18" spans="1:12" x14ac:dyDescent="0.3">
      <c r="A18" s="142" t="s">
        <v>143</v>
      </c>
      <c r="B18" s="152">
        <v>1200</v>
      </c>
      <c r="C18" s="93">
        <v>259</v>
      </c>
      <c r="D18" s="93">
        <v>261</v>
      </c>
      <c r="E18" s="142" t="s">
        <v>62</v>
      </c>
      <c r="F18" s="142" t="s">
        <v>173</v>
      </c>
      <c r="G18" s="143" t="s">
        <v>177</v>
      </c>
      <c r="H18" s="93">
        <v>1.2</v>
      </c>
      <c r="I18" s="93">
        <v>-1.5</v>
      </c>
      <c r="J18" s="93">
        <v>0</v>
      </c>
      <c r="K18" s="93">
        <v>40</v>
      </c>
      <c r="L18" s="93">
        <v>1</v>
      </c>
    </row>
    <row r="19" spans="1:12" x14ac:dyDescent="0.3">
      <c r="A19" s="142" t="s">
        <v>144</v>
      </c>
      <c r="B19" s="152">
        <v>1600</v>
      </c>
      <c r="C19" s="93">
        <v>274</v>
      </c>
      <c r="D19" s="93">
        <v>276</v>
      </c>
      <c r="E19" s="142" t="s">
        <v>62</v>
      </c>
      <c r="F19" s="142" t="s">
        <v>175</v>
      </c>
      <c r="G19" s="143" t="s">
        <v>177</v>
      </c>
      <c r="H19" s="93">
        <v>1.2</v>
      </c>
      <c r="I19" s="93">
        <v>-1.5</v>
      </c>
      <c r="J19" s="93">
        <v>0</v>
      </c>
      <c r="K19" s="93">
        <v>40</v>
      </c>
      <c r="L19" s="93">
        <v>1</v>
      </c>
    </row>
    <row r="20" spans="1:12" x14ac:dyDescent="0.3">
      <c r="A20" s="142" t="s">
        <v>145</v>
      </c>
      <c r="B20" s="152">
        <v>2000</v>
      </c>
      <c r="C20" s="93">
        <v>289</v>
      </c>
      <c r="D20" s="93">
        <v>291</v>
      </c>
      <c r="E20" s="142" t="s">
        <v>62</v>
      </c>
      <c r="F20" s="142" t="s">
        <v>173</v>
      </c>
      <c r="G20" s="143" t="s">
        <v>177</v>
      </c>
      <c r="H20" s="93">
        <v>1.2</v>
      </c>
      <c r="I20" s="93">
        <v>-1.5</v>
      </c>
      <c r="J20" s="93">
        <v>0</v>
      </c>
      <c r="K20" s="93">
        <v>40</v>
      </c>
      <c r="L20" s="93">
        <v>1</v>
      </c>
    </row>
    <row r="21" spans="1:12" x14ac:dyDescent="0.3">
      <c r="A21" s="142" t="s">
        <v>146</v>
      </c>
      <c r="B21" s="152">
        <v>2400</v>
      </c>
      <c r="C21" s="93">
        <v>304</v>
      </c>
      <c r="D21" s="93">
        <v>306</v>
      </c>
      <c r="E21" s="142" t="s">
        <v>62</v>
      </c>
      <c r="F21" s="142" t="s">
        <v>173</v>
      </c>
      <c r="G21" s="143" t="s">
        <v>177</v>
      </c>
      <c r="H21" s="93">
        <v>1.2</v>
      </c>
      <c r="I21" s="93">
        <v>-1.5</v>
      </c>
      <c r="J21" s="93">
        <v>0</v>
      </c>
      <c r="K21" s="93">
        <v>40</v>
      </c>
      <c r="L21" s="93">
        <v>1</v>
      </c>
    </row>
    <row r="22" spans="1:12" x14ac:dyDescent="0.3">
      <c r="A22" s="142" t="s">
        <v>147</v>
      </c>
      <c r="B22" s="152">
        <v>2800</v>
      </c>
      <c r="C22" s="93">
        <v>319</v>
      </c>
      <c r="D22" s="93">
        <v>321</v>
      </c>
      <c r="E22" s="142" t="s">
        <v>62</v>
      </c>
      <c r="F22" s="142" t="s">
        <v>173</v>
      </c>
      <c r="G22" s="143" t="s">
        <v>177</v>
      </c>
      <c r="H22" s="93">
        <v>1.2</v>
      </c>
      <c r="I22" s="93">
        <v>-1.5</v>
      </c>
      <c r="J22" s="93">
        <v>0</v>
      </c>
      <c r="K22" s="93">
        <v>40</v>
      </c>
      <c r="L22" s="93">
        <v>1</v>
      </c>
    </row>
    <row r="23" spans="1:12" x14ac:dyDescent="0.3">
      <c r="A23" s="142" t="s">
        <v>148</v>
      </c>
      <c r="B23" s="152">
        <v>3200</v>
      </c>
      <c r="C23" s="93">
        <v>334</v>
      </c>
      <c r="D23" s="93">
        <v>336</v>
      </c>
      <c r="E23" s="142" t="s">
        <v>62</v>
      </c>
      <c r="F23" s="142" t="s">
        <v>173</v>
      </c>
      <c r="G23" s="143" t="s">
        <v>177</v>
      </c>
      <c r="H23" s="93">
        <v>1.2</v>
      </c>
      <c r="I23" s="93">
        <v>-1.5</v>
      </c>
      <c r="J23" s="93">
        <v>0</v>
      </c>
      <c r="K23" s="93">
        <v>40</v>
      </c>
      <c r="L23" s="93">
        <v>1</v>
      </c>
    </row>
    <row r="24" spans="1:12" x14ac:dyDescent="0.3">
      <c r="A24" s="142" t="s">
        <v>149</v>
      </c>
      <c r="B24" s="152">
        <v>3600</v>
      </c>
      <c r="C24" s="93">
        <v>349</v>
      </c>
      <c r="D24" s="93">
        <v>351</v>
      </c>
      <c r="E24" s="142" t="s">
        <v>62</v>
      </c>
      <c r="F24" s="142" t="s">
        <v>175</v>
      </c>
      <c r="G24" s="143" t="s">
        <v>177</v>
      </c>
      <c r="H24" s="93">
        <v>1.2</v>
      </c>
      <c r="I24" s="93">
        <v>-1.5</v>
      </c>
      <c r="J24" s="93">
        <v>0</v>
      </c>
      <c r="K24" s="93">
        <v>40</v>
      </c>
      <c r="L24" s="93">
        <v>1</v>
      </c>
    </row>
    <row r="25" spans="1:12" x14ac:dyDescent="0.3">
      <c r="A25" s="142" t="s">
        <v>150</v>
      </c>
      <c r="B25" s="152">
        <v>4000</v>
      </c>
      <c r="C25" s="93">
        <v>364</v>
      </c>
      <c r="D25" s="93">
        <v>366</v>
      </c>
      <c r="E25" s="142" t="s">
        <v>62</v>
      </c>
      <c r="F25" s="142" t="s">
        <v>173</v>
      </c>
      <c r="G25" s="143" t="s">
        <v>177</v>
      </c>
      <c r="H25" s="93">
        <v>1.2</v>
      </c>
      <c r="I25" s="93">
        <v>-1.5</v>
      </c>
      <c r="J25" s="93">
        <v>0</v>
      </c>
      <c r="K25" s="93">
        <v>40</v>
      </c>
      <c r="L25" s="93">
        <v>1</v>
      </c>
    </row>
    <row r="26" spans="1:12" x14ac:dyDescent="0.3">
      <c r="A26" s="142" t="s">
        <v>151</v>
      </c>
      <c r="B26" s="152">
        <v>4400</v>
      </c>
      <c r="C26" s="93">
        <v>379</v>
      </c>
      <c r="D26" s="93">
        <v>381</v>
      </c>
      <c r="E26" s="142" t="s">
        <v>62</v>
      </c>
      <c r="F26" s="142" t="s">
        <v>173</v>
      </c>
      <c r="G26" s="143" t="s">
        <v>177</v>
      </c>
      <c r="H26" s="93">
        <v>1.2</v>
      </c>
      <c r="I26" s="93">
        <v>-1.5</v>
      </c>
      <c r="J26" s="93">
        <v>0</v>
      </c>
      <c r="K26" s="93">
        <v>40</v>
      </c>
      <c r="L26" s="93">
        <v>1</v>
      </c>
    </row>
    <row r="27" spans="1:12" x14ac:dyDescent="0.3">
      <c r="A27" s="142" t="s">
        <v>152</v>
      </c>
      <c r="B27" s="152">
        <v>4800</v>
      </c>
      <c r="C27" s="93">
        <v>394</v>
      </c>
      <c r="D27" s="93">
        <v>396</v>
      </c>
      <c r="E27" s="142" t="s">
        <v>62</v>
      </c>
      <c r="F27" s="142" t="s">
        <v>173</v>
      </c>
      <c r="G27" s="143" t="s">
        <v>177</v>
      </c>
      <c r="H27" s="93">
        <v>1.2</v>
      </c>
      <c r="I27" s="93">
        <v>-1.5</v>
      </c>
      <c r="J27" s="93">
        <v>0</v>
      </c>
      <c r="K27" s="93">
        <v>40</v>
      </c>
      <c r="L27" s="93">
        <v>1</v>
      </c>
    </row>
    <row r="28" spans="1:12" x14ac:dyDescent="0.3">
      <c r="A28" s="142" t="s">
        <v>153</v>
      </c>
      <c r="B28" s="152">
        <v>5200</v>
      </c>
      <c r="C28" s="93">
        <v>409</v>
      </c>
      <c r="D28" s="93">
        <v>411</v>
      </c>
      <c r="E28" s="142" t="s">
        <v>62</v>
      </c>
      <c r="F28" s="142" t="s">
        <v>173</v>
      </c>
      <c r="G28" s="143" t="s">
        <v>177</v>
      </c>
      <c r="H28" s="93">
        <v>1.2</v>
      </c>
      <c r="I28" s="93">
        <v>-1.5</v>
      </c>
      <c r="J28" s="93">
        <v>0</v>
      </c>
      <c r="K28" s="93">
        <v>40</v>
      </c>
      <c r="L28" s="93">
        <v>1</v>
      </c>
    </row>
    <row r="29" spans="1:12" x14ac:dyDescent="0.3">
      <c r="A29" s="142" t="s">
        <v>154</v>
      </c>
      <c r="B29" s="152">
        <v>5600</v>
      </c>
      <c r="C29" s="93">
        <v>424</v>
      </c>
      <c r="D29" s="93">
        <v>426</v>
      </c>
      <c r="E29" s="142" t="s">
        <v>62</v>
      </c>
      <c r="F29" s="142" t="s">
        <v>173</v>
      </c>
      <c r="G29" s="143" t="s">
        <v>177</v>
      </c>
      <c r="H29" s="93">
        <v>1.2</v>
      </c>
      <c r="I29" s="93">
        <v>-1.5</v>
      </c>
      <c r="J29" s="93">
        <v>0</v>
      </c>
      <c r="K29" s="93">
        <v>40</v>
      </c>
      <c r="L29" s="93">
        <v>1</v>
      </c>
    </row>
    <row r="30" spans="1:12" x14ac:dyDescent="0.3">
      <c r="A30" s="142" t="s">
        <v>155</v>
      </c>
      <c r="B30" s="152">
        <v>6000</v>
      </c>
      <c r="C30" s="93">
        <v>439</v>
      </c>
      <c r="D30" s="93">
        <v>441</v>
      </c>
      <c r="E30" s="142" t="s">
        <v>62</v>
      </c>
      <c r="F30" s="142" t="s">
        <v>173</v>
      </c>
      <c r="G30" s="143" t="s">
        <v>177</v>
      </c>
      <c r="H30" s="93">
        <v>1.2</v>
      </c>
      <c r="I30" s="93">
        <v>-1.5</v>
      </c>
      <c r="J30" s="93">
        <v>0</v>
      </c>
      <c r="K30" s="93">
        <v>40</v>
      </c>
      <c r="L30" s="93">
        <v>1</v>
      </c>
    </row>
    <row r="31" spans="1:12" x14ac:dyDescent="0.3">
      <c r="A31" s="142" t="s">
        <v>156</v>
      </c>
      <c r="B31" s="152">
        <v>6400</v>
      </c>
      <c r="C31" s="93">
        <v>454</v>
      </c>
      <c r="D31" s="93">
        <v>456</v>
      </c>
      <c r="E31" s="142" t="s">
        <v>62</v>
      </c>
      <c r="F31" s="142" t="s">
        <v>173</v>
      </c>
      <c r="G31" s="143" t="s">
        <v>177</v>
      </c>
      <c r="H31" s="93">
        <v>1.2</v>
      </c>
      <c r="I31" s="93">
        <v>-1.5</v>
      </c>
      <c r="J31" s="93">
        <v>0</v>
      </c>
      <c r="K31" s="93">
        <v>40</v>
      </c>
      <c r="L31" s="93">
        <v>1</v>
      </c>
    </row>
    <row r="32" spans="1:12" x14ac:dyDescent="0.3">
      <c r="A32" s="142" t="s">
        <v>157</v>
      </c>
      <c r="B32" s="152">
        <v>6800</v>
      </c>
      <c r="C32" s="93">
        <v>469</v>
      </c>
      <c r="D32" s="93">
        <v>471</v>
      </c>
      <c r="E32" s="142" t="s">
        <v>62</v>
      </c>
      <c r="F32" s="142" t="s">
        <v>173</v>
      </c>
      <c r="G32" s="143" t="s">
        <v>177</v>
      </c>
      <c r="H32" s="93">
        <v>1.2</v>
      </c>
      <c r="I32" s="93">
        <v>-1.5</v>
      </c>
      <c r="J32" s="93">
        <v>0</v>
      </c>
      <c r="K32" s="93">
        <v>40</v>
      </c>
      <c r="L32" s="93">
        <v>1</v>
      </c>
    </row>
    <row r="33" spans="1:12" x14ac:dyDescent="0.3">
      <c r="A33" s="142" t="s">
        <v>158</v>
      </c>
      <c r="B33" s="152">
        <v>7200</v>
      </c>
      <c r="C33" s="93">
        <v>484</v>
      </c>
      <c r="D33" s="93">
        <v>486</v>
      </c>
      <c r="E33" s="142" t="s">
        <v>62</v>
      </c>
      <c r="F33" s="142" t="s">
        <v>173</v>
      </c>
      <c r="G33" s="143" t="s">
        <v>177</v>
      </c>
      <c r="H33" s="93">
        <v>1.2</v>
      </c>
      <c r="I33" s="93">
        <v>-1.5</v>
      </c>
      <c r="J33" s="93">
        <v>0</v>
      </c>
      <c r="K33" s="93">
        <v>40</v>
      </c>
      <c r="L33" s="93">
        <v>1</v>
      </c>
    </row>
    <row r="34" spans="1:12" x14ac:dyDescent="0.3">
      <c r="A34" s="142" t="s">
        <v>159</v>
      </c>
      <c r="B34" s="152">
        <v>7600</v>
      </c>
      <c r="C34" s="93">
        <v>499</v>
      </c>
      <c r="D34" s="93">
        <v>501</v>
      </c>
      <c r="E34" s="142" t="s">
        <v>62</v>
      </c>
      <c r="F34" s="142" t="s">
        <v>173</v>
      </c>
      <c r="G34" s="143" t="s">
        <v>177</v>
      </c>
      <c r="H34" s="93">
        <v>1.2</v>
      </c>
      <c r="I34" s="93">
        <v>-1.5</v>
      </c>
      <c r="J34" s="93">
        <v>0</v>
      </c>
      <c r="K34" s="93">
        <v>40</v>
      </c>
      <c r="L34" s="93">
        <v>1</v>
      </c>
    </row>
    <row r="35" spans="1:12" x14ac:dyDescent="0.3">
      <c r="A35" s="142" t="s">
        <v>160</v>
      </c>
      <c r="B35" s="152">
        <v>8000</v>
      </c>
      <c r="C35" s="93">
        <v>514</v>
      </c>
      <c r="D35" s="93">
        <v>516</v>
      </c>
      <c r="E35" s="142" t="s">
        <v>62</v>
      </c>
      <c r="F35" s="142" t="s">
        <v>173</v>
      </c>
      <c r="G35" s="143" t="s">
        <v>177</v>
      </c>
      <c r="H35" s="93">
        <v>1.2</v>
      </c>
      <c r="I35" s="93">
        <v>-1.5</v>
      </c>
      <c r="J35" s="93">
        <v>0</v>
      </c>
      <c r="K35" s="93">
        <v>40</v>
      </c>
      <c r="L35" s="93">
        <v>1</v>
      </c>
    </row>
    <row r="36" spans="1:12" x14ac:dyDescent="0.3">
      <c r="A36" s="142" t="s">
        <v>161</v>
      </c>
      <c r="B36" s="152">
        <v>0</v>
      </c>
      <c r="C36" s="93">
        <v>531</v>
      </c>
      <c r="D36" s="93">
        <v>533</v>
      </c>
      <c r="E36" s="142" t="s">
        <v>62</v>
      </c>
      <c r="F36" s="142" t="s">
        <v>173</v>
      </c>
      <c r="G36" s="143" t="s">
        <v>178</v>
      </c>
      <c r="H36" s="93">
        <v>1.2</v>
      </c>
      <c r="I36" s="93">
        <v>-1</v>
      </c>
      <c r="J36" s="93">
        <v>0</v>
      </c>
      <c r="K36" s="93">
        <v>20</v>
      </c>
      <c r="L36" s="93">
        <v>2</v>
      </c>
    </row>
    <row r="37" spans="1:12" x14ac:dyDescent="0.3">
      <c r="A37" s="142" t="s">
        <v>162</v>
      </c>
      <c r="B37" s="152">
        <v>400</v>
      </c>
      <c r="C37" s="93">
        <v>546</v>
      </c>
      <c r="D37" s="93">
        <v>548</v>
      </c>
      <c r="E37" s="142" t="s">
        <v>62</v>
      </c>
      <c r="F37" s="142" t="s">
        <v>173</v>
      </c>
      <c r="G37" s="143" t="s">
        <v>178</v>
      </c>
      <c r="H37" s="93">
        <v>1.2</v>
      </c>
      <c r="I37" s="93">
        <v>-1</v>
      </c>
      <c r="J37" s="93">
        <v>0</v>
      </c>
      <c r="K37" s="93">
        <v>20</v>
      </c>
      <c r="L37" s="93">
        <v>2</v>
      </c>
    </row>
    <row r="38" spans="1:12" x14ac:dyDescent="0.3">
      <c r="A38" s="142" t="s">
        <v>163</v>
      </c>
      <c r="B38" s="152">
        <v>700</v>
      </c>
      <c r="C38" s="93">
        <v>561</v>
      </c>
      <c r="D38" s="93">
        <v>563</v>
      </c>
      <c r="E38" s="142" t="s">
        <v>62</v>
      </c>
      <c r="F38" s="142" t="s">
        <v>173</v>
      </c>
      <c r="G38" s="143" t="s">
        <v>178</v>
      </c>
      <c r="H38" s="93">
        <v>1.2</v>
      </c>
      <c r="I38" s="93">
        <v>-1</v>
      </c>
      <c r="J38" s="93">
        <v>0</v>
      </c>
      <c r="K38" s="93">
        <v>20</v>
      </c>
      <c r="L38" s="93">
        <v>2</v>
      </c>
    </row>
    <row r="39" spans="1:12" x14ac:dyDescent="0.3">
      <c r="A39" s="142" t="s">
        <v>164</v>
      </c>
      <c r="B39" s="152">
        <v>1000</v>
      </c>
      <c r="C39" s="93">
        <v>576</v>
      </c>
      <c r="D39" s="93">
        <v>578</v>
      </c>
      <c r="E39" s="142" t="s">
        <v>62</v>
      </c>
      <c r="F39" s="142" t="s">
        <v>173</v>
      </c>
      <c r="G39" s="143" t="s">
        <v>178</v>
      </c>
      <c r="H39" s="93">
        <v>1.2</v>
      </c>
      <c r="I39" s="93">
        <v>-1</v>
      </c>
      <c r="J39" s="93">
        <v>0</v>
      </c>
      <c r="K39" s="93">
        <v>20</v>
      </c>
      <c r="L39" s="93">
        <v>2</v>
      </c>
    </row>
    <row r="40" spans="1:12" x14ac:dyDescent="0.3">
      <c r="A40" s="142" t="s">
        <v>165</v>
      </c>
      <c r="B40" s="152">
        <v>1300</v>
      </c>
      <c r="C40" s="93">
        <v>591</v>
      </c>
      <c r="D40" s="93">
        <v>593</v>
      </c>
      <c r="E40" s="142" t="s">
        <v>62</v>
      </c>
      <c r="F40" s="142" t="s">
        <v>173</v>
      </c>
      <c r="G40" s="143" t="s">
        <v>178</v>
      </c>
      <c r="H40" s="93">
        <v>1.2</v>
      </c>
      <c r="I40" s="93">
        <v>-1</v>
      </c>
      <c r="J40" s="93">
        <v>0</v>
      </c>
      <c r="K40" s="93">
        <v>20</v>
      </c>
      <c r="L40" s="93">
        <v>2</v>
      </c>
    </row>
    <row r="41" spans="1:12" x14ac:dyDescent="0.3">
      <c r="A41" s="142" t="s">
        <v>166</v>
      </c>
      <c r="B41" s="152">
        <v>1600</v>
      </c>
      <c r="C41" s="93">
        <v>606</v>
      </c>
      <c r="D41" s="93">
        <v>608</v>
      </c>
      <c r="E41" s="142" t="s">
        <v>62</v>
      </c>
      <c r="F41" s="142" t="s">
        <v>173</v>
      </c>
      <c r="G41" s="143" t="s">
        <v>178</v>
      </c>
      <c r="H41" s="93">
        <v>1.2</v>
      </c>
      <c r="I41" s="93">
        <v>-1</v>
      </c>
      <c r="J41" s="93">
        <v>0</v>
      </c>
      <c r="K41" s="93">
        <v>20</v>
      </c>
      <c r="L41" s="93">
        <v>2</v>
      </c>
    </row>
    <row r="42" spans="1:12" x14ac:dyDescent="0.3">
      <c r="A42" s="142" t="s">
        <v>167</v>
      </c>
      <c r="B42" s="152">
        <v>1900</v>
      </c>
      <c r="C42" s="93">
        <v>621</v>
      </c>
      <c r="D42" s="93">
        <v>623</v>
      </c>
      <c r="E42" s="142" t="s">
        <v>62</v>
      </c>
      <c r="F42" s="142" t="s">
        <v>173</v>
      </c>
      <c r="G42" s="143" t="s">
        <v>178</v>
      </c>
      <c r="H42" s="93">
        <v>1.2</v>
      </c>
      <c r="I42" s="93">
        <v>-1</v>
      </c>
      <c r="J42" s="93">
        <v>0</v>
      </c>
      <c r="K42" s="93">
        <v>20</v>
      </c>
      <c r="L42" s="93">
        <v>2</v>
      </c>
    </row>
    <row r="43" spans="1:12" x14ac:dyDescent="0.3">
      <c r="A43" s="142" t="s">
        <v>168</v>
      </c>
      <c r="B43" s="152">
        <v>2200</v>
      </c>
      <c r="C43" s="93">
        <v>636</v>
      </c>
      <c r="D43" s="93">
        <v>638</v>
      </c>
      <c r="E43" s="142" t="s">
        <v>62</v>
      </c>
      <c r="F43" s="142" t="s">
        <v>173</v>
      </c>
      <c r="G43" s="143" t="s">
        <v>178</v>
      </c>
      <c r="H43" s="93">
        <v>1.2</v>
      </c>
      <c r="I43" s="93">
        <v>-1</v>
      </c>
      <c r="J43" s="93">
        <v>0</v>
      </c>
      <c r="K43" s="93">
        <v>20</v>
      </c>
      <c r="L43" s="93">
        <v>2</v>
      </c>
    </row>
    <row r="44" spans="1:12" x14ac:dyDescent="0.3">
      <c r="A44" s="142" t="s">
        <v>169</v>
      </c>
      <c r="B44" s="152">
        <v>2500</v>
      </c>
      <c r="C44" s="93">
        <v>651</v>
      </c>
      <c r="D44" s="93">
        <v>653</v>
      </c>
      <c r="E44" s="142" t="s">
        <v>62</v>
      </c>
      <c r="F44" s="142" t="s">
        <v>173</v>
      </c>
      <c r="G44" s="143" t="s">
        <v>178</v>
      </c>
      <c r="H44" s="93">
        <v>1.2</v>
      </c>
      <c r="I44" s="93">
        <v>-1</v>
      </c>
      <c r="J44" s="93">
        <v>0</v>
      </c>
      <c r="K44" s="93">
        <v>20</v>
      </c>
      <c r="L44" s="93">
        <v>2</v>
      </c>
    </row>
    <row r="45" spans="1:12" x14ac:dyDescent="0.3">
      <c r="A45" s="142" t="s">
        <v>170</v>
      </c>
      <c r="B45" s="152">
        <v>2800</v>
      </c>
      <c r="C45" s="93">
        <v>666</v>
      </c>
      <c r="D45" s="93">
        <v>668</v>
      </c>
      <c r="E45" s="142" t="s">
        <v>62</v>
      </c>
      <c r="F45" s="142" t="s">
        <v>173</v>
      </c>
      <c r="G45" s="143" t="s">
        <v>178</v>
      </c>
      <c r="H45" s="93">
        <v>1.2</v>
      </c>
      <c r="I45" s="93">
        <v>-1</v>
      </c>
      <c r="J45" s="93">
        <v>0</v>
      </c>
      <c r="K45" s="93">
        <v>20</v>
      </c>
      <c r="L45" s="93">
        <v>2</v>
      </c>
    </row>
    <row r="46" spans="1:12" x14ac:dyDescent="0.3">
      <c r="A46" s="142" t="s">
        <v>171</v>
      </c>
      <c r="B46" s="152">
        <v>3100</v>
      </c>
      <c r="C46" s="93">
        <v>681</v>
      </c>
      <c r="D46" s="93">
        <v>683</v>
      </c>
      <c r="E46" s="142" t="s">
        <v>62</v>
      </c>
      <c r="F46" s="142" t="s">
        <v>173</v>
      </c>
      <c r="G46" s="143" t="s">
        <v>178</v>
      </c>
      <c r="H46" s="93">
        <v>1.2</v>
      </c>
      <c r="I46" s="93">
        <v>-1</v>
      </c>
      <c r="J46" s="93">
        <v>0</v>
      </c>
      <c r="K46" s="93">
        <v>20</v>
      </c>
      <c r="L46" s="93">
        <v>2</v>
      </c>
    </row>
    <row r="47" spans="1:12" x14ac:dyDescent="0.3">
      <c r="A47" s="142" t="s">
        <v>172</v>
      </c>
      <c r="B47" s="152">
        <v>3400</v>
      </c>
      <c r="C47" s="93">
        <v>696</v>
      </c>
      <c r="D47" s="93">
        <v>698</v>
      </c>
      <c r="E47" s="142" t="s">
        <v>62</v>
      </c>
      <c r="F47" s="142" t="s">
        <v>173</v>
      </c>
      <c r="G47" s="143" t="s">
        <v>178</v>
      </c>
      <c r="H47" s="93">
        <v>1.2</v>
      </c>
      <c r="I47" s="93">
        <v>-1</v>
      </c>
      <c r="J47" s="93">
        <v>0</v>
      </c>
      <c r="K47" s="93">
        <v>20</v>
      </c>
      <c r="L47" s="93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opLeftCell="C1" zoomScale="190" zoomScaleNormal="190" workbookViewId="0">
      <selection activeCell="H4" sqref="H4"/>
    </sheetView>
  </sheetViews>
  <sheetFormatPr defaultRowHeight="12.6" x14ac:dyDescent="0.25"/>
  <cols>
    <col min="1" max="1" width="15.6640625" customWidth="1"/>
    <col min="2" max="2" width="14.109375" customWidth="1"/>
    <col min="5" max="5" width="10.88671875" customWidth="1"/>
    <col min="6" max="6" width="18" customWidth="1"/>
    <col min="7" max="7" width="15.44140625" customWidth="1"/>
    <col min="8" max="8" width="19.44140625" customWidth="1"/>
  </cols>
  <sheetData>
    <row r="1" spans="1:8" ht="14.4" x14ac:dyDescent="0.3">
      <c r="A1" s="146" t="s">
        <v>63</v>
      </c>
      <c r="B1" s="146" t="s">
        <v>69</v>
      </c>
      <c r="C1" s="146" t="s">
        <v>62</v>
      </c>
      <c r="D1" s="146" t="s">
        <v>70</v>
      </c>
      <c r="E1" s="146" t="s">
        <v>71</v>
      </c>
      <c r="F1" s="146" t="s">
        <v>72</v>
      </c>
      <c r="G1" s="146" t="s">
        <v>73</v>
      </c>
      <c r="H1" s="146" t="s">
        <v>74</v>
      </c>
    </row>
    <row r="2" spans="1:8" ht="14.4" x14ac:dyDescent="0.3">
      <c r="A2" s="143" t="s">
        <v>176</v>
      </c>
      <c r="B2" s="93">
        <v>-1.6</v>
      </c>
      <c r="C2" s="95">
        <v>6</v>
      </c>
      <c r="D2" s="95">
        <v>2</v>
      </c>
      <c r="E2" s="95">
        <v>5</v>
      </c>
      <c r="F2" s="144" t="s">
        <v>179</v>
      </c>
      <c r="G2" s="144" t="s">
        <v>182</v>
      </c>
      <c r="H2" s="145">
        <v>44628</v>
      </c>
    </row>
    <row r="3" spans="1:8" ht="14.4" x14ac:dyDescent="0.3">
      <c r="A3" s="143" t="s">
        <v>177</v>
      </c>
      <c r="B3" s="93">
        <v>-1.5</v>
      </c>
      <c r="C3" s="95">
        <v>10</v>
      </c>
      <c r="D3" s="95">
        <v>2</v>
      </c>
      <c r="E3" s="95">
        <v>5</v>
      </c>
      <c r="F3" s="144" t="s">
        <v>180</v>
      </c>
      <c r="G3" s="144" t="s">
        <v>183</v>
      </c>
      <c r="H3" s="145">
        <v>44628</v>
      </c>
    </row>
    <row r="4" spans="1:8" ht="14.4" x14ac:dyDescent="0.3">
      <c r="A4" s="143" t="s">
        <v>178</v>
      </c>
      <c r="B4" s="93">
        <v>-1</v>
      </c>
      <c r="C4" s="95">
        <v>6</v>
      </c>
      <c r="D4" s="95">
        <v>2</v>
      </c>
      <c r="E4" s="95">
        <v>5</v>
      </c>
      <c r="F4" s="144" t="s">
        <v>181</v>
      </c>
      <c r="G4" s="144" t="s">
        <v>184</v>
      </c>
      <c r="H4" s="145">
        <v>44628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2"/>
  <sheetViews>
    <sheetView workbookViewId="0"/>
  </sheetViews>
  <sheetFormatPr defaultRowHeight="12.6" x14ac:dyDescent="0.25"/>
  <sheetData>
    <row r="1" spans="1:13" ht="409.6" x14ac:dyDescent="0.25">
      <c r="A1" s="35" t="s">
        <v>55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 ht="13.8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.6" x14ac:dyDescent="0.25">
      <c r="A3" s="32" t="s">
        <v>18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</row>
    <row r="4" spans="1:13" ht="15.6" x14ac:dyDescent="0.25">
      <c r="A4" s="32" t="s">
        <v>1</v>
      </c>
      <c r="B4" s="33"/>
      <c r="C4" s="33"/>
      <c r="D4" s="33"/>
      <c r="E4" s="33"/>
      <c r="F4" s="34"/>
      <c r="G4" s="83"/>
      <c r="H4" s="32" t="s">
        <v>2</v>
      </c>
      <c r="I4" s="33"/>
      <c r="J4" s="33"/>
      <c r="K4" s="33"/>
      <c r="L4" s="33"/>
      <c r="M4" s="34"/>
    </row>
    <row r="5" spans="1:13" ht="15.6" x14ac:dyDescent="0.25">
      <c r="A5" s="2" t="s">
        <v>3</v>
      </c>
      <c r="B5" s="3" t="s">
        <v>4</v>
      </c>
      <c r="C5" s="3" t="s">
        <v>5</v>
      </c>
      <c r="D5" s="3" t="s">
        <v>6</v>
      </c>
      <c r="E5" s="3" t="s">
        <v>4</v>
      </c>
      <c r="F5" s="4" t="s">
        <v>7</v>
      </c>
      <c r="G5" s="84"/>
      <c r="H5" s="18" t="s">
        <v>3</v>
      </c>
      <c r="I5" s="19" t="str">
        <f>B5</f>
        <v>Dist</v>
      </c>
      <c r="J5" s="19" t="str">
        <f>C5</f>
        <v>R.L</v>
      </c>
      <c r="K5" s="19" t="str">
        <f>D5</f>
        <v>Av.RL</v>
      </c>
      <c r="L5" s="19" t="str">
        <f>E5</f>
        <v>Dist</v>
      </c>
      <c r="M5" s="19" t="str">
        <f>F5</f>
        <v>Area</v>
      </c>
    </row>
    <row r="6" spans="1:13" ht="15.6" x14ac:dyDescent="0.25">
      <c r="A6" s="6">
        <v>1</v>
      </c>
      <c r="B6" s="7">
        <v>0</v>
      </c>
      <c r="C6" s="7">
        <v>5.0900000000000007</v>
      </c>
      <c r="D6" s="8" t="s">
        <v>8</v>
      </c>
      <c r="E6" s="9" t="s">
        <v>8</v>
      </c>
      <c r="F6" s="10" t="s">
        <v>8</v>
      </c>
      <c r="G6" s="84"/>
      <c r="H6" s="20">
        <v>1</v>
      </c>
      <c r="I6" s="7">
        <v>0</v>
      </c>
      <c r="J6" s="7">
        <v>5.0900000000000007</v>
      </c>
      <c r="K6" s="8" t="s">
        <v>8</v>
      </c>
      <c r="L6" s="9" t="s">
        <v>8</v>
      </c>
      <c r="M6" s="9" t="s">
        <v>8</v>
      </c>
    </row>
    <row r="7" spans="1:13" ht="15.6" x14ac:dyDescent="0.25">
      <c r="A7" s="6">
        <v>2</v>
      </c>
      <c r="B7" s="7">
        <v>2</v>
      </c>
      <c r="C7" s="7">
        <v>5.330000000000001</v>
      </c>
      <c r="D7" s="8">
        <f>IF(C7="","",ROUNDUP(((C6+C7)/2),2))</f>
        <v>5.21</v>
      </c>
      <c r="E7" s="9">
        <f>IF(B7="","",ROUND((B7-B6),2))</f>
        <v>2</v>
      </c>
      <c r="F7" s="10">
        <f>IF(E7="","",IF(C7="","",ROUND((E7*D7),3)))</f>
        <v>10.42</v>
      </c>
      <c r="G7" s="84"/>
      <c r="H7" s="20">
        <v>2</v>
      </c>
      <c r="I7" s="7">
        <v>2</v>
      </c>
      <c r="J7" s="7">
        <v>5.330000000000001</v>
      </c>
      <c r="K7" s="8">
        <f>IF(J7="","",ROUNDUP(((J6+J7)/2),2))</f>
        <v>5.21</v>
      </c>
      <c r="L7" s="9">
        <f>IF(I7="","",ROUND((I7-I6),2))</f>
        <v>2</v>
      </c>
      <c r="M7" s="9">
        <f>IF(L7="","",IF(J7="","",ROUND((L7*K7),3)))</f>
        <v>10.42</v>
      </c>
    </row>
    <row r="8" spans="1:13" ht="15.6" x14ac:dyDescent="0.25">
      <c r="A8" s="6">
        <v>3</v>
      </c>
      <c r="B8" s="7">
        <v>5</v>
      </c>
      <c r="C8" s="7">
        <v>6.0700000000000012</v>
      </c>
      <c r="D8" s="8">
        <f t="shared" ref="D8:D20" si="0">IF(C8="","",ROUNDUP(((C7+C8)/2),2))</f>
        <v>5.7</v>
      </c>
      <c r="E8" s="9">
        <f t="shared" ref="E8:E20" si="1">IF(B8="","",ROUND((B8-B7),2))</f>
        <v>3</v>
      </c>
      <c r="F8" s="10">
        <f t="shared" ref="F8:F20" si="2">IF(E8="","",IF(C8="","",ROUND((E8*D8),3)))</f>
        <v>17.100000000000001</v>
      </c>
      <c r="G8" s="84"/>
      <c r="H8" s="20">
        <v>3</v>
      </c>
      <c r="I8" s="7">
        <v>7.504999999999999</v>
      </c>
      <c r="J8" s="7">
        <v>9</v>
      </c>
      <c r="K8" s="8">
        <f t="shared" ref="K8:K20" si="3">IF(J8="","",ROUNDUP(((J7+J8)/2),2))</f>
        <v>7.17</v>
      </c>
      <c r="L8" s="9">
        <f t="shared" ref="L8:L20" si="4">IF(I8="","",ROUND((I8-I7),2))</f>
        <v>5.51</v>
      </c>
      <c r="M8" s="9">
        <f t="shared" ref="M8:M20" si="5">IF(L8="","",IF(J8="","",ROUND((L8*K8),3)))</f>
        <v>39.506999999999998</v>
      </c>
    </row>
    <row r="9" spans="1:13" ht="15.6" x14ac:dyDescent="0.25">
      <c r="A9" s="6">
        <v>4</v>
      </c>
      <c r="B9" s="7">
        <v>8</v>
      </c>
      <c r="C9" s="7">
        <v>7.8000000000000007</v>
      </c>
      <c r="D9" s="8">
        <f t="shared" si="0"/>
        <v>6.9399999999999995</v>
      </c>
      <c r="E9" s="9">
        <f t="shared" si="1"/>
        <v>3</v>
      </c>
      <c r="F9" s="10">
        <f t="shared" si="2"/>
        <v>20.82</v>
      </c>
      <c r="G9" s="84"/>
      <c r="H9" s="20">
        <v>4</v>
      </c>
      <c r="I9" s="7">
        <v>11.004999999999999</v>
      </c>
      <c r="J9" s="7">
        <v>9</v>
      </c>
      <c r="K9" s="8">
        <f t="shared" si="3"/>
        <v>9</v>
      </c>
      <c r="L9" s="9">
        <f t="shared" si="4"/>
        <v>3.5</v>
      </c>
      <c r="M9" s="9">
        <f t="shared" si="5"/>
        <v>31.5</v>
      </c>
    </row>
    <row r="10" spans="1:13" ht="15.6" x14ac:dyDescent="0.25">
      <c r="A10" s="6">
        <v>5</v>
      </c>
      <c r="B10" s="7">
        <v>10</v>
      </c>
      <c r="C10" s="7">
        <v>7.6900000000000013</v>
      </c>
      <c r="D10" s="8">
        <f t="shared" si="0"/>
        <v>7.75</v>
      </c>
      <c r="E10" s="9">
        <f t="shared" si="1"/>
        <v>2</v>
      </c>
      <c r="F10" s="10">
        <f t="shared" si="2"/>
        <v>15.5</v>
      </c>
      <c r="G10" s="84"/>
      <c r="H10" s="20">
        <v>5</v>
      </c>
      <c r="I10" s="7">
        <v>16.105</v>
      </c>
      <c r="J10" s="7">
        <v>5.6</v>
      </c>
      <c r="K10" s="8">
        <f t="shared" si="3"/>
        <v>7.3</v>
      </c>
      <c r="L10" s="9">
        <f t="shared" si="4"/>
        <v>5.0999999999999996</v>
      </c>
      <c r="M10" s="9">
        <f t="shared" si="5"/>
        <v>37.229999999999997</v>
      </c>
    </row>
    <row r="11" spans="1:13" ht="15.6" x14ac:dyDescent="0.25">
      <c r="A11" s="6">
        <v>6</v>
      </c>
      <c r="B11" s="7">
        <v>14</v>
      </c>
      <c r="C11" s="7">
        <v>5.6700000000000008</v>
      </c>
      <c r="D11" s="8">
        <f t="shared" si="0"/>
        <v>6.68</v>
      </c>
      <c r="E11" s="9">
        <f t="shared" si="1"/>
        <v>4</v>
      </c>
      <c r="F11" s="10">
        <f t="shared" si="2"/>
        <v>26.72</v>
      </c>
      <c r="G11" s="84"/>
      <c r="H11" s="20">
        <v>6</v>
      </c>
      <c r="I11" s="7">
        <v>18</v>
      </c>
      <c r="J11" s="7">
        <v>5.5300000000000011</v>
      </c>
      <c r="K11" s="8">
        <f t="shared" si="3"/>
        <v>5.5699999999999994</v>
      </c>
      <c r="L11" s="9">
        <f t="shared" si="4"/>
        <v>1.9</v>
      </c>
      <c r="M11" s="9">
        <f t="shared" si="5"/>
        <v>10.583</v>
      </c>
    </row>
    <row r="12" spans="1:13" ht="15.6" x14ac:dyDescent="0.25">
      <c r="A12" s="6">
        <v>7</v>
      </c>
      <c r="B12" s="7">
        <v>18</v>
      </c>
      <c r="C12" s="7">
        <v>5.5300000000000011</v>
      </c>
      <c r="D12" s="8">
        <f t="shared" si="0"/>
        <v>5.6</v>
      </c>
      <c r="E12" s="9">
        <f t="shared" si="1"/>
        <v>4</v>
      </c>
      <c r="F12" s="10">
        <f t="shared" si="2"/>
        <v>22.4</v>
      </c>
      <c r="G12" s="84"/>
      <c r="H12" s="20">
        <v>7</v>
      </c>
      <c r="I12" s="7">
        <v>22</v>
      </c>
      <c r="J12" s="7">
        <v>4.8400000000000007</v>
      </c>
      <c r="K12" s="8">
        <f t="shared" si="3"/>
        <v>5.1899999999999995</v>
      </c>
      <c r="L12" s="9">
        <f t="shared" si="4"/>
        <v>4</v>
      </c>
      <c r="M12" s="9">
        <f t="shared" si="5"/>
        <v>20.76</v>
      </c>
    </row>
    <row r="13" spans="1:13" ht="15.6" x14ac:dyDescent="0.25">
      <c r="A13" s="6">
        <v>8</v>
      </c>
      <c r="B13" s="7">
        <v>22</v>
      </c>
      <c r="C13" s="7">
        <v>4.8400000000000007</v>
      </c>
      <c r="D13" s="8">
        <f t="shared" si="0"/>
        <v>5.1899999999999995</v>
      </c>
      <c r="E13" s="9">
        <f t="shared" si="1"/>
        <v>4</v>
      </c>
      <c r="F13" s="10">
        <f t="shared" si="2"/>
        <v>20.76</v>
      </c>
      <c r="G13" s="84"/>
      <c r="H13" s="20">
        <v>8</v>
      </c>
      <c r="I13" s="7"/>
      <c r="J13" s="7"/>
      <c r="K13" s="8" t="str">
        <f t="shared" si="3"/>
        <v/>
      </c>
      <c r="L13" s="9" t="str">
        <f t="shared" si="4"/>
        <v/>
      </c>
      <c r="M13" s="9" t="str">
        <f t="shared" si="5"/>
        <v/>
      </c>
    </row>
    <row r="14" spans="1:13" ht="15.6" x14ac:dyDescent="0.25">
      <c r="A14" s="6">
        <v>9</v>
      </c>
      <c r="B14" s="7"/>
      <c r="C14" s="7"/>
      <c r="D14" s="8" t="str">
        <f t="shared" si="0"/>
        <v/>
      </c>
      <c r="E14" s="9" t="str">
        <f t="shared" si="1"/>
        <v/>
      </c>
      <c r="F14" s="10" t="str">
        <f t="shared" si="2"/>
        <v/>
      </c>
      <c r="G14" s="84"/>
      <c r="H14" s="20">
        <v>9</v>
      </c>
      <c r="I14" s="7"/>
      <c r="J14" s="7"/>
      <c r="K14" s="8" t="str">
        <f t="shared" si="3"/>
        <v/>
      </c>
      <c r="L14" s="9" t="str">
        <f t="shared" si="4"/>
        <v/>
      </c>
      <c r="M14" s="9" t="str">
        <f t="shared" si="5"/>
        <v/>
      </c>
    </row>
    <row r="15" spans="1:13" ht="15.6" x14ac:dyDescent="0.25">
      <c r="A15" s="6">
        <v>10</v>
      </c>
      <c r="B15" s="7"/>
      <c r="C15" s="7"/>
      <c r="D15" s="8" t="str">
        <f t="shared" si="0"/>
        <v/>
      </c>
      <c r="E15" s="9" t="str">
        <f t="shared" si="1"/>
        <v/>
      </c>
      <c r="F15" s="10" t="str">
        <f t="shared" si="2"/>
        <v/>
      </c>
      <c r="G15" s="84"/>
      <c r="H15" s="20">
        <v>10</v>
      </c>
      <c r="I15" s="7"/>
      <c r="J15" s="7"/>
      <c r="K15" s="8" t="str">
        <f t="shared" si="3"/>
        <v/>
      </c>
      <c r="L15" s="9" t="str">
        <f t="shared" si="4"/>
        <v/>
      </c>
      <c r="M15" s="9" t="str">
        <f t="shared" si="5"/>
        <v/>
      </c>
    </row>
    <row r="16" spans="1:13" ht="15.6" x14ac:dyDescent="0.25">
      <c r="A16" s="6">
        <v>11</v>
      </c>
      <c r="B16" s="7"/>
      <c r="C16" s="7"/>
      <c r="D16" s="8" t="str">
        <f t="shared" si="0"/>
        <v/>
      </c>
      <c r="E16" s="9" t="str">
        <f t="shared" si="1"/>
        <v/>
      </c>
      <c r="F16" s="10" t="str">
        <f t="shared" si="2"/>
        <v/>
      </c>
      <c r="G16" s="84"/>
      <c r="H16" s="20">
        <v>11</v>
      </c>
      <c r="I16" s="7"/>
      <c r="J16" s="7"/>
      <c r="K16" s="8" t="str">
        <f t="shared" si="3"/>
        <v/>
      </c>
      <c r="L16" s="9" t="str">
        <f t="shared" si="4"/>
        <v/>
      </c>
      <c r="M16" s="9" t="str">
        <f t="shared" si="5"/>
        <v/>
      </c>
    </row>
    <row r="17" spans="1:13" ht="15.6" x14ac:dyDescent="0.25">
      <c r="A17" s="6">
        <v>12</v>
      </c>
      <c r="B17" s="7"/>
      <c r="C17" s="7"/>
      <c r="D17" s="8" t="str">
        <f t="shared" si="0"/>
        <v/>
      </c>
      <c r="E17" s="9" t="str">
        <f t="shared" si="1"/>
        <v/>
      </c>
      <c r="F17" s="10" t="str">
        <f t="shared" si="2"/>
        <v/>
      </c>
      <c r="G17" s="84"/>
      <c r="H17" s="20">
        <v>12</v>
      </c>
      <c r="I17" s="7"/>
      <c r="J17" s="7"/>
      <c r="K17" s="8" t="str">
        <f t="shared" si="3"/>
        <v/>
      </c>
      <c r="L17" s="9" t="str">
        <f t="shared" si="4"/>
        <v/>
      </c>
      <c r="M17" s="9" t="str">
        <f t="shared" si="5"/>
        <v/>
      </c>
    </row>
    <row r="18" spans="1:13" ht="15.6" x14ac:dyDescent="0.25">
      <c r="A18" s="6">
        <v>13</v>
      </c>
      <c r="B18" s="7"/>
      <c r="C18" s="7"/>
      <c r="D18" s="8" t="str">
        <f t="shared" si="0"/>
        <v/>
      </c>
      <c r="E18" s="9" t="str">
        <f t="shared" si="1"/>
        <v/>
      </c>
      <c r="F18" s="10" t="str">
        <f t="shared" si="2"/>
        <v/>
      </c>
      <c r="G18" s="84"/>
      <c r="H18" s="20">
        <v>13</v>
      </c>
      <c r="I18" s="7"/>
      <c r="J18" s="7"/>
      <c r="K18" s="8" t="str">
        <f t="shared" si="3"/>
        <v/>
      </c>
      <c r="L18" s="9" t="str">
        <f t="shared" si="4"/>
        <v/>
      </c>
      <c r="M18" s="9" t="str">
        <f t="shared" si="5"/>
        <v/>
      </c>
    </row>
    <row r="19" spans="1:13" ht="15.6" x14ac:dyDescent="0.25">
      <c r="A19" s="6">
        <v>14</v>
      </c>
      <c r="B19" s="7"/>
      <c r="C19" s="7"/>
      <c r="D19" s="8" t="str">
        <f t="shared" si="0"/>
        <v/>
      </c>
      <c r="E19" s="9" t="str">
        <f t="shared" si="1"/>
        <v/>
      </c>
      <c r="F19" s="10" t="str">
        <f t="shared" si="2"/>
        <v/>
      </c>
      <c r="G19" s="84"/>
      <c r="H19" s="20">
        <v>14</v>
      </c>
      <c r="I19" s="7"/>
      <c r="J19" s="7"/>
      <c r="K19" s="8" t="str">
        <f t="shared" si="3"/>
        <v/>
      </c>
      <c r="L19" s="9" t="str">
        <f t="shared" si="4"/>
        <v/>
      </c>
      <c r="M19" s="9" t="str">
        <f t="shared" si="5"/>
        <v/>
      </c>
    </row>
    <row r="20" spans="1:13" ht="15.6" x14ac:dyDescent="0.25">
      <c r="A20" s="6">
        <v>15</v>
      </c>
      <c r="B20" s="7"/>
      <c r="C20" s="7"/>
      <c r="D20" s="8" t="str">
        <f t="shared" si="0"/>
        <v/>
      </c>
      <c r="E20" s="9" t="str">
        <f t="shared" si="1"/>
        <v/>
      </c>
      <c r="F20" s="10" t="str">
        <f t="shared" si="2"/>
        <v/>
      </c>
      <c r="G20" s="84"/>
      <c r="H20" s="21">
        <v>15</v>
      </c>
      <c r="I20" s="22"/>
      <c r="J20" s="22"/>
      <c r="K20" s="23" t="str">
        <f t="shared" si="3"/>
        <v/>
      </c>
      <c r="L20" s="24" t="str">
        <f t="shared" si="4"/>
        <v/>
      </c>
      <c r="M20" s="24" t="str">
        <f t="shared" si="5"/>
        <v/>
      </c>
    </row>
    <row r="21" spans="1:13" ht="15.6" x14ac:dyDescent="0.3">
      <c r="A21" s="86" t="s">
        <v>9</v>
      </c>
      <c r="B21" s="87"/>
      <c r="C21" s="87"/>
      <c r="D21" s="88"/>
      <c r="E21" s="89">
        <f>ROUND((SUM(F6:F20)),2)</f>
        <v>133.72</v>
      </c>
      <c r="F21" s="90"/>
      <c r="G21" s="85"/>
      <c r="H21" s="86" t="s">
        <v>9</v>
      </c>
      <c r="I21" s="87"/>
      <c r="J21" s="87"/>
      <c r="K21" s="88"/>
      <c r="L21" s="89">
        <f>ROUND((SUM(M6:M20)),2)</f>
        <v>150</v>
      </c>
      <c r="M21" s="90"/>
    </row>
    <row r="22" spans="1:13" ht="15.6" x14ac:dyDescent="0.25">
      <c r="A22" s="69" t="s">
        <v>10</v>
      </c>
      <c r="B22" s="70"/>
      <c r="C22" s="70"/>
      <c r="D22" s="70"/>
      <c r="E22" s="70"/>
      <c r="F22" s="71"/>
      <c r="G22" s="12" t="s">
        <v>11</v>
      </c>
      <c r="H22" s="72">
        <f>IF((E21-L21)&lt;0,((E21-L21)*-1),(E21-L21))</f>
        <v>16.28</v>
      </c>
      <c r="I22" s="73"/>
      <c r="J22" s="73"/>
      <c r="K22" s="73"/>
      <c r="L22" s="73"/>
      <c r="M22" s="74"/>
    </row>
    <row r="23" spans="1:13" ht="15.6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5" spans="1:13" ht="15.6" x14ac:dyDescent="0.25">
      <c r="A25" s="32" t="s">
        <v>20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4"/>
    </row>
    <row r="26" spans="1:13" ht="15.6" x14ac:dyDescent="0.25">
      <c r="A26" s="32" t="s">
        <v>1</v>
      </c>
      <c r="B26" s="33"/>
      <c r="C26" s="33"/>
      <c r="D26" s="33"/>
      <c r="E26" s="33"/>
      <c r="F26" s="34"/>
      <c r="G26" s="83"/>
      <c r="H26" s="32" t="s">
        <v>2</v>
      </c>
      <c r="I26" s="33"/>
      <c r="J26" s="33"/>
      <c r="K26" s="33"/>
      <c r="L26" s="33"/>
      <c r="M26" s="34"/>
    </row>
    <row r="27" spans="1:13" ht="15.6" x14ac:dyDescent="0.25">
      <c r="A27" s="2" t="s">
        <v>3</v>
      </c>
      <c r="B27" s="3" t="s">
        <v>4</v>
      </c>
      <c r="C27" s="3" t="s">
        <v>5</v>
      </c>
      <c r="D27" s="3" t="s">
        <v>6</v>
      </c>
      <c r="E27" s="3" t="s">
        <v>4</v>
      </c>
      <c r="F27" s="4" t="s">
        <v>7</v>
      </c>
      <c r="G27" s="84"/>
      <c r="H27" s="25" t="s">
        <v>3</v>
      </c>
      <c r="I27" s="18" t="str">
        <f>B27</f>
        <v>Dist</v>
      </c>
      <c r="J27" s="19" t="str">
        <f>C27</f>
        <v>R.L</v>
      </c>
      <c r="K27" s="19" t="str">
        <f>D27</f>
        <v>Av.RL</v>
      </c>
      <c r="L27" s="19" t="str">
        <f>E27</f>
        <v>Dist</v>
      </c>
      <c r="M27" s="19" t="str">
        <f>F27</f>
        <v>Area</v>
      </c>
    </row>
    <row r="28" spans="1:13" ht="15.6" x14ac:dyDescent="0.25">
      <c r="A28" s="6">
        <v>1</v>
      </c>
      <c r="B28" s="7"/>
      <c r="C28" s="7"/>
      <c r="D28" s="8" t="s">
        <v>8</v>
      </c>
      <c r="E28" s="9" t="s">
        <v>8</v>
      </c>
      <c r="F28" s="10" t="s">
        <v>8</v>
      </c>
      <c r="G28" s="84"/>
      <c r="H28" s="11">
        <v>1</v>
      </c>
      <c r="I28" s="26"/>
      <c r="J28" s="7"/>
      <c r="K28" s="8" t="s">
        <v>8</v>
      </c>
      <c r="L28" s="9" t="s">
        <v>8</v>
      </c>
      <c r="M28" s="9" t="s">
        <v>8</v>
      </c>
    </row>
    <row r="29" spans="1:13" ht="15.6" x14ac:dyDescent="0.25">
      <c r="A29" s="6">
        <v>2</v>
      </c>
      <c r="B29" s="7"/>
      <c r="C29" s="7"/>
      <c r="D29" s="8" t="str">
        <f>IF(C29="","",ROUNDUP(((C28+C29)/2),2))</f>
        <v/>
      </c>
      <c r="E29" s="9" t="str">
        <f>IF(B29="","",ROUND((B29-B28),2))</f>
        <v/>
      </c>
      <c r="F29" s="10" t="str">
        <f>IF(E29="","",IF(C29="","",ROUND((E29*D29),3)))</f>
        <v/>
      </c>
      <c r="G29" s="84"/>
      <c r="H29" s="11">
        <v>2</v>
      </c>
      <c r="I29" s="26"/>
      <c r="J29" s="7"/>
      <c r="K29" s="8" t="str">
        <f>IF(J29="","",ROUNDUP(((J28+J29)/2),2))</f>
        <v/>
      </c>
      <c r="L29" s="9" t="str">
        <f>IF(I29="","",ROUND((I29-I28),2))</f>
        <v/>
      </c>
      <c r="M29" s="9" t="str">
        <f>IF(L29="","",IF(J29="","",ROUND((L29*K29),3)))</f>
        <v/>
      </c>
    </row>
    <row r="30" spans="1:13" ht="15.6" x14ac:dyDescent="0.25">
      <c r="A30" s="6">
        <v>3</v>
      </c>
      <c r="B30" s="7"/>
      <c r="C30" s="7"/>
      <c r="D30" s="8" t="str">
        <f t="shared" ref="D30:D42" si="6">IF(C30="","",ROUNDUP(((C29+C30)/2),2))</f>
        <v/>
      </c>
      <c r="E30" s="9" t="str">
        <f t="shared" ref="E30:E42" si="7">IF(B30="","",ROUND((B30-B29),2))</f>
        <v/>
      </c>
      <c r="F30" s="10" t="str">
        <f t="shared" ref="F30:F42" si="8">IF(E30="","",IF(C30="","",ROUND((E30*D30),3)))</f>
        <v/>
      </c>
      <c r="G30" s="84"/>
      <c r="H30" s="11">
        <v>3</v>
      </c>
      <c r="I30" s="26"/>
      <c r="J30" s="7"/>
      <c r="K30" s="8" t="str">
        <f t="shared" ref="K30:K42" si="9">IF(J30="","",ROUNDUP(((J29+J30)/2),2))</f>
        <v/>
      </c>
      <c r="L30" s="9" t="str">
        <f t="shared" ref="L30:L42" si="10">IF(I30="","",ROUND((I30-I29),2))</f>
        <v/>
      </c>
      <c r="M30" s="9" t="str">
        <f t="shared" ref="M30:M42" si="11">IF(L30="","",IF(J30="","",ROUND((L30*K30),3)))</f>
        <v/>
      </c>
    </row>
    <row r="31" spans="1:13" ht="15.6" x14ac:dyDescent="0.25">
      <c r="A31" s="6">
        <v>4</v>
      </c>
      <c r="B31" s="7"/>
      <c r="C31" s="7"/>
      <c r="D31" s="8" t="str">
        <f t="shared" si="6"/>
        <v/>
      </c>
      <c r="E31" s="9" t="str">
        <f t="shared" si="7"/>
        <v/>
      </c>
      <c r="F31" s="10" t="str">
        <f t="shared" si="8"/>
        <v/>
      </c>
      <c r="G31" s="84"/>
      <c r="H31" s="11">
        <v>4</v>
      </c>
      <c r="I31" s="26"/>
      <c r="J31" s="7"/>
      <c r="K31" s="8" t="str">
        <f t="shared" si="9"/>
        <v/>
      </c>
      <c r="L31" s="9" t="str">
        <f t="shared" si="10"/>
        <v/>
      </c>
      <c r="M31" s="9" t="str">
        <f t="shared" si="11"/>
        <v/>
      </c>
    </row>
    <row r="32" spans="1:13" ht="15.6" x14ac:dyDescent="0.25">
      <c r="A32" s="6">
        <v>5</v>
      </c>
      <c r="B32" s="7"/>
      <c r="C32" s="7"/>
      <c r="D32" s="8" t="str">
        <f t="shared" si="6"/>
        <v/>
      </c>
      <c r="E32" s="9" t="str">
        <f t="shared" si="7"/>
        <v/>
      </c>
      <c r="F32" s="10" t="str">
        <f t="shared" si="8"/>
        <v/>
      </c>
      <c r="G32" s="84"/>
      <c r="H32" s="11">
        <v>5</v>
      </c>
      <c r="I32" s="26"/>
      <c r="J32" s="7"/>
      <c r="K32" s="8" t="str">
        <f t="shared" si="9"/>
        <v/>
      </c>
      <c r="L32" s="9" t="str">
        <f t="shared" si="10"/>
        <v/>
      </c>
      <c r="M32" s="9" t="str">
        <f t="shared" si="11"/>
        <v/>
      </c>
    </row>
    <row r="33" spans="1:13" ht="15.6" x14ac:dyDescent="0.25">
      <c r="A33" s="6">
        <v>6</v>
      </c>
      <c r="B33" s="7"/>
      <c r="C33" s="7"/>
      <c r="D33" s="8" t="str">
        <f t="shared" si="6"/>
        <v/>
      </c>
      <c r="E33" s="9" t="str">
        <f t="shared" si="7"/>
        <v/>
      </c>
      <c r="F33" s="10" t="str">
        <f t="shared" si="8"/>
        <v/>
      </c>
      <c r="G33" s="84"/>
      <c r="H33" s="11">
        <v>6</v>
      </c>
      <c r="I33" s="26"/>
      <c r="J33" s="7"/>
      <c r="K33" s="8" t="str">
        <f t="shared" si="9"/>
        <v/>
      </c>
      <c r="L33" s="9" t="str">
        <f t="shared" si="10"/>
        <v/>
      </c>
      <c r="M33" s="9" t="str">
        <f t="shared" si="11"/>
        <v/>
      </c>
    </row>
    <row r="34" spans="1:13" ht="15.6" x14ac:dyDescent="0.25">
      <c r="A34" s="6">
        <v>7</v>
      </c>
      <c r="B34" s="7"/>
      <c r="C34" s="7"/>
      <c r="D34" s="8" t="str">
        <f t="shared" si="6"/>
        <v/>
      </c>
      <c r="E34" s="9" t="str">
        <f t="shared" si="7"/>
        <v/>
      </c>
      <c r="F34" s="10" t="str">
        <f t="shared" si="8"/>
        <v/>
      </c>
      <c r="G34" s="84"/>
      <c r="H34" s="11">
        <v>7</v>
      </c>
      <c r="I34" s="26"/>
      <c r="J34" s="7"/>
      <c r="K34" s="8" t="str">
        <f t="shared" si="9"/>
        <v/>
      </c>
      <c r="L34" s="9" t="str">
        <f t="shared" si="10"/>
        <v/>
      </c>
      <c r="M34" s="9" t="str">
        <f t="shared" si="11"/>
        <v/>
      </c>
    </row>
    <row r="35" spans="1:13" ht="15.6" x14ac:dyDescent="0.25">
      <c r="A35" s="6">
        <v>8</v>
      </c>
      <c r="B35" s="7"/>
      <c r="C35" s="7"/>
      <c r="D35" s="8" t="str">
        <f t="shared" si="6"/>
        <v/>
      </c>
      <c r="E35" s="9" t="str">
        <f t="shared" si="7"/>
        <v/>
      </c>
      <c r="F35" s="10" t="str">
        <f t="shared" si="8"/>
        <v/>
      </c>
      <c r="G35" s="84"/>
      <c r="H35" s="11">
        <v>8</v>
      </c>
      <c r="I35" s="26"/>
      <c r="J35" s="7"/>
      <c r="K35" s="8" t="str">
        <f t="shared" si="9"/>
        <v/>
      </c>
      <c r="L35" s="9" t="str">
        <f t="shared" si="10"/>
        <v/>
      </c>
      <c r="M35" s="9" t="str">
        <f t="shared" si="11"/>
        <v/>
      </c>
    </row>
    <row r="36" spans="1:13" ht="15.6" x14ac:dyDescent="0.25">
      <c r="A36" s="6">
        <v>9</v>
      </c>
      <c r="B36" s="7"/>
      <c r="C36" s="7"/>
      <c r="D36" s="8" t="str">
        <f t="shared" si="6"/>
        <v/>
      </c>
      <c r="E36" s="9" t="str">
        <f t="shared" si="7"/>
        <v/>
      </c>
      <c r="F36" s="10" t="str">
        <f t="shared" si="8"/>
        <v/>
      </c>
      <c r="G36" s="84"/>
      <c r="H36" s="11">
        <v>9</v>
      </c>
      <c r="I36" s="26"/>
      <c r="J36" s="7"/>
      <c r="K36" s="8" t="str">
        <f t="shared" si="9"/>
        <v/>
      </c>
      <c r="L36" s="9" t="str">
        <f t="shared" si="10"/>
        <v/>
      </c>
      <c r="M36" s="9" t="str">
        <f t="shared" si="11"/>
        <v/>
      </c>
    </row>
    <row r="37" spans="1:13" ht="15.6" x14ac:dyDescent="0.25">
      <c r="A37" s="6">
        <v>10</v>
      </c>
      <c r="B37" s="7"/>
      <c r="C37" s="7"/>
      <c r="D37" s="8" t="str">
        <f t="shared" si="6"/>
        <v/>
      </c>
      <c r="E37" s="9" t="str">
        <f t="shared" si="7"/>
        <v/>
      </c>
      <c r="F37" s="10" t="str">
        <f t="shared" si="8"/>
        <v/>
      </c>
      <c r="G37" s="84"/>
      <c r="H37" s="11">
        <v>10</v>
      </c>
      <c r="I37" s="26"/>
      <c r="J37" s="7"/>
      <c r="K37" s="8" t="str">
        <f t="shared" si="9"/>
        <v/>
      </c>
      <c r="L37" s="9" t="str">
        <f t="shared" si="10"/>
        <v/>
      </c>
      <c r="M37" s="9" t="str">
        <f t="shared" si="11"/>
        <v/>
      </c>
    </row>
    <row r="38" spans="1:13" ht="15.6" x14ac:dyDescent="0.25">
      <c r="A38" s="6">
        <v>11</v>
      </c>
      <c r="B38" s="7"/>
      <c r="C38" s="7"/>
      <c r="D38" s="8" t="str">
        <f t="shared" si="6"/>
        <v/>
      </c>
      <c r="E38" s="9" t="str">
        <f t="shared" si="7"/>
        <v/>
      </c>
      <c r="F38" s="10" t="str">
        <f t="shared" si="8"/>
        <v/>
      </c>
      <c r="G38" s="84"/>
      <c r="H38" s="11">
        <v>11</v>
      </c>
      <c r="I38" s="26"/>
      <c r="J38" s="7"/>
      <c r="K38" s="8" t="str">
        <f t="shared" si="9"/>
        <v/>
      </c>
      <c r="L38" s="9" t="str">
        <f t="shared" si="10"/>
        <v/>
      </c>
      <c r="M38" s="9" t="str">
        <f t="shared" si="11"/>
        <v/>
      </c>
    </row>
    <row r="39" spans="1:13" ht="15.6" x14ac:dyDescent="0.25">
      <c r="A39" s="6">
        <v>12</v>
      </c>
      <c r="B39" s="7"/>
      <c r="C39" s="7"/>
      <c r="D39" s="8" t="str">
        <f t="shared" si="6"/>
        <v/>
      </c>
      <c r="E39" s="9" t="str">
        <f t="shared" si="7"/>
        <v/>
      </c>
      <c r="F39" s="10" t="str">
        <f t="shared" si="8"/>
        <v/>
      </c>
      <c r="G39" s="84"/>
      <c r="H39" s="11">
        <v>12</v>
      </c>
      <c r="I39" s="26"/>
      <c r="J39" s="7"/>
      <c r="K39" s="8" t="str">
        <f t="shared" si="9"/>
        <v/>
      </c>
      <c r="L39" s="9" t="str">
        <f t="shared" si="10"/>
        <v/>
      </c>
      <c r="M39" s="9" t="str">
        <f t="shared" si="11"/>
        <v/>
      </c>
    </row>
    <row r="40" spans="1:13" ht="15.6" x14ac:dyDescent="0.25">
      <c r="A40" s="6">
        <v>13</v>
      </c>
      <c r="B40" s="7"/>
      <c r="C40" s="7"/>
      <c r="D40" s="8" t="str">
        <f t="shared" si="6"/>
        <v/>
      </c>
      <c r="E40" s="9" t="str">
        <f t="shared" si="7"/>
        <v/>
      </c>
      <c r="F40" s="10" t="str">
        <f t="shared" si="8"/>
        <v/>
      </c>
      <c r="G40" s="84"/>
      <c r="H40" s="11">
        <v>13</v>
      </c>
      <c r="I40" s="26"/>
      <c r="J40" s="7"/>
      <c r="K40" s="8" t="str">
        <f t="shared" si="9"/>
        <v/>
      </c>
      <c r="L40" s="9" t="str">
        <f t="shared" si="10"/>
        <v/>
      </c>
      <c r="M40" s="9" t="str">
        <f t="shared" si="11"/>
        <v/>
      </c>
    </row>
    <row r="41" spans="1:13" ht="15.6" x14ac:dyDescent="0.25">
      <c r="A41" s="6">
        <v>14</v>
      </c>
      <c r="B41" s="7"/>
      <c r="C41" s="7"/>
      <c r="D41" s="8" t="str">
        <f t="shared" si="6"/>
        <v/>
      </c>
      <c r="E41" s="9" t="str">
        <f t="shared" si="7"/>
        <v/>
      </c>
      <c r="F41" s="10" t="str">
        <f t="shared" si="8"/>
        <v/>
      </c>
      <c r="G41" s="84"/>
      <c r="H41" s="11">
        <v>14</v>
      </c>
      <c r="I41" s="26"/>
      <c r="J41" s="7"/>
      <c r="K41" s="8" t="str">
        <f t="shared" si="9"/>
        <v/>
      </c>
      <c r="L41" s="9" t="str">
        <f t="shared" si="10"/>
        <v/>
      </c>
      <c r="M41" s="9" t="str">
        <f t="shared" si="11"/>
        <v/>
      </c>
    </row>
    <row r="42" spans="1:13" ht="15.6" x14ac:dyDescent="0.25">
      <c r="A42" s="6">
        <v>15</v>
      </c>
      <c r="B42" s="7"/>
      <c r="C42" s="7"/>
      <c r="D42" s="8" t="str">
        <f t="shared" si="6"/>
        <v/>
      </c>
      <c r="E42" s="9" t="str">
        <f t="shared" si="7"/>
        <v/>
      </c>
      <c r="F42" s="10" t="str">
        <f t="shared" si="8"/>
        <v/>
      </c>
      <c r="G42" s="84"/>
      <c r="H42" s="11">
        <v>15</v>
      </c>
      <c r="I42" s="27"/>
      <c r="J42" s="22"/>
      <c r="K42" s="23" t="str">
        <f t="shared" si="9"/>
        <v/>
      </c>
      <c r="L42" s="24" t="str">
        <f t="shared" si="10"/>
        <v/>
      </c>
      <c r="M42" s="24" t="str">
        <f t="shared" si="11"/>
        <v/>
      </c>
    </row>
    <row r="43" spans="1:13" ht="15.6" x14ac:dyDescent="0.3">
      <c r="A43" s="86" t="s">
        <v>9</v>
      </c>
      <c r="B43" s="87"/>
      <c r="C43" s="87"/>
      <c r="D43" s="88"/>
      <c r="E43" s="89">
        <f>ROUND((SUM(F28:F42)),2)</f>
        <v>0</v>
      </c>
      <c r="F43" s="90"/>
      <c r="G43" s="85"/>
      <c r="H43" s="86" t="s">
        <v>9</v>
      </c>
      <c r="I43" s="87"/>
      <c r="J43" s="87"/>
      <c r="K43" s="88"/>
      <c r="L43" s="89">
        <f>ROUND((SUM(M28:M42)),2)</f>
        <v>0</v>
      </c>
      <c r="M43" s="90"/>
    </row>
    <row r="44" spans="1:13" ht="15.6" x14ac:dyDescent="0.25">
      <c r="A44" s="69" t="s">
        <v>10</v>
      </c>
      <c r="B44" s="70"/>
      <c r="C44" s="70"/>
      <c r="D44" s="70"/>
      <c r="E44" s="70"/>
      <c r="F44" s="71"/>
      <c r="G44" s="12" t="s">
        <v>11</v>
      </c>
      <c r="H44" s="72">
        <f>IF((E43-L43)&lt;0,((E43-L43)*-1),(E43-L43))</f>
        <v>0</v>
      </c>
      <c r="I44" s="73"/>
      <c r="J44" s="73"/>
      <c r="K44" s="73"/>
      <c r="L44" s="73"/>
      <c r="M44" s="74"/>
    </row>
    <row r="45" spans="1:13" ht="15.6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</row>
    <row r="47" spans="1:13" ht="15.6" x14ac:dyDescent="0.25">
      <c r="A47" s="32" t="s">
        <v>21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4"/>
    </row>
    <row r="48" spans="1:13" ht="15.6" x14ac:dyDescent="0.25">
      <c r="A48" s="32" t="s">
        <v>1</v>
      </c>
      <c r="B48" s="33"/>
      <c r="C48" s="33"/>
      <c r="D48" s="33"/>
      <c r="E48" s="33"/>
      <c r="F48" s="34"/>
      <c r="G48" s="83"/>
      <c r="H48" s="32" t="s">
        <v>2</v>
      </c>
      <c r="I48" s="33"/>
      <c r="J48" s="33"/>
      <c r="K48" s="33"/>
      <c r="L48" s="33"/>
      <c r="M48" s="34"/>
    </row>
    <row r="49" spans="1:13" ht="15.6" x14ac:dyDescent="0.25">
      <c r="A49" s="2" t="s">
        <v>3</v>
      </c>
      <c r="B49" s="3" t="s">
        <v>4</v>
      </c>
      <c r="C49" s="3" t="s">
        <v>5</v>
      </c>
      <c r="D49" s="3" t="s">
        <v>6</v>
      </c>
      <c r="E49" s="3" t="s">
        <v>4</v>
      </c>
      <c r="F49" s="4" t="s">
        <v>7</v>
      </c>
      <c r="G49" s="84"/>
      <c r="H49" s="25" t="s">
        <v>3</v>
      </c>
      <c r="I49" s="18" t="str">
        <f>B49</f>
        <v>Dist</v>
      </c>
      <c r="J49" s="19" t="str">
        <f>C49</f>
        <v>R.L</v>
      </c>
      <c r="K49" s="19" t="str">
        <f>D49</f>
        <v>Av.RL</v>
      </c>
      <c r="L49" s="19" t="str">
        <f>E49</f>
        <v>Dist</v>
      </c>
      <c r="M49" s="19" t="str">
        <f>F49</f>
        <v>Area</v>
      </c>
    </row>
    <row r="50" spans="1:13" ht="15.6" x14ac:dyDescent="0.25">
      <c r="A50" s="6">
        <v>1</v>
      </c>
      <c r="B50" s="7"/>
      <c r="C50" s="7"/>
      <c r="D50" s="8" t="s">
        <v>8</v>
      </c>
      <c r="E50" s="9" t="s">
        <v>8</v>
      </c>
      <c r="F50" s="10" t="s">
        <v>8</v>
      </c>
      <c r="G50" s="84"/>
      <c r="H50" s="11">
        <v>1</v>
      </c>
      <c r="I50" s="26"/>
      <c r="J50" s="7"/>
      <c r="K50" s="8" t="s">
        <v>8</v>
      </c>
      <c r="L50" s="9" t="s">
        <v>8</v>
      </c>
      <c r="M50" s="9" t="s">
        <v>8</v>
      </c>
    </row>
    <row r="51" spans="1:13" ht="15.6" x14ac:dyDescent="0.25">
      <c r="A51" s="6">
        <v>2</v>
      </c>
      <c r="B51" s="7"/>
      <c r="C51" s="7"/>
      <c r="D51" s="8" t="str">
        <f>IF(C51="","",ROUNDUP(((C50+C51)/2),2))</f>
        <v/>
      </c>
      <c r="E51" s="9" t="str">
        <f>IF(B51="","",ROUND((B51-B50),2))</f>
        <v/>
      </c>
      <c r="F51" s="10" t="str">
        <f>IF(E51="","",IF(C51="","",ROUND((E51*D51),3)))</f>
        <v/>
      </c>
      <c r="G51" s="84"/>
      <c r="H51" s="11">
        <v>2</v>
      </c>
      <c r="I51" s="26"/>
      <c r="J51" s="7"/>
      <c r="K51" s="8" t="str">
        <f>IF(J51="","",ROUNDUP(((J50+J51)/2),2))</f>
        <v/>
      </c>
      <c r="L51" s="9" t="str">
        <f>IF(I51="","",ROUND((I51-I50),2))</f>
        <v/>
      </c>
      <c r="M51" s="9" t="str">
        <f>IF(L51="","",IF(J51="","",ROUND((L51*K51),3)))</f>
        <v/>
      </c>
    </row>
    <row r="52" spans="1:13" ht="15.6" x14ac:dyDescent="0.25">
      <c r="A52" s="6">
        <v>3</v>
      </c>
      <c r="B52" s="7"/>
      <c r="C52" s="7"/>
      <c r="D52" s="8" t="str">
        <f t="shared" ref="D52:D64" si="12">IF(C52="","",ROUNDUP(((C51+C52)/2),2))</f>
        <v/>
      </c>
      <c r="E52" s="9" t="str">
        <f t="shared" ref="E52:E64" si="13">IF(B52="","",ROUND((B52-B51),2))</f>
        <v/>
      </c>
      <c r="F52" s="10" t="str">
        <f t="shared" ref="F52:F64" si="14">IF(E52="","",IF(C52="","",ROUND((E52*D52),3)))</f>
        <v/>
      </c>
      <c r="G52" s="84"/>
      <c r="H52" s="11">
        <v>3</v>
      </c>
      <c r="I52" s="26"/>
      <c r="J52" s="7"/>
      <c r="K52" s="8" t="str">
        <f t="shared" ref="K52:K64" si="15">IF(J52="","",ROUNDUP(((J51+J52)/2),2))</f>
        <v/>
      </c>
      <c r="L52" s="9" t="str">
        <f t="shared" ref="L52:L64" si="16">IF(I52="","",ROUND((I52-I51),2))</f>
        <v/>
      </c>
      <c r="M52" s="9" t="str">
        <f t="shared" ref="M52:M64" si="17">IF(L52="","",IF(J52="","",ROUND((L52*K52),3)))</f>
        <v/>
      </c>
    </row>
    <row r="53" spans="1:13" ht="15.6" x14ac:dyDescent="0.25">
      <c r="A53" s="6">
        <v>4</v>
      </c>
      <c r="B53" s="7"/>
      <c r="C53" s="7"/>
      <c r="D53" s="8" t="str">
        <f t="shared" si="12"/>
        <v/>
      </c>
      <c r="E53" s="9" t="str">
        <f t="shared" si="13"/>
        <v/>
      </c>
      <c r="F53" s="10" t="str">
        <f t="shared" si="14"/>
        <v/>
      </c>
      <c r="G53" s="84"/>
      <c r="H53" s="11">
        <v>4</v>
      </c>
      <c r="I53" s="26"/>
      <c r="J53" s="7"/>
      <c r="K53" s="8" t="str">
        <f t="shared" si="15"/>
        <v/>
      </c>
      <c r="L53" s="9" t="str">
        <f t="shared" si="16"/>
        <v/>
      </c>
      <c r="M53" s="9" t="str">
        <f t="shared" si="17"/>
        <v/>
      </c>
    </row>
    <row r="54" spans="1:13" ht="15.6" x14ac:dyDescent="0.25">
      <c r="A54" s="6">
        <v>5</v>
      </c>
      <c r="B54" s="7"/>
      <c r="C54" s="7"/>
      <c r="D54" s="8" t="str">
        <f t="shared" si="12"/>
        <v/>
      </c>
      <c r="E54" s="9" t="str">
        <f t="shared" si="13"/>
        <v/>
      </c>
      <c r="F54" s="10" t="str">
        <f t="shared" si="14"/>
        <v/>
      </c>
      <c r="G54" s="84"/>
      <c r="H54" s="11">
        <v>5</v>
      </c>
      <c r="I54" s="26"/>
      <c r="J54" s="7"/>
      <c r="K54" s="8" t="str">
        <f t="shared" si="15"/>
        <v/>
      </c>
      <c r="L54" s="9" t="str">
        <f t="shared" si="16"/>
        <v/>
      </c>
      <c r="M54" s="9" t="str">
        <f t="shared" si="17"/>
        <v/>
      </c>
    </row>
    <row r="55" spans="1:13" ht="15.6" x14ac:dyDescent="0.25">
      <c r="A55" s="6">
        <v>6</v>
      </c>
      <c r="B55" s="7"/>
      <c r="C55" s="7"/>
      <c r="D55" s="8" t="str">
        <f t="shared" si="12"/>
        <v/>
      </c>
      <c r="E55" s="9" t="str">
        <f t="shared" si="13"/>
        <v/>
      </c>
      <c r="F55" s="10" t="str">
        <f t="shared" si="14"/>
        <v/>
      </c>
      <c r="G55" s="84"/>
      <c r="H55" s="11">
        <v>6</v>
      </c>
      <c r="I55" s="26"/>
      <c r="J55" s="7"/>
      <c r="K55" s="8" t="str">
        <f t="shared" si="15"/>
        <v/>
      </c>
      <c r="L55" s="9" t="str">
        <f t="shared" si="16"/>
        <v/>
      </c>
      <c r="M55" s="9" t="str">
        <f t="shared" si="17"/>
        <v/>
      </c>
    </row>
    <row r="56" spans="1:13" ht="15.6" x14ac:dyDescent="0.25">
      <c r="A56" s="6">
        <v>7</v>
      </c>
      <c r="B56" s="7"/>
      <c r="C56" s="7"/>
      <c r="D56" s="8" t="str">
        <f t="shared" si="12"/>
        <v/>
      </c>
      <c r="E56" s="9" t="str">
        <f t="shared" si="13"/>
        <v/>
      </c>
      <c r="F56" s="10" t="str">
        <f t="shared" si="14"/>
        <v/>
      </c>
      <c r="G56" s="84"/>
      <c r="H56" s="11">
        <v>7</v>
      </c>
      <c r="I56" s="26"/>
      <c r="J56" s="7"/>
      <c r="K56" s="8" t="str">
        <f t="shared" si="15"/>
        <v/>
      </c>
      <c r="L56" s="9" t="str">
        <f t="shared" si="16"/>
        <v/>
      </c>
      <c r="M56" s="9" t="str">
        <f t="shared" si="17"/>
        <v/>
      </c>
    </row>
    <row r="57" spans="1:13" ht="15.6" x14ac:dyDescent="0.25">
      <c r="A57" s="6">
        <v>8</v>
      </c>
      <c r="B57" s="7"/>
      <c r="C57" s="7"/>
      <c r="D57" s="8" t="str">
        <f t="shared" si="12"/>
        <v/>
      </c>
      <c r="E57" s="9" t="str">
        <f t="shared" si="13"/>
        <v/>
      </c>
      <c r="F57" s="10" t="str">
        <f t="shared" si="14"/>
        <v/>
      </c>
      <c r="G57" s="84"/>
      <c r="H57" s="11">
        <v>8</v>
      </c>
      <c r="I57" s="26"/>
      <c r="J57" s="7"/>
      <c r="K57" s="8" t="str">
        <f t="shared" si="15"/>
        <v/>
      </c>
      <c r="L57" s="9" t="str">
        <f t="shared" si="16"/>
        <v/>
      </c>
      <c r="M57" s="9" t="str">
        <f t="shared" si="17"/>
        <v/>
      </c>
    </row>
    <row r="58" spans="1:13" ht="15.6" x14ac:dyDescent="0.25">
      <c r="A58" s="6">
        <v>9</v>
      </c>
      <c r="B58" s="7"/>
      <c r="C58" s="7"/>
      <c r="D58" s="8" t="str">
        <f t="shared" si="12"/>
        <v/>
      </c>
      <c r="E58" s="9" t="str">
        <f t="shared" si="13"/>
        <v/>
      </c>
      <c r="F58" s="10" t="str">
        <f t="shared" si="14"/>
        <v/>
      </c>
      <c r="G58" s="84"/>
      <c r="H58" s="11">
        <v>9</v>
      </c>
      <c r="I58" s="26"/>
      <c r="J58" s="7"/>
      <c r="K58" s="8" t="str">
        <f t="shared" si="15"/>
        <v/>
      </c>
      <c r="L58" s="9" t="str">
        <f t="shared" si="16"/>
        <v/>
      </c>
      <c r="M58" s="9" t="str">
        <f t="shared" si="17"/>
        <v/>
      </c>
    </row>
    <row r="59" spans="1:13" ht="15.6" x14ac:dyDescent="0.25">
      <c r="A59" s="6">
        <v>10</v>
      </c>
      <c r="B59" s="7"/>
      <c r="C59" s="7"/>
      <c r="D59" s="8" t="str">
        <f t="shared" si="12"/>
        <v/>
      </c>
      <c r="E59" s="9" t="str">
        <f t="shared" si="13"/>
        <v/>
      </c>
      <c r="F59" s="10" t="str">
        <f t="shared" si="14"/>
        <v/>
      </c>
      <c r="G59" s="84"/>
      <c r="H59" s="11">
        <v>10</v>
      </c>
      <c r="I59" s="26"/>
      <c r="J59" s="7"/>
      <c r="K59" s="8" t="str">
        <f t="shared" si="15"/>
        <v/>
      </c>
      <c r="L59" s="9" t="str">
        <f t="shared" si="16"/>
        <v/>
      </c>
      <c r="M59" s="9" t="str">
        <f t="shared" si="17"/>
        <v/>
      </c>
    </row>
    <row r="60" spans="1:13" ht="15.6" x14ac:dyDescent="0.25">
      <c r="A60" s="6">
        <v>11</v>
      </c>
      <c r="B60" s="7"/>
      <c r="C60" s="7"/>
      <c r="D60" s="8" t="str">
        <f t="shared" si="12"/>
        <v/>
      </c>
      <c r="E60" s="9" t="str">
        <f t="shared" si="13"/>
        <v/>
      </c>
      <c r="F60" s="10" t="str">
        <f t="shared" si="14"/>
        <v/>
      </c>
      <c r="G60" s="84"/>
      <c r="H60" s="11">
        <v>11</v>
      </c>
      <c r="I60" s="26"/>
      <c r="J60" s="7"/>
      <c r="K60" s="8" t="str">
        <f t="shared" si="15"/>
        <v/>
      </c>
      <c r="L60" s="9" t="str">
        <f t="shared" si="16"/>
        <v/>
      </c>
      <c r="M60" s="9" t="str">
        <f t="shared" si="17"/>
        <v/>
      </c>
    </row>
    <row r="61" spans="1:13" ht="15.6" x14ac:dyDescent="0.25">
      <c r="A61" s="6">
        <v>12</v>
      </c>
      <c r="B61" s="7"/>
      <c r="C61" s="7"/>
      <c r="D61" s="8" t="str">
        <f t="shared" si="12"/>
        <v/>
      </c>
      <c r="E61" s="9" t="str">
        <f t="shared" si="13"/>
        <v/>
      </c>
      <c r="F61" s="10" t="str">
        <f t="shared" si="14"/>
        <v/>
      </c>
      <c r="G61" s="84"/>
      <c r="H61" s="11">
        <v>12</v>
      </c>
      <c r="I61" s="26"/>
      <c r="J61" s="7"/>
      <c r="K61" s="8" t="str">
        <f t="shared" si="15"/>
        <v/>
      </c>
      <c r="L61" s="9" t="str">
        <f t="shared" si="16"/>
        <v/>
      </c>
      <c r="M61" s="9" t="str">
        <f t="shared" si="17"/>
        <v/>
      </c>
    </row>
    <row r="62" spans="1:13" ht="15.6" x14ac:dyDescent="0.25">
      <c r="A62" s="6">
        <v>13</v>
      </c>
      <c r="B62" s="7"/>
      <c r="C62" s="7"/>
      <c r="D62" s="8" t="str">
        <f t="shared" si="12"/>
        <v/>
      </c>
      <c r="E62" s="9" t="str">
        <f t="shared" si="13"/>
        <v/>
      </c>
      <c r="F62" s="10" t="str">
        <f t="shared" si="14"/>
        <v/>
      </c>
      <c r="G62" s="84"/>
      <c r="H62" s="11">
        <v>13</v>
      </c>
      <c r="I62" s="26"/>
      <c r="J62" s="7"/>
      <c r="K62" s="8" t="str">
        <f t="shared" si="15"/>
        <v/>
      </c>
      <c r="L62" s="9" t="str">
        <f t="shared" si="16"/>
        <v/>
      </c>
      <c r="M62" s="9" t="str">
        <f t="shared" si="17"/>
        <v/>
      </c>
    </row>
    <row r="63" spans="1:13" ht="15.6" x14ac:dyDescent="0.25">
      <c r="A63" s="6">
        <v>14</v>
      </c>
      <c r="B63" s="7"/>
      <c r="C63" s="7"/>
      <c r="D63" s="8" t="str">
        <f t="shared" si="12"/>
        <v/>
      </c>
      <c r="E63" s="9" t="str">
        <f t="shared" si="13"/>
        <v/>
      </c>
      <c r="F63" s="10" t="str">
        <f t="shared" si="14"/>
        <v/>
      </c>
      <c r="G63" s="84"/>
      <c r="H63" s="11">
        <v>14</v>
      </c>
      <c r="I63" s="26"/>
      <c r="J63" s="7"/>
      <c r="K63" s="8" t="str">
        <f t="shared" si="15"/>
        <v/>
      </c>
      <c r="L63" s="9" t="str">
        <f t="shared" si="16"/>
        <v/>
      </c>
      <c r="M63" s="9" t="str">
        <f t="shared" si="17"/>
        <v/>
      </c>
    </row>
    <row r="64" spans="1:13" ht="15.6" x14ac:dyDescent="0.25">
      <c r="A64" s="6">
        <v>15</v>
      </c>
      <c r="B64" s="7"/>
      <c r="C64" s="7"/>
      <c r="D64" s="8" t="str">
        <f t="shared" si="12"/>
        <v/>
      </c>
      <c r="E64" s="9" t="str">
        <f t="shared" si="13"/>
        <v/>
      </c>
      <c r="F64" s="10" t="str">
        <f t="shared" si="14"/>
        <v/>
      </c>
      <c r="G64" s="84"/>
      <c r="H64" s="11">
        <v>15</v>
      </c>
      <c r="I64" s="27"/>
      <c r="J64" s="22"/>
      <c r="K64" s="23" t="str">
        <f t="shared" si="15"/>
        <v/>
      </c>
      <c r="L64" s="24" t="str">
        <f t="shared" si="16"/>
        <v/>
      </c>
      <c r="M64" s="24" t="str">
        <f t="shared" si="17"/>
        <v/>
      </c>
    </row>
    <row r="65" spans="1:13" ht="15.6" x14ac:dyDescent="0.3">
      <c r="A65" s="86" t="s">
        <v>9</v>
      </c>
      <c r="B65" s="87"/>
      <c r="C65" s="87"/>
      <c r="D65" s="88"/>
      <c r="E65" s="89">
        <f>ROUND((SUM(F50:F64)),2)</f>
        <v>0</v>
      </c>
      <c r="F65" s="90"/>
      <c r="G65" s="85"/>
      <c r="H65" s="86" t="s">
        <v>9</v>
      </c>
      <c r="I65" s="87"/>
      <c r="J65" s="87"/>
      <c r="K65" s="88"/>
      <c r="L65" s="89">
        <f>ROUND((SUM(M50:M64)),2)</f>
        <v>0</v>
      </c>
      <c r="M65" s="90"/>
    </row>
    <row r="66" spans="1:13" ht="15.6" x14ac:dyDescent="0.25">
      <c r="A66" s="69" t="s">
        <v>10</v>
      </c>
      <c r="B66" s="70"/>
      <c r="C66" s="70"/>
      <c r="D66" s="70"/>
      <c r="E66" s="70"/>
      <c r="F66" s="71"/>
      <c r="G66" s="12" t="s">
        <v>11</v>
      </c>
      <c r="H66" s="72">
        <f>IF((E65-L65)&lt;0,((E65-L65)*-1),(E65-L65))</f>
        <v>0</v>
      </c>
      <c r="I66" s="73"/>
      <c r="J66" s="73"/>
      <c r="K66" s="73"/>
      <c r="L66" s="73"/>
      <c r="M66" s="74"/>
    </row>
    <row r="67" spans="1:13" ht="15.6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9" spans="1:13" ht="15.6" x14ac:dyDescent="0.25">
      <c r="A69" s="32" t="s">
        <v>22</v>
      </c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4"/>
    </row>
    <row r="70" spans="1:13" ht="15.6" x14ac:dyDescent="0.25">
      <c r="A70" s="32" t="s">
        <v>1</v>
      </c>
      <c r="B70" s="33"/>
      <c r="C70" s="33"/>
      <c r="D70" s="33"/>
      <c r="E70" s="33"/>
      <c r="F70" s="34"/>
      <c r="G70" s="83"/>
      <c r="H70" s="32" t="s">
        <v>2</v>
      </c>
      <c r="I70" s="33"/>
      <c r="J70" s="33"/>
      <c r="K70" s="33"/>
      <c r="L70" s="33"/>
      <c r="M70" s="34"/>
    </row>
    <row r="71" spans="1:13" ht="15.6" x14ac:dyDescent="0.25">
      <c r="A71" s="2" t="s">
        <v>3</v>
      </c>
      <c r="B71" s="3" t="s">
        <v>4</v>
      </c>
      <c r="C71" s="3" t="s">
        <v>5</v>
      </c>
      <c r="D71" s="3" t="s">
        <v>6</v>
      </c>
      <c r="E71" s="3" t="s">
        <v>4</v>
      </c>
      <c r="F71" s="4" t="s">
        <v>7</v>
      </c>
      <c r="G71" s="84"/>
      <c r="H71" s="25" t="s">
        <v>3</v>
      </c>
      <c r="I71" s="18" t="str">
        <f>B71</f>
        <v>Dist</v>
      </c>
      <c r="J71" s="19" t="str">
        <f>C71</f>
        <v>R.L</v>
      </c>
      <c r="K71" s="19" t="str">
        <f>D71</f>
        <v>Av.RL</v>
      </c>
      <c r="L71" s="19" t="str">
        <f>E71</f>
        <v>Dist</v>
      </c>
      <c r="M71" s="19" t="str">
        <f>F71</f>
        <v>Area</v>
      </c>
    </row>
    <row r="72" spans="1:13" ht="15.6" x14ac:dyDescent="0.25">
      <c r="A72" s="6">
        <v>1</v>
      </c>
      <c r="B72" s="7"/>
      <c r="C72" s="7"/>
      <c r="D72" s="8" t="s">
        <v>8</v>
      </c>
      <c r="E72" s="9" t="s">
        <v>8</v>
      </c>
      <c r="F72" s="10" t="s">
        <v>8</v>
      </c>
      <c r="G72" s="84"/>
      <c r="H72" s="11">
        <v>1</v>
      </c>
      <c r="I72" s="26"/>
      <c r="J72" s="7"/>
      <c r="K72" s="8" t="s">
        <v>8</v>
      </c>
      <c r="L72" s="9" t="s">
        <v>8</v>
      </c>
      <c r="M72" s="9" t="s">
        <v>8</v>
      </c>
    </row>
    <row r="73" spans="1:13" ht="15.6" x14ac:dyDescent="0.25">
      <c r="A73" s="6">
        <v>2</v>
      </c>
      <c r="B73" s="7"/>
      <c r="C73" s="7"/>
      <c r="D73" s="8" t="str">
        <f>IF(C73="","",ROUNDUP(((C72+C73)/2),2))</f>
        <v/>
      </c>
      <c r="E73" s="9" t="str">
        <f>IF(B73="","",ROUND((B73-B72),2))</f>
        <v/>
      </c>
      <c r="F73" s="10" t="str">
        <f>IF(E73="","",IF(C73="","",ROUND((E73*D73),3)))</f>
        <v/>
      </c>
      <c r="G73" s="84"/>
      <c r="H73" s="11">
        <v>2</v>
      </c>
      <c r="I73" s="26"/>
      <c r="J73" s="7"/>
      <c r="K73" s="8" t="str">
        <f>IF(J73="","",ROUNDUP(((J72+J73)/2),2))</f>
        <v/>
      </c>
      <c r="L73" s="9" t="str">
        <f>IF(I73="","",ROUND((I73-I72),2))</f>
        <v/>
      </c>
      <c r="M73" s="9" t="str">
        <f>IF(L73="","",IF(J73="","",ROUND((L73*K73),3)))</f>
        <v/>
      </c>
    </row>
    <row r="74" spans="1:13" ht="15.6" x14ac:dyDescent="0.25">
      <c r="A74" s="6">
        <v>3</v>
      </c>
      <c r="B74" s="7"/>
      <c r="C74" s="7"/>
      <c r="D74" s="8" t="str">
        <f t="shared" ref="D74:D86" si="18">IF(C74="","",ROUNDUP(((C73+C74)/2),2))</f>
        <v/>
      </c>
      <c r="E74" s="9" t="str">
        <f t="shared" ref="E74:E86" si="19">IF(B74="","",ROUND((B74-B73),2))</f>
        <v/>
      </c>
      <c r="F74" s="10" t="str">
        <f t="shared" ref="F74:F86" si="20">IF(E74="","",IF(C74="","",ROUND((E74*D74),3)))</f>
        <v/>
      </c>
      <c r="G74" s="84"/>
      <c r="H74" s="11">
        <v>3</v>
      </c>
      <c r="I74" s="26"/>
      <c r="J74" s="7"/>
      <c r="K74" s="8" t="str">
        <f t="shared" ref="K74:K86" si="21">IF(J74="","",ROUNDUP(((J73+J74)/2),2))</f>
        <v/>
      </c>
      <c r="L74" s="9" t="str">
        <f t="shared" ref="L74:L86" si="22">IF(I74="","",ROUND((I74-I73),2))</f>
        <v/>
      </c>
      <c r="M74" s="9" t="str">
        <f t="shared" ref="M74:M86" si="23">IF(L74="","",IF(J74="","",ROUND((L74*K74),3)))</f>
        <v/>
      </c>
    </row>
    <row r="75" spans="1:13" ht="15.6" x14ac:dyDescent="0.25">
      <c r="A75" s="6">
        <v>4</v>
      </c>
      <c r="B75" s="7"/>
      <c r="C75" s="7"/>
      <c r="D75" s="8" t="str">
        <f t="shared" si="18"/>
        <v/>
      </c>
      <c r="E75" s="9" t="str">
        <f t="shared" si="19"/>
        <v/>
      </c>
      <c r="F75" s="10" t="str">
        <f t="shared" si="20"/>
        <v/>
      </c>
      <c r="G75" s="84"/>
      <c r="H75" s="11">
        <v>4</v>
      </c>
      <c r="I75" s="26"/>
      <c r="J75" s="7"/>
      <c r="K75" s="8" t="str">
        <f t="shared" si="21"/>
        <v/>
      </c>
      <c r="L75" s="9" t="str">
        <f t="shared" si="22"/>
        <v/>
      </c>
      <c r="M75" s="9" t="str">
        <f t="shared" si="23"/>
        <v/>
      </c>
    </row>
    <row r="76" spans="1:13" ht="15.6" x14ac:dyDescent="0.25">
      <c r="A76" s="6">
        <v>5</v>
      </c>
      <c r="B76" s="7"/>
      <c r="C76" s="7"/>
      <c r="D76" s="8" t="str">
        <f t="shared" si="18"/>
        <v/>
      </c>
      <c r="E76" s="9" t="str">
        <f t="shared" si="19"/>
        <v/>
      </c>
      <c r="F76" s="10" t="str">
        <f t="shared" si="20"/>
        <v/>
      </c>
      <c r="G76" s="84"/>
      <c r="H76" s="11">
        <v>5</v>
      </c>
      <c r="I76" s="26"/>
      <c r="J76" s="7"/>
      <c r="K76" s="8" t="str">
        <f t="shared" si="21"/>
        <v/>
      </c>
      <c r="L76" s="9" t="str">
        <f t="shared" si="22"/>
        <v/>
      </c>
      <c r="M76" s="9" t="str">
        <f t="shared" si="23"/>
        <v/>
      </c>
    </row>
    <row r="77" spans="1:13" ht="15.6" x14ac:dyDescent="0.25">
      <c r="A77" s="6">
        <v>6</v>
      </c>
      <c r="B77" s="7"/>
      <c r="C77" s="7"/>
      <c r="D77" s="8" t="str">
        <f t="shared" si="18"/>
        <v/>
      </c>
      <c r="E77" s="9" t="str">
        <f t="shared" si="19"/>
        <v/>
      </c>
      <c r="F77" s="10" t="str">
        <f t="shared" si="20"/>
        <v/>
      </c>
      <c r="G77" s="84"/>
      <c r="H77" s="11">
        <v>6</v>
      </c>
      <c r="I77" s="26"/>
      <c r="J77" s="7"/>
      <c r="K77" s="8" t="str">
        <f t="shared" si="21"/>
        <v/>
      </c>
      <c r="L77" s="9" t="str">
        <f t="shared" si="22"/>
        <v/>
      </c>
      <c r="M77" s="9" t="str">
        <f t="shared" si="23"/>
        <v/>
      </c>
    </row>
    <row r="78" spans="1:13" ht="15.6" x14ac:dyDescent="0.25">
      <c r="A78" s="6">
        <v>7</v>
      </c>
      <c r="B78" s="7"/>
      <c r="C78" s="7"/>
      <c r="D78" s="8" t="str">
        <f t="shared" si="18"/>
        <v/>
      </c>
      <c r="E78" s="9" t="str">
        <f t="shared" si="19"/>
        <v/>
      </c>
      <c r="F78" s="10" t="str">
        <f t="shared" si="20"/>
        <v/>
      </c>
      <c r="G78" s="84"/>
      <c r="H78" s="11">
        <v>7</v>
      </c>
      <c r="I78" s="26"/>
      <c r="J78" s="7"/>
      <c r="K78" s="8" t="str">
        <f t="shared" si="21"/>
        <v/>
      </c>
      <c r="L78" s="9" t="str">
        <f t="shared" si="22"/>
        <v/>
      </c>
      <c r="M78" s="9" t="str">
        <f t="shared" si="23"/>
        <v/>
      </c>
    </row>
    <row r="79" spans="1:13" ht="15.6" x14ac:dyDescent="0.25">
      <c r="A79" s="6">
        <v>8</v>
      </c>
      <c r="B79" s="7"/>
      <c r="C79" s="7"/>
      <c r="D79" s="8" t="str">
        <f t="shared" si="18"/>
        <v/>
      </c>
      <c r="E79" s="9" t="str">
        <f t="shared" si="19"/>
        <v/>
      </c>
      <c r="F79" s="10" t="str">
        <f t="shared" si="20"/>
        <v/>
      </c>
      <c r="G79" s="84"/>
      <c r="H79" s="11">
        <v>8</v>
      </c>
      <c r="I79" s="26"/>
      <c r="J79" s="7"/>
      <c r="K79" s="8" t="str">
        <f t="shared" si="21"/>
        <v/>
      </c>
      <c r="L79" s="9" t="str">
        <f t="shared" si="22"/>
        <v/>
      </c>
      <c r="M79" s="9" t="str">
        <f t="shared" si="23"/>
        <v/>
      </c>
    </row>
    <row r="80" spans="1:13" ht="15.6" x14ac:dyDescent="0.25">
      <c r="A80" s="6">
        <v>9</v>
      </c>
      <c r="B80" s="7"/>
      <c r="C80" s="7"/>
      <c r="D80" s="8" t="str">
        <f t="shared" si="18"/>
        <v/>
      </c>
      <c r="E80" s="9" t="str">
        <f t="shared" si="19"/>
        <v/>
      </c>
      <c r="F80" s="10" t="str">
        <f t="shared" si="20"/>
        <v/>
      </c>
      <c r="G80" s="84"/>
      <c r="H80" s="11">
        <v>9</v>
      </c>
      <c r="I80" s="26"/>
      <c r="J80" s="7"/>
      <c r="K80" s="8" t="str">
        <f t="shared" si="21"/>
        <v/>
      </c>
      <c r="L80" s="9" t="str">
        <f t="shared" si="22"/>
        <v/>
      </c>
      <c r="M80" s="9" t="str">
        <f t="shared" si="23"/>
        <v/>
      </c>
    </row>
    <row r="81" spans="1:13" ht="15.6" x14ac:dyDescent="0.25">
      <c r="A81" s="6">
        <v>10</v>
      </c>
      <c r="B81" s="7"/>
      <c r="C81" s="7"/>
      <c r="D81" s="8" t="str">
        <f t="shared" si="18"/>
        <v/>
      </c>
      <c r="E81" s="9" t="str">
        <f t="shared" si="19"/>
        <v/>
      </c>
      <c r="F81" s="10" t="str">
        <f t="shared" si="20"/>
        <v/>
      </c>
      <c r="G81" s="84"/>
      <c r="H81" s="11">
        <v>10</v>
      </c>
      <c r="I81" s="26"/>
      <c r="J81" s="7"/>
      <c r="K81" s="8" t="str">
        <f t="shared" si="21"/>
        <v/>
      </c>
      <c r="L81" s="9" t="str">
        <f t="shared" si="22"/>
        <v/>
      </c>
      <c r="M81" s="9" t="str">
        <f t="shared" si="23"/>
        <v/>
      </c>
    </row>
    <row r="82" spans="1:13" ht="15.6" x14ac:dyDescent="0.25">
      <c r="A82" s="6">
        <v>11</v>
      </c>
      <c r="B82" s="7"/>
      <c r="C82" s="7"/>
      <c r="D82" s="8" t="str">
        <f t="shared" si="18"/>
        <v/>
      </c>
      <c r="E82" s="9" t="str">
        <f t="shared" si="19"/>
        <v/>
      </c>
      <c r="F82" s="10" t="str">
        <f t="shared" si="20"/>
        <v/>
      </c>
      <c r="G82" s="84"/>
      <c r="H82" s="11">
        <v>11</v>
      </c>
      <c r="I82" s="26"/>
      <c r="J82" s="7"/>
      <c r="K82" s="8" t="str">
        <f t="shared" si="21"/>
        <v/>
      </c>
      <c r="L82" s="9" t="str">
        <f t="shared" si="22"/>
        <v/>
      </c>
      <c r="M82" s="9" t="str">
        <f t="shared" si="23"/>
        <v/>
      </c>
    </row>
    <row r="83" spans="1:13" ht="15.6" x14ac:dyDescent="0.25">
      <c r="A83" s="6">
        <v>12</v>
      </c>
      <c r="B83" s="7"/>
      <c r="C83" s="7"/>
      <c r="D83" s="8" t="str">
        <f t="shared" si="18"/>
        <v/>
      </c>
      <c r="E83" s="9" t="str">
        <f t="shared" si="19"/>
        <v/>
      </c>
      <c r="F83" s="10" t="str">
        <f t="shared" si="20"/>
        <v/>
      </c>
      <c r="G83" s="84"/>
      <c r="H83" s="11">
        <v>12</v>
      </c>
      <c r="I83" s="26"/>
      <c r="J83" s="7"/>
      <c r="K83" s="8" t="str">
        <f t="shared" si="21"/>
        <v/>
      </c>
      <c r="L83" s="9" t="str">
        <f t="shared" si="22"/>
        <v/>
      </c>
      <c r="M83" s="9" t="str">
        <f t="shared" si="23"/>
        <v/>
      </c>
    </row>
    <row r="84" spans="1:13" ht="15.6" x14ac:dyDescent="0.25">
      <c r="A84" s="6">
        <v>13</v>
      </c>
      <c r="B84" s="7"/>
      <c r="C84" s="7"/>
      <c r="D84" s="8" t="str">
        <f t="shared" si="18"/>
        <v/>
      </c>
      <c r="E84" s="9" t="str">
        <f t="shared" si="19"/>
        <v/>
      </c>
      <c r="F84" s="10" t="str">
        <f t="shared" si="20"/>
        <v/>
      </c>
      <c r="G84" s="84"/>
      <c r="H84" s="11">
        <v>13</v>
      </c>
      <c r="I84" s="26"/>
      <c r="J84" s="7"/>
      <c r="K84" s="8" t="str">
        <f t="shared" si="21"/>
        <v/>
      </c>
      <c r="L84" s="9" t="str">
        <f t="shared" si="22"/>
        <v/>
      </c>
      <c r="M84" s="9" t="str">
        <f t="shared" si="23"/>
        <v/>
      </c>
    </row>
    <row r="85" spans="1:13" ht="15.6" x14ac:dyDescent="0.25">
      <c r="A85" s="6">
        <v>14</v>
      </c>
      <c r="B85" s="7"/>
      <c r="C85" s="7"/>
      <c r="D85" s="8" t="str">
        <f t="shared" si="18"/>
        <v/>
      </c>
      <c r="E85" s="9" t="str">
        <f t="shared" si="19"/>
        <v/>
      </c>
      <c r="F85" s="10" t="str">
        <f t="shared" si="20"/>
        <v/>
      </c>
      <c r="G85" s="84"/>
      <c r="H85" s="11">
        <v>14</v>
      </c>
      <c r="I85" s="26"/>
      <c r="J85" s="7"/>
      <c r="K85" s="8" t="str">
        <f t="shared" si="21"/>
        <v/>
      </c>
      <c r="L85" s="9" t="str">
        <f t="shared" si="22"/>
        <v/>
      </c>
      <c r="M85" s="9" t="str">
        <f t="shared" si="23"/>
        <v/>
      </c>
    </row>
    <row r="86" spans="1:13" ht="15.6" x14ac:dyDescent="0.25">
      <c r="A86" s="6">
        <v>15</v>
      </c>
      <c r="B86" s="7"/>
      <c r="C86" s="7"/>
      <c r="D86" s="8" t="str">
        <f t="shared" si="18"/>
        <v/>
      </c>
      <c r="E86" s="9" t="str">
        <f t="shared" si="19"/>
        <v/>
      </c>
      <c r="F86" s="10" t="str">
        <f t="shared" si="20"/>
        <v/>
      </c>
      <c r="G86" s="84"/>
      <c r="H86" s="11">
        <v>15</v>
      </c>
      <c r="I86" s="27"/>
      <c r="J86" s="22"/>
      <c r="K86" s="23" t="str">
        <f t="shared" si="21"/>
        <v/>
      </c>
      <c r="L86" s="24" t="str">
        <f t="shared" si="22"/>
        <v/>
      </c>
      <c r="M86" s="24" t="str">
        <f t="shared" si="23"/>
        <v/>
      </c>
    </row>
    <row r="87" spans="1:13" ht="15.6" x14ac:dyDescent="0.3">
      <c r="A87" s="86" t="s">
        <v>9</v>
      </c>
      <c r="B87" s="87"/>
      <c r="C87" s="87"/>
      <c r="D87" s="88"/>
      <c r="E87" s="89">
        <f>ROUND((SUM(F72:F86)),2)</f>
        <v>0</v>
      </c>
      <c r="F87" s="90"/>
      <c r="G87" s="85"/>
      <c r="H87" s="86" t="s">
        <v>9</v>
      </c>
      <c r="I87" s="87"/>
      <c r="J87" s="87"/>
      <c r="K87" s="88"/>
      <c r="L87" s="89">
        <f>ROUND((SUM(M72:M87)),2)</f>
        <v>0</v>
      </c>
      <c r="M87" s="90"/>
    </row>
    <row r="88" spans="1:13" ht="15.6" x14ac:dyDescent="0.25">
      <c r="A88" s="69" t="s">
        <v>10</v>
      </c>
      <c r="B88" s="70"/>
      <c r="C88" s="70"/>
      <c r="D88" s="70"/>
      <c r="E88" s="70"/>
      <c r="F88" s="71"/>
      <c r="G88" s="12" t="s">
        <v>11</v>
      </c>
      <c r="H88" s="72">
        <f>IF((E87-L87)&lt;0,((E87-L87)*-1),(E87-L87))</f>
        <v>0</v>
      </c>
      <c r="I88" s="73"/>
      <c r="J88" s="73"/>
      <c r="K88" s="73"/>
      <c r="L88" s="73"/>
      <c r="M88" s="74"/>
    </row>
    <row r="89" spans="1:13" ht="15.6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</row>
    <row r="92" spans="1:13" ht="15.6" x14ac:dyDescent="0.25">
      <c r="A92" s="32" t="s">
        <v>23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4"/>
    </row>
    <row r="93" spans="1:13" ht="15.6" x14ac:dyDescent="0.25">
      <c r="A93" s="32" t="s">
        <v>1</v>
      </c>
      <c r="B93" s="33"/>
      <c r="C93" s="33"/>
      <c r="D93" s="33"/>
      <c r="E93" s="33"/>
      <c r="F93" s="34"/>
      <c r="G93" s="83"/>
      <c r="H93" s="32" t="s">
        <v>2</v>
      </c>
      <c r="I93" s="33"/>
      <c r="J93" s="33"/>
      <c r="K93" s="33"/>
      <c r="L93" s="33"/>
      <c r="M93" s="34"/>
    </row>
    <row r="94" spans="1:13" ht="15.6" x14ac:dyDescent="0.25">
      <c r="A94" s="2" t="s">
        <v>3</v>
      </c>
      <c r="B94" s="3" t="s">
        <v>4</v>
      </c>
      <c r="C94" s="3" t="s">
        <v>5</v>
      </c>
      <c r="D94" s="3" t="s">
        <v>6</v>
      </c>
      <c r="E94" s="3" t="s">
        <v>4</v>
      </c>
      <c r="F94" s="4" t="s">
        <v>7</v>
      </c>
      <c r="G94" s="84"/>
      <c r="H94" s="25" t="s">
        <v>3</v>
      </c>
      <c r="I94" s="18" t="str">
        <f>B94</f>
        <v>Dist</v>
      </c>
      <c r="J94" s="19" t="str">
        <f>C94</f>
        <v>R.L</v>
      </c>
      <c r="K94" s="19" t="str">
        <f>D94</f>
        <v>Av.RL</v>
      </c>
      <c r="L94" s="19" t="str">
        <f>E94</f>
        <v>Dist</v>
      </c>
      <c r="M94" s="19" t="str">
        <f>F94</f>
        <v>Area</v>
      </c>
    </row>
    <row r="95" spans="1:13" ht="15.6" x14ac:dyDescent="0.25">
      <c r="A95" s="6">
        <v>1</v>
      </c>
      <c r="B95" s="7"/>
      <c r="C95" s="7"/>
      <c r="D95" s="8" t="s">
        <v>8</v>
      </c>
      <c r="E95" s="9" t="s">
        <v>8</v>
      </c>
      <c r="F95" s="10" t="s">
        <v>8</v>
      </c>
      <c r="G95" s="84"/>
      <c r="H95" s="11">
        <v>1</v>
      </c>
      <c r="I95" s="26"/>
      <c r="J95" s="7"/>
      <c r="K95" s="8" t="s">
        <v>8</v>
      </c>
      <c r="L95" s="9" t="s">
        <v>8</v>
      </c>
      <c r="M95" s="9" t="s">
        <v>8</v>
      </c>
    </row>
    <row r="96" spans="1:13" ht="15.6" x14ac:dyDescent="0.25">
      <c r="A96" s="6">
        <v>2</v>
      </c>
      <c r="B96" s="7"/>
      <c r="C96" s="7"/>
      <c r="D96" s="8" t="str">
        <f>IF(C96="","",ROUNDUP(((C95+C96)/2),2))</f>
        <v/>
      </c>
      <c r="E96" s="9" t="str">
        <f>IF(B96="","",ROUND((B96-B95),2))</f>
        <v/>
      </c>
      <c r="F96" s="10" t="str">
        <f>IF(E96="","",IF(C96="","",ROUND((E96*D96),3)))</f>
        <v/>
      </c>
      <c r="G96" s="84"/>
      <c r="H96" s="11">
        <v>2</v>
      </c>
      <c r="I96" s="26"/>
      <c r="J96" s="7"/>
      <c r="K96" s="8" t="str">
        <f>IF(J96="","",ROUNDUP(((J95+J96)/2),2))</f>
        <v/>
      </c>
      <c r="L96" s="9" t="str">
        <f>IF(I96="","",ROUND((I96-I95),2))</f>
        <v/>
      </c>
      <c r="M96" s="9" t="str">
        <f>IF(L96="","",IF(J96="","",ROUND((L96*K96),3)))</f>
        <v/>
      </c>
    </row>
    <row r="97" spans="1:13" ht="15.6" x14ac:dyDescent="0.25">
      <c r="A97" s="6">
        <v>3</v>
      </c>
      <c r="B97" s="7"/>
      <c r="C97" s="7"/>
      <c r="D97" s="8" t="str">
        <f t="shared" ref="D97:D109" si="24">IF(C97="","",ROUNDUP(((C96+C97)/2),2))</f>
        <v/>
      </c>
      <c r="E97" s="9" t="str">
        <f t="shared" ref="E97:E109" si="25">IF(B97="","",ROUND((B97-B96),2))</f>
        <v/>
      </c>
      <c r="F97" s="10" t="str">
        <f t="shared" ref="F97:F109" si="26">IF(E97="","",IF(C97="","",ROUND((E97*D97),3)))</f>
        <v/>
      </c>
      <c r="G97" s="84"/>
      <c r="H97" s="11">
        <v>3</v>
      </c>
      <c r="I97" s="26"/>
      <c r="J97" s="7"/>
      <c r="K97" s="8" t="str">
        <f t="shared" ref="K97:K109" si="27">IF(J97="","",ROUNDUP(((J96+J97)/2),2))</f>
        <v/>
      </c>
      <c r="L97" s="9" t="str">
        <f t="shared" ref="L97:L109" si="28">IF(I97="","",ROUND((I97-I96),2))</f>
        <v/>
      </c>
      <c r="M97" s="9" t="str">
        <f t="shared" ref="M97:M109" si="29">IF(L97="","",IF(J97="","",ROUND((L97*K97),3)))</f>
        <v/>
      </c>
    </row>
    <row r="98" spans="1:13" ht="15.6" x14ac:dyDescent="0.25">
      <c r="A98" s="6">
        <v>4</v>
      </c>
      <c r="B98" s="7"/>
      <c r="C98" s="7"/>
      <c r="D98" s="8" t="str">
        <f t="shared" si="24"/>
        <v/>
      </c>
      <c r="E98" s="9" t="str">
        <f t="shared" si="25"/>
        <v/>
      </c>
      <c r="F98" s="10" t="str">
        <f t="shared" si="26"/>
        <v/>
      </c>
      <c r="G98" s="84"/>
      <c r="H98" s="11">
        <v>4</v>
      </c>
      <c r="I98" s="26"/>
      <c r="J98" s="7"/>
      <c r="K98" s="8" t="str">
        <f t="shared" si="27"/>
        <v/>
      </c>
      <c r="L98" s="9" t="str">
        <f t="shared" si="28"/>
        <v/>
      </c>
      <c r="M98" s="9" t="str">
        <f t="shared" si="29"/>
        <v/>
      </c>
    </row>
    <row r="99" spans="1:13" ht="15.6" x14ac:dyDescent="0.25">
      <c r="A99" s="6">
        <v>5</v>
      </c>
      <c r="B99" s="7"/>
      <c r="C99" s="7"/>
      <c r="D99" s="8" t="str">
        <f t="shared" si="24"/>
        <v/>
      </c>
      <c r="E99" s="9" t="str">
        <f t="shared" si="25"/>
        <v/>
      </c>
      <c r="F99" s="10" t="str">
        <f t="shared" si="26"/>
        <v/>
      </c>
      <c r="G99" s="84"/>
      <c r="H99" s="11">
        <v>5</v>
      </c>
      <c r="I99" s="26"/>
      <c r="J99" s="7"/>
      <c r="K99" s="8" t="str">
        <f t="shared" si="27"/>
        <v/>
      </c>
      <c r="L99" s="9" t="str">
        <f t="shared" si="28"/>
        <v/>
      </c>
      <c r="M99" s="9" t="str">
        <f t="shared" si="29"/>
        <v/>
      </c>
    </row>
    <row r="100" spans="1:13" ht="15.6" x14ac:dyDescent="0.25">
      <c r="A100" s="6">
        <v>6</v>
      </c>
      <c r="B100" s="7"/>
      <c r="C100" s="7"/>
      <c r="D100" s="8" t="str">
        <f t="shared" si="24"/>
        <v/>
      </c>
      <c r="E100" s="9" t="str">
        <f t="shared" si="25"/>
        <v/>
      </c>
      <c r="F100" s="10" t="str">
        <f t="shared" si="26"/>
        <v/>
      </c>
      <c r="G100" s="84"/>
      <c r="H100" s="11">
        <v>6</v>
      </c>
      <c r="I100" s="26"/>
      <c r="J100" s="7"/>
      <c r="K100" s="8" t="str">
        <f t="shared" si="27"/>
        <v/>
      </c>
      <c r="L100" s="9" t="str">
        <f t="shared" si="28"/>
        <v/>
      </c>
      <c r="M100" s="9" t="str">
        <f t="shared" si="29"/>
        <v/>
      </c>
    </row>
    <row r="101" spans="1:13" ht="15.6" x14ac:dyDescent="0.25">
      <c r="A101" s="6">
        <v>7</v>
      </c>
      <c r="B101" s="7"/>
      <c r="C101" s="7"/>
      <c r="D101" s="8" t="str">
        <f t="shared" si="24"/>
        <v/>
      </c>
      <c r="E101" s="9" t="str">
        <f t="shared" si="25"/>
        <v/>
      </c>
      <c r="F101" s="10" t="str">
        <f t="shared" si="26"/>
        <v/>
      </c>
      <c r="G101" s="84"/>
      <c r="H101" s="11">
        <v>7</v>
      </c>
      <c r="I101" s="26"/>
      <c r="J101" s="7"/>
      <c r="K101" s="8" t="str">
        <f t="shared" si="27"/>
        <v/>
      </c>
      <c r="L101" s="9" t="str">
        <f t="shared" si="28"/>
        <v/>
      </c>
      <c r="M101" s="9" t="str">
        <f t="shared" si="29"/>
        <v/>
      </c>
    </row>
    <row r="102" spans="1:13" ht="15.6" x14ac:dyDescent="0.25">
      <c r="A102" s="6">
        <v>8</v>
      </c>
      <c r="B102" s="7"/>
      <c r="C102" s="7"/>
      <c r="D102" s="8" t="str">
        <f t="shared" si="24"/>
        <v/>
      </c>
      <c r="E102" s="9" t="str">
        <f t="shared" si="25"/>
        <v/>
      </c>
      <c r="F102" s="10" t="str">
        <f t="shared" si="26"/>
        <v/>
      </c>
      <c r="G102" s="84"/>
      <c r="H102" s="11">
        <v>8</v>
      </c>
      <c r="I102" s="26"/>
      <c r="J102" s="7"/>
      <c r="K102" s="8" t="str">
        <f t="shared" si="27"/>
        <v/>
      </c>
      <c r="L102" s="9" t="str">
        <f t="shared" si="28"/>
        <v/>
      </c>
      <c r="M102" s="9" t="str">
        <f t="shared" si="29"/>
        <v/>
      </c>
    </row>
    <row r="103" spans="1:13" ht="15.6" x14ac:dyDescent="0.25">
      <c r="A103" s="6">
        <v>9</v>
      </c>
      <c r="B103" s="7"/>
      <c r="C103" s="7"/>
      <c r="D103" s="8" t="str">
        <f t="shared" si="24"/>
        <v/>
      </c>
      <c r="E103" s="9" t="str">
        <f t="shared" si="25"/>
        <v/>
      </c>
      <c r="F103" s="10" t="str">
        <f t="shared" si="26"/>
        <v/>
      </c>
      <c r="G103" s="84"/>
      <c r="H103" s="11">
        <v>9</v>
      </c>
      <c r="I103" s="26"/>
      <c r="J103" s="7"/>
      <c r="K103" s="8" t="str">
        <f t="shared" si="27"/>
        <v/>
      </c>
      <c r="L103" s="9" t="str">
        <f t="shared" si="28"/>
        <v/>
      </c>
      <c r="M103" s="9" t="str">
        <f t="shared" si="29"/>
        <v/>
      </c>
    </row>
    <row r="104" spans="1:13" ht="15.6" x14ac:dyDescent="0.25">
      <c r="A104" s="6">
        <v>10</v>
      </c>
      <c r="B104" s="7"/>
      <c r="C104" s="7"/>
      <c r="D104" s="8" t="str">
        <f t="shared" si="24"/>
        <v/>
      </c>
      <c r="E104" s="9" t="str">
        <f t="shared" si="25"/>
        <v/>
      </c>
      <c r="F104" s="10" t="str">
        <f t="shared" si="26"/>
        <v/>
      </c>
      <c r="G104" s="84"/>
      <c r="H104" s="11">
        <v>10</v>
      </c>
      <c r="I104" s="26"/>
      <c r="J104" s="7"/>
      <c r="K104" s="8" t="str">
        <f t="shared" si="27"/>
        <v/>
      </c>
      <c r="L104" s="9" t="str">
        <f t="shared" si="28"/>
        <v/>
      </c>
      <c r="M104" s="9" t="str">
        <f t="shared" si="29"/>
        <v/>
      </c>
    </row>
    <row r="105" spans="1:13" ht="15.6" x14ac:dyDescent="0.25">
      <c r="A105" s="6">
        <v>11</v>
      </c>
      <c r="B105" s="7"/>
      <c r="C105" s="7"/>
      <c r="D105" s="8" t="str">
        <f t="shared" si="24"/>
        <v/>
      </c>
      <c r="E105" s="9" t="str">
        <f t="shared" si="25"/>
        <v/>
      </c>
      <c r="F105" s="10" t="str">
        <f t="shared" si="26"/>
        <v/>
      </c>
      <c r="G105" s="84"/>
      <c r="H105" s="11">
        <v>11</v>
      </c>
      <c r="I105" s="26"/>
      <c r="J105" s="7"/>
      <c r="K105" s="8" t="str">
        <f t="shared" si="27"/>
        <v/>
      </c>
      <c r="L105" s="9" t="str">
        <f t="shared" si="28"/>
        <v/>
      </c>
      <c r="M105" s="9" t="str">
        <f t="shared" si="29"/>
        <v/>
      </c>
    </row>
    <row r="106" spans="1:13" ht="15.6" x14ac:dyDescent="0.25">
      <c r="A106" s="6">
        <v>12</v>
      </c>
      <c r="B106" s="7"/>
      <c r="C106" s="7"/>
      <c r="D106" s="8" t="str">
        <f t="shared" si="24"/>
        <v/>
      </c>
      <c r="E106" s="9" t="str">
        <f t="shared" si="25"/>
        <v/>
      </c>
      <c r="F106" s="10" t="str">
        <f t="shared" si="26"/>
        <v/>
      </c>
      <c r="G106" s="84"/>
      <c r="H106" s="11">
        <v>12</v>
      </c>
      <c r="I106" s="26"/>
      <c r="J106" s="7"/>
      <c r="K106" s="8" t="str">
        <f t="shared" si="27"/>
        <v/>
      </c>
      <c r="L106" s="9" t="str">
        <f t="shared" si="28"/>
        <v/>
      </c>
      <c r="M106" s="9" t="str">
        <f t="shared" si="29"/>
        <v/>
      </c>
    </row>
    <row r="107" spans="1:13" ht="15.6" x14ac:dyDescent="0.25">
      <c r="A107" s="6">
        <v>13</v>
      </c>
      <c r="B107" s="7"/>
      <c r="C107" s="7"/>
      <c r="D107" s="8" t="str">
        <f t="shared" si="24"/>
        <v/>
      </c>
      <c r="E107" s="9" t="str">
        <f t="shared" si="25"/>
        <v/>
      </c>
      <c r="F107" s="10" t="str">
        <f t="shared" si="26"/>
        <v/>
      </c>
      <c r="G107" s="84"/>
      <c r="H107" s="11">
        <v>13</v>
      </c>
      <c r="I107" s="26"/>
      <c r="J107" s="7"/>
      <c r="K107" s="8" t="str">
        <f t="shared" si="27"/>
        <v/>
      </c>
      <c r="L107" s="9" t="str">
        <f t="shared" si="28"/>
        <v/>
      </c>
      <c r="M107" s="9" t="str">
        <f t="shared" si="29"/>
        <v/>
      </c>
    </row>
    <row r="108" spans="1:13" ht="15.6" x14ac:dyDescent="0.25">
      <c r="A108" s="6">
        <v>14</v>
      </c>
      <c r="B108" s="7"/>
      <c r="C108" s="7"/>
      <c r="D108" s="8" t="str">
        <f t="shared" si="24"/>
        <v/>
      </c>
      <c r="E108" s="9" t="str">
        <f t="shared" si="25"/>
        <v/>
      </c>
      <c r="F108" s="10" t="str">
        <f t="shared" si="26"/>
        <v/>
      </c>
      <c r="G108" s="84"/>
      <c r="H108" s="11">
        <v>14</v>
      </c>
      <c r="I108" s="26"/>
      <c r="J108" s="7"/>
      <c r="K108" s="8" t="str">
        <f t="shared" si="27"/>
        <v/>
      </c>
      <c r="L108" s="9" t="str">
        <f t="shared" si="28"/>
        <v/>
      </c>
      <c r="M108" s="9" t="str">
        <f t="shared" si="29"/>
        <v/>
      </c>
    </row>
    <row r="109" spans="1:13" ht="15.6" x14ac:dyDescent="0.25">
      <c r="A109" s="6">
        <v>15</v>
      </c>
      <c r="B109" s="7"/>
      <c r="C109" s="7"/>
      <c r="D109" s="8" t="str">
        <f t="shared" si="24"/>
        <v/>
      </c>
      <c r="E109" s="9" t="str">
        <f t="shared" si="25"/>
        <v/>
      </c>
      <c r="F109" s="10" t="str">
        <f t="shared" si="26"/>
        <v/>
      </c>
      <c r="G109" s="84"/>
      <c r="H109" s="11">
        <v>15</v>
      </c>
      <c r="I109" s="27"/>
      <c r="J109" s="22"/>
      <c r="K109" s="23" t="str">
        <f t="shared" si="27"/>
        <v/>
      </c>
      <c r="L109" s="24" t="str">
        <f t="shared" si="28"/>
        <v/>
      </c>
      <c r="M109" s="24" t="str">
        <f t="shared" si="29"/>
        <v/>
      </c>
    </row>
    <row r="110" spans="1:13" ht="15.6" x14ac:dyDescent="0.3">
      <c r="A110" s="86" t="s">
        <v>9</v>
      </c>
      <c r="B110" s="87"/>
      <c r="C110" s="87"/>
      <c r="D110" s="88"/>
      <c r="E110" s="89">
        <f>ROUND((SUM(F95:F109)),2)</f>
        <v>0</v>
      </c>
      <c r="F110" s="90"/>
      <c r="G110" s="85"/>
      <c r="H110" s="86" t="s">
        <v>9</v>
      </c>
      <c r="I110" s="87"/>
      <c r="J110" s="87"/>
      <c r="K110" s="88"/>
      <c r="L110" s="89">
        <f>ROUND((SUM(M95:M109)),2)</f>
        <v>0</v>
      </c>
      <c r="M110" s="90"/>
    </row>
    <row r="111" spans="1:13" ht="15.6" x14ac:dyDescent="0.25">
      <c r="A111" s="69" t="s">
        <v>10</v>
      </c>
      <c r="B111" s="70"/>
      <c r="C111" s="70"/>
      <c r="D111" s="70"/>
      <c r="E111" s="70"/>
      <c r="F111" s="71"/>
      <c r="G111" s="12" t="s">
        <v>11</v>
      </c>
      <c r="H111" s="72">
        <f>IF((E110-L110)&lt;0,((E110-L110)*-1),(E110-L110))</f>
        <v>0</v>
      </c>
      <c r="I111" s="73"/>
      <c r="J111" s="73"/>
      <c r="K111" s="73"/>
      <c r="L111" s="73"/>
      <c r="M111" s="74"/>
    </row>
    <row r="112" spans="1:13" ht="15.6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</row>
    <row r="114" spans="1:13" ht="15.6" x14ac:dyDescent="0.25">
      <c r="A114" s="32" t="s">
        <v>24</v>
      </c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4"/>
    </row>
    <row r="115" spans="1:13" ht="15.6" x14ac:dyDescent="0.25">
      <c r="A115" s="32" t="s">
        <v>1</v>
      </c>
      <c r="B115" s="33"/>
      <c r="C115" s="33"/>
      <c r="D115" s="33"/>
      <c r="E115" s="33"/>
      <c r="F115" s="34"/>
      <c r="G115" s="83"/>
      <c r="H115" s="32" t="s">
        <v>2</v>
      </c>
      <c r="I115" s="33"/>
      <c r="J115" s="33"/>
      <c r="K115" s="33"/>
      <c r="L115" s="33"/>
      <c r="M115" s="34"/>
    </row>
    <row r="116" spans="1:13" ht="15.6" x14ac:dyDescent="0.25">
      <c r="A116" s="2" t="s">
        <v>3</v>
      </c>
      <c r="B116" s="3" t="s">
        <v>4</v>
      </c>
      <c r="C116" s="3" t="s">
        <v>5</v>
      </c>
      <c r="D116" s="3" t="s">
        <v>6</v>
      </c>
      <c r="E116" s="3" t="s">
        <v>4</v>
      </c>
      <c r="F116" s="4" t="s">
        <v>7</v>
      </c>
      <c r="G116" s="84"/>
      <c r="H116" s="25" t="s">
        <v>3</v>
      </c>
      <c r="I116" s="18" t="str">
        <f>B116</f>
        <v>Dist</v>
      </c>
      <c r="J116" s="19" t="str">
        <f>C116</f>
        <v>R.L</v>
      </c>
      <c r="K116" s="19" t="str">
        <f>D116</f>
        <v>Av.RL</v>
      </c>
      <c r="L116" s="19" t="str">
        <f>E116</f>
        <v>Dist</v>
      </c>
      <c r="M116" s="19" t="str">
        <f>F116</f>
        <v>Area</v>
      </c>
    </row>
    <row r="117" spans="1:13" ht="15.6" x14ac:dyDescent="0.25">
      <c r="A117" s="6">
        <v>1</v>
      </c>
      <c r="B117" s="7"/>
      <c r="C117" s="7"/>
      <c r="D117" s="8" t="s">
        <v>8</v>
      </c>
      <c r="E117" s="9" t="s">
        <v>8</v>
      </c>
      <c r="F117" s="10" t="s">
        <v>8</v>
      </c>
      <c r="G117" s="84"/>
      <c r="H117" s="11">
        <v>1</v>
      </c>
      <c r="I117" s="26"/>
      <c r="J117" s="7"/>
      <c r="K117" s="8" t="s">
        <v>8</v>
      </c>
      <c r="L117" s="9" t="s">
        <v>8</v>
      </c>
      <c r="M117" s="9" t="s">
        <v>8</v>
      </c>
    </row>
    <row r="118" spans="1:13" ht="15.6" x14ac:dyDescent="0.25">
      <c r="A118" s="6">
        <v>2</v>
      </c>
      <c r="B118" s="7"/>
      <c r="C118" s="7"/>
      <c r="D118" s="8" t="str">
        <f>IF(C118="","",ROUNDUP(((C117+C118)/2),2))</f>
        <v/>
      </c>
      <c r="E118" s="9" t="str">
        <f>IF(B118="","",ROUND((B118-B117),2))</f>
        <v/>
      </c>
      <c r="F118" s="10" t="str">
        <f>IF(E118="","",IF(C118="","",ROUND((E118*D118),3)))</f>
        <v/>
      </c>
      <c r="G118" s="84"/>
      <c r="H118" s="11">
        <v>2</v>
      </c>
      <c r="I118" s="26"/>
      <c r="J118" s="7"/>
      <c r="K118" s="8" t="str">
        <f>IF(J118="","",ROUNDUP(((J117+J118)/2),2))</f>
        <v/>
      </c>
      <c r="L118" s="9" t="str">
        <f>IF(I118="","",ROUND((I118-I117),2))</f>
        <v/>
      </c>
      <c r="M118" s="9" t="str">
        <f>IF(L118="","",IF(J118="","",ROUND((L118*K118),3)))</f>
        <v/>
      </c>
    </row>
    <row r="119" spans="1:13" ht="15.6" x14ac:dyDescent="0.25">
      <c r="A119" s="6">
        <v>3</v>
      </c>
      <c r="B119" s="7"/>
      <c r="C119" s="7"/>
      <c r="D119" s="8" t="str">
        <f t="shared" ref="D119:D131" si="30">IF(C119="","",ROUNDUP(((C118+C119)/2),2))</f>
        <v/>
      </c>
      <c r="E119" s="9" t="str">
        <f t="shared" ref="E119:E131" si="31">IF(B119="","",ROUND((B119-B118),2))</f>
        <v/>
      </c>
      <c r="F119" s="10" t="str">
        <f t="shared" ref="F119:F131" si="32">IF(E119="","",IF(C119="","",ROUND((E119*D119),3)))</f>
        <v/>
      </c>
      <c r="G119" s="84"/>
      <c r="H119" s="11">
        <v>3</v>
      </c>
      <c r="I119" s="26"/>
      <c r="J119" s="7"/>
      <c r="K119" s="8" t="str">
        <f t="shared" ref="K119:K131" si="33">IF(J119="","",ROUNDUP(((J118+J119)/2),2))</f>
        <v/>
      </c>
      <c r="L119" s="9" t="str">
        <f t="shared" ref="L119:L131" si="34">IF(I119="","",ROUND((I119-I118),2))</f>
        <v/>
      </c>
      <c r="M119" s="9" t="str">
        <f t="shared" ref="M119:M131" si="35">IF(L119="","",IF(J119="","",ROUND((L119*K119),3)))</f>
        <v/>
      </c>
    </row>
    <row r="120" spans="1:13" ht="15.6" x14ac:dyDescent="0.25">
      <c r="A120" s="6">
        <v>4</v>
      </c>
      <c r="B120" s="7"/>
      <c r="C120" s="7"/>
      <c r="D120" s="8" t="str">
        <f t="shared" si="30"/>
        <v/>
      </c>
      <c r="E120" s="9" t="str">
        <f t="shared" si="31"/>
        <v/>
      </c>
      <c r="F120" s="10" t="str">
        <f t="shared" si="32"/>
        <v/>
      </c>
      <c r="G120" s="84"/>
      <c r="H120" s="11">
        <v>4</v>
      </c>
      <c r="I120" s="26"/>
      <c r="J120" s="7"/>
      <c r="K120" s="8" t="str">
        <f t="shared" si="33"/>
        <v/>
      </c>
      <c r="L120" s="9" t="str">
        <f t="shared" si="34"/>
        <v/>
      </c>
      <c r="M120" s="9" t="str">
        <f t="shared" si="35"/>
        <v/>
      </c>
    </row>
    <row r="121" spans="1:13" ht="15.6" x14ac:dyDescent="0.25">
      <c r="A121" s="6">
        <v>5</v>
      </c>
      <c r="B121" s="7"/>
      <c r="C121" s="7"/>
      <c r="D121" s="8" t="str">
        <f t="shared" si="30"/>
        <v/>
      </c>
      <c r="E121" s="9" t="str">
        <f t="shared" si="31"/>
        <v/>
      </c>
      <c r="F121" s="10" t="str">
        <f t="shared" si="32"/>
        <v/>
      </c>
      <c r="G121" s="84"/>
      <c r="H121" s="11">
        <v>5</v>
      </c>
      <c r="I121" s="26"/>
      <c r="J121" s="7"/>
      <c r="K121" s="8" t="str">
        <f t="shared" si="33"/>
        <v/>
      </c>
      <c r="L121" s="9" t="str">
        <f t="shared" si="34"/>
        <v/>
      </c>
      <c r="M121" s="9" t="str">
        <f t="shared" si="35"/>
        <v/>
      </c>
    </row>
    <row r="122" spans="1:13" ht="15.6" x14ac:dyDescent="0.25">
      <c r="A122" s="6">
        <v>6</v>
      </c>
      <c r="B122" s="7"/>
      <c r="C122" s="7"/>
      <c r="D122" s="8" t="str">
        <f t="shared" si="30"/>
        <v/>
      </c>
      <c r="E122" s="9" t="str">
        <f t="shared" si="31"/>
        <v/>
      </c>
      <c r="F122" s="10" t="str">
        <f t="shared" si="32"/>
        <v/>
      </c>
      <c r="G122" s="84"/>
      <c r="H122" s="11">
        <v>6</v>
      </c>
      <c r="I122" s="26"/>
      <c r="J122" s="7"/>
      <c r="K122" s="8" t="str">
        <f t="shared" si="33"/>
        <v/>
      </c>
      <c r="L122" s="9" t="str">
        <f t="shared" si="34"/>
        <v/>
      </c>
      <c r="M122" s="9" t="str">
        <f t="shared" si="35"/>
        <v/>
      </c>
    </row>
    <row r="123" spans="1:13" ht="15.6" x14ac:dyDescent="0.25">
      <c r="A123" s="6">
        <v>7</v>
      </c>
      <c r="B123" s="7"/>
      <c r="C123" s="7"/>
      <c r="D123" s="8" t="str">
        <f t="shared" si="30"/>
        <v/>
      </c>
      <c r="E123" s="9" t="str">
        <f t="shared" si="31"/>
        <v/>
      </c>
      <c r="F123" s="10" t="str">
        <f t="shared" si="32"/>
        <v/>
      </c>
      <c r="G123" s="84"/>
      <c r="H123" s="11">
        <v>7</v>
      </c>
      <c r="I123" s="26"/>
      <c r="J123" s="7"/>
      <c r="K123" s="8" t="str">
        <f t="shared" si="33"/>
        <v/>
      </c>
      <c r="L123" s="9" t="str">
        <f t="shared" si="34"/>
        <v/>
      </c>
      <c r="M123" s="9" t="str">
        <f t="shared" si="35"/>
        <v/>
      </c>
    </row>
    <row r="124" spans="1:13" ht="15.6" x14ac:dyDescent="0.25">
      <c r="A124" s="6">
        <v>8</v>
      </c>
      <c r="B124" s="7"/>
      <c r="C124" s="7"/>
      <c r="D124" s="8" t="str">
        <f t="shared" si="30"/>
        <v/>
      </c>
      <c r="E124" s="9" t="str">
        <f t="shared" si="31"/>
        <v/>
      </c>
      <c r="F124" s="10" t="str">
        <f t="shared" si="32"/>
        <v/>
      </c>
      <c r="G124" s="84"/>
      <c r="H124" s="11">
        <v>8</v>
      </c>
      <c r="I124" s="26"/>
      <c r="J124" s="7"/>
      <c r="K124" s="8" t="str">
        <f t="shared" si="33"/>
        <v/>
      </c>
      <c r="L124" s="9" t="str">
        <f t="shared" si="34"/>
        <v/>
      </c>
      <c r="M124" s="9" t="str">
        <f t="shared" si="35"/>
        <v/>
      </c>
    </row>
    <row r="125" spans="1:13" ht="15.6" x14ac:dyDescent="0.25">
      <c r="A125" s="6">
        <v>9</v>
      </c>
      <c r="B125" s="7"/>
      <c r="C125" s="7"/>
      <c r="D125" s="8" t="str">
        <f t="shared" si="30"/>
        <v/>
      </c>
      <c r="E125" s="9" t="str">
        <f t="shared" si="31"/>
        <v/>
      </c>
      <c r="F125" s="10" t="str">
        <f t="shared" si="32"/>
        <v/>
      </c>
      <c r="G125" s="84"/>
      <c r="H125" s="11">
        <v>9</v>
      </c>
      <c r="I125" s="26"/>
      <c r="J125" s="7"/>
      <c r="K125" s="8" t="str">
        <f t="shared" si="33"/>
        <v/>
      </c>
      <c r="L125" s="9" t="str">
        <f t="shared" si="34"/>
        <v/>
      </c>
      <c r="M125" s="9" t="str">
        <f t="shared" si="35"/>
        <v/>
      </c>
    </row>
    <row r="126" spans="1:13" ht="15.6" x14ac:dyDescent="0.25">
      <c r="A126" s="6">
        <v>10</v>
      </c>
      <c r="B126" s="7"/>
      <c r="C126" s="7"/>
      <c r="D126" s="8" t="str">
        <f t="shared" si="30"/>
        <v/>
      </c>
      <c r="E126" s="9" t="str">
        <f t="shared" si="31"/>
        <v/>
      </c>
      <c r="F126" s="10" t="str">
        <f t="shared" si="32"/>
        <v/>
      </c>
      <c r="G126" s="84"/>
      <c r="H126" s="11">
        <v>10</v>
      </c>
      <c r="I126" s="26"/>
      <c r="J126" s="7"/>
      <c r="K126" s="8" t="str">
        <f t="shared" si="33"/>
        <v/>
      </c>
      <c r="L126" s="9" t="str">
        <f t="shared" si="34"/>
        <v/>
      </c>
      <c r="M126" s="9" t="str">
        <f t="shared" si="35"/>
        <v/>
      </c>
    </row>
    <row r="127" spans="1:13" ht="15.6" x14ac:dyDescent="0.25">
      <c r="A127" s="6">
        <v>11</v>
      </c>
      <c r="B127" s="7"/>
      <c r="C127" s="7"/>
      <c r="D127" s="8" t="str">
        <f t="shared" si="30"/>
        <v/>
      </c>
      <c r="E127" s="9" t="str">
        <f t="shared" si="31"/>
        <v/>
      </c>
      <c r="F127" s="10" t="str">
        <f t="shared" si="32"/>
        <v/>
      </c>
      <c r="G127" s="84"/>
      <c r="H127" s="11">
        <v>11</v>
      </c>
      <c r="I127" s="26"/>
      <c r="J127" s="7"/>
      <c r="K127" s="8" t="str">
        <f t="shared" si="33"/>
        <v/>
      </c>
      <c r="L127" s="9" t="str">
        <f t="shared" si="34"/>
        <v/>
      </c>
      <c r="M127" s="9" t="str">
        <f t="shared" si="35"/>
        <v/>
      </c>
    </row>
    <row r="128" spans="1:13" ht="15.6" x14ac:dyDescent="0.25">
      <c r="A128" s="6">
        <v>12</v>
      </c>
      <c r="B128" s="7"/>
      <c r="C128" s="7"/>
      <c r="D128" s="8" t="str">
        <f t="shared" si="30"/>
        <v/>
      </c>
      <c r="E128" s="9" t="str">
        <f t="shared" si="31"/>
        <v/>
      </c>
      <c r="F128" s="10" t="str">
        <f t="shared" si="32"/>
        <v/>
      </c>
      <c r="G128" s="84"/>
      <c r="H128" s="11">
        <v>12</v>
      </c>
      <c r="I128" s="26"/>
      <c r="J128" s="7"/>
      <c r="K128" s="8" t="str">
        <f t="shared" si="33"/>
        <v/>
      </c>
      <c r="L128" s="9" t="str">
        <f t="shared" si="34"/>
        <v/>
      </c>
      <c r="M128" s="9" t="str">
        <f t="shared" si="35"/>
        <v/>
      </c>
    </row>
    <row r="129" spans="1:13" ht="15.6" x14ac:dyDescent="0.25">
      <c r="A129" s="6">
        <v>13</v>
      </c>
      <c r="B129" s="7"/>
      <c r="C129" s="7"/>
      <c r="D129" s="8" t="str">
        <f t="shared" si="30"/>
        <v/>
      </c>
      <c r="E129" s="9" t="str">
        <f t="shared" si="31"/>
        <v/>
      </c>
      <c r="F129" s="10" t="str">
        <f t="shared" si="32"/>
        <v/>
      </c>
      <c r="G129" s="84"/>
      <c r="H129" s="11">
        <v>13</v>
      </c>
      <c r="I129" s="26"/>
      <c r="J129" s="7"/>
      <c r="K129" s="8" t="str">
        <f t="shared" si="33"/>
        <v/>
      </c>
      <c r="L129" s="9" t="str">
        <f t="shared" si="34"/>
        <v/>
      </c>
      <c r="M129" s="9" t="str">
        <f t="shared" si="35"/>
        <v/>
      </c>
    </row>
    <row r="130" spans="1:13" ht="15.6" x14ac:dyDescent="0.25">
      <c r="A130" s="6">
        <v>14</v>
      </c>
      <c r="B130" s="7"/>
      <c r="C130" s="7"/>
      <c r="D130" s="8" t="str">
        <f t="shared" si="30"/>
        <v/>
      </c>
      <c r="E130" s="9" t="str">
        <f t="shared" si="31"/>
        <v/>
      </c>
      <c r="F130" s="10" t="str">
        <f t="shared" si="32"/>
        <v/>
      </c>
      <c r="G130" s="84"/>
      <c r="H130" s="11">
        <v>14</v>
      </c>
      <c r="I130" s="26"/>
      <c r="J130" s="7"/>
      <c r="K130" s="8" t="str">
        <f t="shared" si="33"/>
        <v/>
      </c>
      <c r="L130" s="9" t="str">
        <f t="shared" si="34"/>
        <v/>
      </c>
      <c r="M130" s="9" t="str">
        <f t="shared" si="35"/>
        <v/>
      </c>
    </row>
    <row r="131" spans="1:13" ht="15.6" x14ac:dyDescent="0.25">
      <c r="A131" s="6">
        <v>15</v>
      </c>
      <c r="B131" s="7"/>
      <c r="C131" s="7"/>
      <c r="D131" s="8" t="str">
        <f t="shared" si="30"/>
        <v/>
      </c>
      <c r="E131" s="9" t="str">
        <f t="shared" si="31"/>
        <v/>
      </c>
      <c r="F131" s="10" t="str">
        <f t="shared" si="32"/>
        <v/>
      </c>
      <c r="G131" s="84"/>
      <c r="H131" s="11">
        <v>15</v>
      </c>
      <c r="I131" s="27"/>
      <c r="J131" s="22"/>
      <c r="K131" s="23" t="str">
        <f t="shared" si="33"/>
        <v/>
      </c>
      <c r="L131" s="24" t="str">
        <f t="shared" si="34"/>
        <v/>
      </c>
      <c r="M131" s="24" t="str">
        <f t="shared" si="35"/>
        <v/>
      </c>
    </row>
    <row r="132" spans="1:13" ht="15.6" x14ac:dyDescent="0.3">
      <c r="A132" s="86" t="s">
        <v>9</v>
      </c>
      <c r="B132" s="87"/>
      <c r="C132" s="87"/>
      <c r="D132" s="88"/>
      <c r="E132" s="89">
        <f>ROUND((SUM(F117:F131)),2)</f>
        <v>0</v>
      </c>
      <c r="F132" s="90"/>
      <c r="G132" s="85"/>
      <c r="H132" s="86" t="s">
        <v>9</v>
      </c>
      <c r="I132" s="87"/>
      <c r="J132" s="87"/>
      <c r="K132" s="88"/>
      <c r="L132" s="89">
        <f>ROUND((SUM(M117:M131)),2)</f>
        <v>0</v>
      </c>
      <c r="M132" s="90"/>
    </row>
    <row r="133" spans="1:13" ht="15.6" x14ac:dyDescent="0.25">
      <c r="A133" s="69" t="s">
        <v>10</v>
      </c>
      <c r="B133" s="70"/>
      <c r="C133" s="70"/>
      <c r="D133" s="70"/>
      <c r="E133" s="70"/>
      <c r="F133" s="71"/>
      <c r="G133" s="12" t="s">
        <v>11</v>
      </c>
      <c r="H133" s="72">
        <f>IF((E132-L132)&lt;0,((E132-L132)*-1),(E132-L132))</f>
        <v>0</v>
      </c>
      <c r="I133" s="73"/>
      <c r="J133" s="73"/>
      <c r="K133" s="73"/>
      <c r="L133" s="73"/>
      <c r="M133" s="74"/>
    </row>
    <row r="134" spans="1:13" ht="15.6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</row>
    <row r="137" spans="1:13" ht="15.6" x14ac:dyDescent="0.25">
      <c r="A137" s="32" t="s">
        <v>25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4"/>
    </row>
    <row r="138" spans="1:13" ht="15.6" x14ac:dyDescent="0.25">
      <c r="A138" s="32" t="s">
        <v>1</v>
      </c>
      <c r="B138" s="33"/>
      <c r="C138" s="33"/>
      <c r="D138" s="33"/>
      <c r="E138" s="33"/>
      <c r="F138" s="34"/>
      <c r="G138" s="83"/>
      <c r="H138" s="32" t="s">
        <v>2</v>
      </c>
      <c r="I138" s="33"/>
      <c r="J138" s="33"/>
      <c r="K138" s="33"/>
      <c r="L138" s="33"/>
      <c r="M138" s="34"/>
    </row>
    <row r="139" spans="1:13" ht="15.6" x14ac:dyDescent="0.25">
      <c r="A139" s="2" t="s">
        <v>3</v>
      </c>
      <c r="B139" s="3" t="s">
        <v>4</v>
      </c>
      <c r="C139" s="3" t="s">
        <v>5</v>
      </c>
      <c r="D139" s="3" t="s">
        <v>6</v>
      </c>
      <c r="E139" s="3" t="s">
        <v>4</v>
      </c>
      <c r="F139" s="4" t="s">
        <v>7</v>
      </c>
      <c r="G139" s="84"/>
      <c r="H139" s="25" t="s">
        <v>3</v>
      </c>
      <c r="I139" s="18" t="str">
        <f>B139</f>
        <v>Dist</v>
      </c>
      <c r="J139" s="19" t="str">
        <f>C139</f>
        <v>R.L</v>
      </c>
      <c r="K139" s="19" t="str">
        <f>D139</f>
        <v>Av.RL</v>
      </c>
      <c r="L139" s="19" t="str">
        <f>E139</f>
        <v>Dist</v>
      </c>
      <c r="M139" s="19" t="str">
        <f>F139</f>
        <v>Area</v>
      </c>
    </row>
    <row r="140" spans="1:13" ht="15.6" x14ac:dyDescent="0.25">
      <c r="A140" s="6">
        <v>1</v>
      </c>
      <c r="B140" s="7"/>
      <c r="C140" s="7"/>
      <c r="D140" s="8" t="s">
        <v>8</v>
      </c>
      <c r="E140" s="9" t="s">
        <v>8</v>
      </c>
      <c r="F140" s="10" t="s">
        <v>8</v>
      </c>
      <c r="G140" s="84"/>
      <c r="H140" s="11">
        <v>1</v>
      </c>
      <c r="I140" s="26"/>
      <c r="J140" s="7"/>
      <c r="K140" s="8" t="s">
        <v>8</v>
      </c>
      <c r="L140" s="9" t="s">
        <v>8</v>
      </c>
      <c r="M140" s="9" t="s">
        <v>8</v>
      </c>
    </row>
    <row r="141" spans="1:13" ht="15.6" x14ac:dyDescent="0.25">
      <c r="A141" s="6">
        <v>2</v>
      </c>
      <c r="B141" s="7"/>
      <c r="C141" s="7"/>
      <c r="D141" s="8" t="str">
        <f>IF(C141="","",ROUNDUP(((C140+C141)/2),2))</f>
        <v/>
      </c>
      <c r="E141" s="9" t="str">
        <f>IF(B141="","",ROUND((B141-B140),2))</f>
        <v/>
      </c>
      <c r="F141" s="10" t="str">
        <f>IF(E141="","",IF(C141="","",ROUND((E141*D141),3)))</f>
        <v/>
      </c>
      <c r="G141" s="84"/>
      <c r="H141" s="11">
        <v>2</v>
      </c>
      <c r="I141" s="26"/>
      <c r="J141" s="7"/>
      <c r="K141" s="8" t="str">
        <f>IF(J141="","",ROUNDUP(((J140+J141)/2),2))</f>
        <v/>
      </c>
      <c r="L141" s="9" t="str">
        <f>IF(I141="","",ROUND((I141-I140),2))</f>
        <v/>
      </c>
      <c r="M141" s="9" t="str">
        <f>IF(L141="","",IF(J141="","",ROUND((L141*K141),3)))</f>
        <v/>
      </c>
    </row>
    <row r="142" spans="1:13" ht="15.6" x14ac:dyDescent="0.25">
      <c r="A142" s="6">
        <v>3</v>
      </c>
      <c r="B142" s="7"/>
      <c r="C142" s="7"/>
      <c r="D142" s="8" t="str">
        <f t="shared" ref="D142:D154" si="36">IF(C142="","",ROUNDUP(((C141+C142)/2),2))</f>
        <v/>
      </c>
      <c r="E142" s="9" t="str">
        <f t="shared" ref="E142:E154" si="37">IF(B142="","",ROUND((B142-B141),2))</f>
        <v/>
      </c>
      <c r="F142" s="10" t="str">
        <f t="shared" ref="F142:F154" si="38">IF(E142="","",IF(C142="","",ROUND((E142*D142),3)))</f>
        <v/>
      </c>
      <c r="G142" s="84"/>
      <c r="H142" s="11">
        <v>3</v>
      </c>
      <c r="I142" s="26"/>
      <c r="J142" s="7"/>
      <c r="K142" s="8" t="str">
        <f t="shared" ref="K142:K154" si="39">IF(J142="","",ROUNDUP(((J141+J142)/2),2))</f>
        <v/>
      </c>
      <c r="L142" s="9" t="str">
        <f t="shared" ref="L142:L154" si="40">IF(I142="","",ROUND((I142-I141),2))</f>
        <v/>
      </c>
      <c r="M142" s="9" t="str">
        <f t="shared" ref="M142:M154" si="41">IF(L142="","",IF(J142="","",ROUND((L142*K142),3)))</f>
        <v/>
      </c>
    </row>
    <row r="143" spans="1:13" ht="15.6" x14ac:dyDescent="0.25">
      <c r="A143" s="6">
        <v>4</v>
      </c>
      <c r="B143" s="7"/>
      <c r="C143" s="7"/>
      <c r="D143" s="8" t="str">
        <f t="shared" si="36"/>
        <v/>
      </c>
      <c r="E143" s="9" t="str">
        <f t="shared" si="37"/>
        <v/>
      </c>
      <c r="F143" s="10" t="str">
        <f t="shared" si="38"/>
        <v/>
      </c>
      <c r="G143" s="84"/>
      <c r="H143" s="11">
        <v>4</v>
      </c>
      <c r="I143" s="26"/>
      <c r="J143" s="7"/>
      <c r="K143" s="8" t="str">
        <f t="shared" si="39"/>
        <v/>
      </c>
      <c r="L143" s="9" t="str">
        <f t="shared" si="40"/>
        <v/>
      </c>
      <c r="M143" s="9" t="str">
        <f t="shared" si="41"/>
        <v/>
      </c>
    </row>
    <row r="144" spans="1:13" ht="15.6" x14ac:dyDescent="0.25">
      <c r="A144" s="6">
        <v>5</v>
      </c>
      <c r="B144" s="7"/>
      <c r="C144" s="7"/>
      <c r="D144" s="8" t="str">
        <f t="shared" si="36"/>
        <v/>
      </c>
      <c r="E144" s="9" t="str">
        <f t="shared" si="37"/>
        <v/>
      </c>
      <c r="F144" s="10" t="str">
        <f t="shared" si="38"/>
        <v/>
      </c>
      <c r="G144" s="84"/>
      <c r="H144" s="11">
        <v>5</v>
      </c>
      <c r="I144" s="26"/>
      <c r="J144" s="7"/>
      <c r="K144" s="8" t="str">
        <f t="shared" si="39"/>
        <v/>
      </c>
      <c r="L144" s="9" t="str">
        <f t="shared" si="40"/>
        <v/>
      </c>
      <c r="M144" s="9" t="str">
        <f t="shared" si="41"/>
        <v/>
      </c>
    </row>
    <row r="145" spans="1:13" ht="15.6" x14ac:dyDescent="0.25">
      <c r="A145" s="6">
        <v>6</v>
      </c>
      <c r="B145" s="7"/>
      <c r="C145" s="7"/>
      <c r="D145" s="8" t="str">
        <f t="shared" si="36"/>
        <v/>
      </c>
      <c r="E145" s="9" t="str">
        <f t="shared" si="37"/>
        <v/>
      </c>
      <c r="F145" s="10" t="str">
        <f t="shared" si="38"/>
        <v/>
      </c>
      <c r="G145" s="84"/>
      <c r="H145" s="11">
        <v>6</v>
      </c>
      <c r="I145" s="26"/>
      <c r="J145" s="7"/>
      <c r="K145" s="8" t="str">
        <f t="shared" si="39"/>
        <v/>
      </c>
      <c r="L145" s="9" t="str">
        <f t="shared" si="40"/>
        <v/>
      </c>
      <c r="M145" s="9" t="str">
        <f t="shared" si="41"/>
        <v/>
      </c>
    </row>
    <row r="146" spans="1:13" ht="15.6" x14ac:dyDescent="0.25">
      <c r="A146" s="6">
        <v>7</v>
      </c>
      <c r="B146" s="7"/>
      <c r="C146" s="7"/>
      <c r="D146" s="8" t="str">
        <f t="shared" si="36"/>
        <v/>
      </c>
      <c r="E146" s="9" t="str">
        <f t="shared" si="37"/>
        <v/>
      </c>
      <c r="F146" s="10" t="str">
        <f t="shared" si="38"/>
        <v/>
      </c>
      <c r="G146" s="84"/>
      <c r="H146" s="11">
        <v>7</v>
      </c>
      <c r="I146" s="26"/>
      <c r="J146" s="7"/>
      <c r="K146" s="8" t="str">
        <f t="shared" si="39"/>
        <v/>
      </c>
      <c r="L146" s="9" t="str">
        <f t="shared" si="40"/>
        <v/>
      </c>
      <c r="M146" s="9" t="str">
        <f t="shared" si="41"/>
        <v/>
      </c>
    </row>
    <row r="147" spans="1:13" ht="15.6" x14ac:dyDescent="0.25">
      <c r="A147" s="6">
        <v>8</v>
      </c>
      <c r="B147" s="7"/>
      <c r="C147" s="7"/>
      <c r="D147" s="8" t="str">
        <f t="shared" si="36"/>
        <v/>
      </c>
      <c r="E147" s="9" t="str">
        <f t="shared" si="37"/>
        <v/>
      </c>
      <c r="F147" s="10" t="str">
        <f t="shared" si="38"/>
        <v/>
      </c>
      <c r="G147" s="84"/>
      <c r="H147" s="11">
        <v>8</v>
      </c>
      <c r="I147" s="26"/>
      <c r="J147" s="7"/>
      <c r="K147" s="8" t="str">
        <f t="shared" si="39"/>
        <v/>
      </c>
      <c r="L147" s="9" t="str">
        <f t="shared" si="40"/>
        <v/>
      </c>
      <c r="M147" s="9" t="str">
        <f t="shared" si="41"/>
        <v/>
      </c>
    </row>
    <row r="148" spans="1:13" ht="15.6" x14ac:dyDescent="0.25">
      <c r="A148" s="6">
        <v>9</v>
      </c>
      <c r="B148" s="7"/>
      <c r="C148" s="7"/>
      <c r="D148" s="8" t="str">
        <f t="shared" si="36"/>
        <v/>
      </c>
      <c r="E148" s="9" t="str">
        <f t="shared" si="37"/>
        <v/>
      </c>
      <c r="F148" s="10" t="str">
        <f t="shared" si="38"/>
        <v/>
      </c>
      <c r="G148" s="84"/>
      <c r="H148" s="11">
        <v>9</v>
      </c>
      <c r="I148" s="26"/>
      <c r="J148" s="7"/>
      <c r="K148" s="8" t="str">
        <f t="shared" si="39"/>
        <v/>
      </c>
      <c r="L148" s="9" t="str">
        <f t="shared" si="40"/>
        <v/>
      </c>
      <c r="M148" s="9" t="str">
        <f t="shared" si="41"/>
        <v/>
      </c>
    </row>
    <row r="149" spans="1:13" ht="15.6" x14ac:dyDescent="0.25">
      <c r="A149" s="6">
        <v>10</v>
      </c>
      <c r="B149" s="7"/>
      <c r="C149" s="7"/>
      <c r="D149" s="8" t="str">
        <f t="shared" si="36"/>
        <v/>
      </c>
      <c r="E149" s="9" t="str">
        <f t="shared" si="37"/>
        <v/>
      </c>
      <c r="F149" s="10" t="str">
        <f t="shared" si="38"/>
        <v/>
      </c>
      <c r="G149" s="84"/>
      <c r="H149" s="11">
        <v>10</v>
      </c>
      <c r="I149" s="26"/>
      <c r="J149" s="7"/>
      <c r="K149" s="8" t="str">
        <f t="shared" si="39"/>
        <v/>
      </c>
      <c r="L149" s="9" t="str">
        <f t="shared" si="40"/>
        <v/>
      </c>
      <c r="M149" s="9" t="str">
        <f t="shared" si="41"/>
        <v/>
      </c>
    </row>
    <row r="150" spans="1:13" ht="15.6" x14ac:dyDescent="0.25">
      <c r="A150" s="6">
        <v>11</v>
      </c>
      <c r="B150" s="7"/>
      <c r="C150" s="7"/>
      <c r="D150" s="8" t="str">
        <f t="shared" si="36"/>
        <v/>
      </c>
      <c r="E150" s="9" t="str">
        <f t="shared" si="37"/>
        <v/>
      </c>
      <c r="F150" s="10" t="str">
        <f t="shared" si="38"/>
        <v/>
      </c>
      <c r="G150" s="84"/>
      <c r="H150" s="11">
        <v>11</v>
      </c>
      <c r="I150" s="26"/>
      <c r="J150" s="7"/>
      <c r="K150" s="8" t="str">
        <f t="shared" si="39"/>
        <v/>
      </c>
      <c r="L150" s="9" t="str">
        <f t="shared" si="40"/>
        <v/>
      </c>
      <c r="M150" s="9" t="str">
        <f t="shared" si="41"/>
        <v/>
      </c>
    </row>
    <row r="151" spans="1:13" ht="15.6" x14ac:dyDescent="0.25">
      <c r="A151" s="6">
        <v>12</v>
      </c>
      <c r="B151" s="7"/>
      <c r="C151" s="7"/>
      <c r="D151" s="8" t="str">
        <f t="shared" si="36"/>
        <v/>
      </c>
      <c r="E151" s="9" t="str">
        <f t="shared" si="37"/>
        <v/>
      </c>
      <c r="F151" s="10" t="str">
        <f t="shared" si="38"/>
        <v/>
      </c>
      <c r="G151" s="84"/>
      <c r="H151" s="11">
        <v>12</v>
      </c>
      <c r="I151" s="26"/>
      <c r="J151" s="7"/>
      <c r="K151" s="8" t="str">
        <f t="shared" si="39"/>
        <v/>
      </c>
      <c r="L151" s="9" t="str">
        <f t="shared" si="40"/>
        <v/>
      </c>
      <c r="M151" s="9" t="str">
        <f t="shared" si="41"/>
        <v/>
      </c>
    </row>
    <row r="152" spans="1:13" ht="15.6" x14ac:dyDescent="0.25">
      <c r="A152" s="6">
        <v>13</v>
      </c>
      <c r="B152" s="7"/>
      <c r="C152" s="7"/>
      <c r="D152" s="8" t="str">
        <f t="shared" si="36"/>
        <v/>
      </c>
      <c r="E152" s="9" t="str">
        <f t="shared" si="37"/>
        <v/>
      </c>
      <c r="F152" s="10" t="str">
        <f t="shared" si="38"/>
        <v/>
      </c>
      <c r="G152" s="84"/>
      <c r="H152" s="11">
        <v>13</v>
      </c>
      <c r="I152" s="26"/>
      <c r="J152" s="7"/>
      <c r="K152" s="8" t="str">
        <f t="shared" si="39"/>
        <v/>
      </c>
      <c r="L152" s="9" t="str">
        <f t="shared" si="40"/>
        <v/>
      </c>
      <c r="M152" s="9" t="str">
        <f t="shared" si="41"/>
        <v/>
      </c>
    </row>
    <row r="153" spans="1:13" ht="15.6" x14ac:dyDescent="0.25">
      <c r="A153" s="6">
        <v>14</v>
      </c>
      <c r="B153" s="7"/>
      <c r="C153" s="7"/>
      <c r="D153" s="8" t="str">
        <f t="shared" si="36"/>
        <v/>
      </c>
      <c r="E153" s="9" t="str">
        <f t="shared" si="37"/>
        <v/>
      </c>
      <c r="F153" s="10" t="str">
        <f t="shared" si="38"/>
        <v/>
      </c>
      <c r="G153" s="84"/>
      <c r="H153" s="11">
        <v>14</v>
      </c>
      <c r="I153" s="26"/>
      <c r="J153" s="7"/>
      <c r="K153" s="8" t="str">
        <f t="shared" si="39"/>
        <v/>
      </c>
      <c r="L153" s="9" t="str">
        <f t="shared" si="40"/>
        <v/>
      </c>
      <c r="M153" s="9" t="str">
        <f t="shared" si="41"/>
        <v/>
      </c>
    </row>
    <row r="154" spans="1:13" ht="15.6" x14ac:dyDescent="0.25">
      <c r="A154" s="6">
        <v>15</v>
      </c>
      <c r="B154" s="7"/>
      <c r="C154" s="7"/>
      <c r="D154" s="8" t="str">
        <f t="shared" si="36"/>
        <v/>
      </c>
      <c r="E154" s="9" t="str">
        <f t="shared" si="37"/>
        <v/>
      </c>
      <c r="F154" s="10" t="str">
        <f t="shared" si="38"/>
        <v/>
      </c>
      <c r="G154" s="84"/>
      <c r="H154" s="11">
        <v>15</v>
      </c>
      <c r="I154" s="27"/>
      <c r="J154" s="22"/>
      <c r="K154" s="23" t="str">
        <f t="shared" si="39"/>
        <v/>
      </c>
      <c r="L154" s="24" t="str">
        <f t="shared" si="40"/>
        <v/>
      </c>
      <c r="M154" s="24" t="str">
        <f t="shared" si="41"/>
        <v/>
      </c>
    </row>
    <row r="155" spans="1:13" ht="15.6" x14ac:dyDescent="0.3">
      <c r="A155" s="86" t="s">
        <v>9</v>
      </c>
      <c r="B155" s="87"/>
      <c r="C155" s="87"/>
      <c r="D155" s="88"/>
      <c r="E155" s="89">
        <f>ROUND((SUM(F140:F154)),2)</f>
        <v>0</v>
      </c>
      <c r="F155" s="90"/>
      <c r="G155" s="85"/>
      <c r="H155" s="86" t="s">
        <v>9</v>
      </c>
      <c r="I155" s="87"/>
      <c r="J155" s="87"/>
      <c r="K155" s="88"/>
      <c r="L155" s="89">
        <f>ROUND((SUM(M140:M154)),2)</f>
        <v>0</v>
      </c>
      <c r="M155" s="90"/>
    </row>
    <row r="156" spans="1:13" ht="15.6" x14ac:dyDescent="0.25">
      <c r="A156" s="69" t="s">
        <v>10</v>
      </c>
      <c r="B156" s="70"/>
      <c r="C156" s="70"/>
      <c r="D156" s="70"/>
      <c r="E156" s="70"/>
      <c r="F156" s="71"/>
      <c r="G156" s="12" t="s">
        <v>11</v>
      </c>
      <c r="H156" s="72">
        <f>IF((E155-L155)&lt;0,((E155-L155)*-1),(E155-L155))</f>
        <v>0</v>
      </c>
      <c r="I156" s="73"/>
      <c r="J156" s="73"/>
      <c r="K156" s="73"/>
      <c r="L156" s="73"/>
      <c r="M156" s="74"/>
    </row>
    <row r="157" spans="1:13" ht="15.6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</row>
    <row r="160" spans="1:13" ht="15.6" x14ac:dyDescent="0.25">
      <c r="A160" s="32" t="s">
        <v>26</v>
      </c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4"/>
    </row>
    <row r="161" spans="1:13" ht="15.6" x14ac:dyDescent="0.25">
      <c r="A161" s="32" t="s">
        <v>1</v>
      </c>
      <c r="B161" s="33"/>
      <c r="C161" s="33"/>
      <c r="D161" s="33"/>
      <c r="E161" s="33"/>
      <c r="F161" s="34"/>
      <c r="G161" s="83"/>
      <c r="H161" s="32" t="s">
        <v>2</v>
      </c>
      <c r="I161" s="33"/>
      <c r="J161" s="33"/>
      <c r="K161" s="33"/>
      <c r="L161" s="33"/>
      <c r="M161" s="34"/>
    </row>
    <row r="162" spans="1:13" ht="15.6" x14ac:dyDescent="0.25">
      <c r="A162" s="2" t="s">
        <v>3</v>
      </c>
      <c r="B162" s="3" t="s">
        <v>4</v>
      </c>
      <c r="C162" s="3" t="s">
        <v>5</v>
      </c>
      <c r="D162" s="3" t="s">
        <v>6</v>
      </c>
      <c r="E162" s="3" t="s">
        <v>4</v>
      </c>
      <c r="F162" s="4" t="s">
        <v>7</v>
      </c>
      <c r="G162" s="84"/>
      <c r="H162" s="25" t="s">
        <v>3</v>
      </c>
      <c r="I162" s="18" t="str">
        <f>B162</f>
        <v>Dist</v>
      </c>
      <c r="J162" s="19" t="str">
        <f>C162</f>
        <v>R.L</v>
      </c>
      <c r="K162" s="19" t="str">
        <f>D162</f>
        <v>Av.RL</v>
      </c>
      <c r="L162" s="19" t="str">
        <f>E162</f>
        <v>Dist</v>
      </c>
      <c r="M162" s="19" t="str">
        <f>F162</f>
        <v>Area</v>
      </c>
    </row>
    <row r="163" spans="1:13" ht="15.6" x14ac:dyDescent="0.25">
      <c r="A163" s="6">
        <v>1</v>
      </c>
      <c r="B163" s="7"/>
      <c r="C163" s="7"/>
      <c r="D163" s="8" t="s">
        <v>8</v>
      </c>
      <c r="E163" s="9" t="s">
        <v>8</v>
      </c>
      <c r="F163" s="10" t="s">
        <v>8</v>
      </c>
      <c r="G163" s="84"/>
      <c r="H163" s="11">
        <v>1</v>
      </c>
      <c r="I163" s="26"/>
      <c r="J163" s="7"/>
      <c r="K163" s="8" t="s">
        <v>8</v>
      </c>
      <c r="L163" s="9" t="s">
        <v>8</v>
      </c>
      <c r="M163" s="9" t="s">
        <v>8</v>
      </c>
    </row>
    <row r="164" spans="1:13" ht="15.6" x14ac:dyDescent="0.25">
      <c r="A164" s="6">
        <v>2</v>
      </c>
      <c r="B164" s="7"/>
      <c r="C164" s="7"/>
      <c r="D164" s="8" t="str">
        <f>IF(C164="","",ROUNDUP(((C163+C164)/2),2))</f>
        <v/>
      </c>
      <c r="E164" s="9" t="str">
        <f>IF(B164="","",ROUND((B164-B163),2))</f>
        <v/>
      </c>
      <c r="F164" s="10" t="str">
        <f>IF(E164="","",IF(C164="","",ROUND((E164*D164),3)))</f>
        <v/>
      </c>
      <c r="G164" s="84"/>
      <c r="H164" s="11">
        <v>2</v>
      </c>
      <c r="I164" s="26"/>
      <c r="J164" s="7"/>
      <c r="K164" s="8" t="str">
        <f>IF(J164="","",ROUNDUP(((J163+J164)/2),2))</f>
        <v/>
      </c>
      <c r="L164" s="9" t="str">
        <f>IF(I164="","",ROUND((I164-I163),2))</f>
        <v/>
      </c>
      <c r="M164" s="9" t="str">
        <f>IF(L164="","",IF(J164="","",ROUND((L164*K164),3)))</f>
        <v/>
      </c>
    </row>
    <row r="165" spans="1:13" ht="15.6" x14ac:dyDescent="0.25">
      <c r="A165" s="6">
        <v>3</v>
      </c>
      <c r="B165" s="7"/>
      <c r="C165" s="7"/>
      <c r="D165" s="8" t="str">
        <f t="shared" ref="D165:D177" si="42">IF(C165="","",ROUNDUP(((C164+C165)/2),2))</f>
        <v/>
      </c>
      <c r="E165" s="9" t="str">
        <f t="shared" ref="E165:E177" si="43">IF(B165="","",ROUND((B165-B164),2))</f>
        <v/>
      </c>
      <c r="F165" s="10" t="str">
        <f t="shared" ref="F165:F177" si="44">IF(E165="","",IF(C165="","",ROUND((E165*D165),3)))</f>
        <v/>
      </c>
      <c r="G165" s="84"/>
      <c r="H165" s="11">
        <v>3</v>
      </c>
      <c r="I165" s="26"/>
      <c r="J165" s="7"/>
      <c r="K165" s="8" t="str">
        <f t="shared" ref="K165:K177" si="45">IF(J165="","",ROUNDUP(((J164+J165)/2),2))</f>
        <v/>
      </c>
      <c r="L165" s="9" t="str">
        <f t="shared" ref="L165:L177" si="46">IF(I165="","",ROUND((I165-I164),2))</f>
        <v/>
      </c>
      <c r="M165" s="9" t="str">
        <f t="shared" ref="M165:M177" si="47">IF(L165="","",IF(J165="","",ROUND((L165*K165),3)))</f>
        <v/>
      </c>
    </row>
    <row r="166" spans="1:13" ht="15.6" x14ac:dyDescent="0.25">
      <c r="A166" s="6">
        <v>4</v>
      </c>
      <c r="B166" s="7"/>
      <c r="C166" s="7"/>
      <c r="D166" s="8" t="str">
        <f t="shared" si="42"/>
        <v/>
      </c>
      <c r="E166" s="9" t="str">
        <f t="shared" si="43"/>
        <v/>
      </c>
      <c r="F166" s="10" t="str">
        <f t="shared" si="44"/>
        <v/>
      </c>
      <c r="G166" s="84"/>
      <c r="H166" s="11">
        <v>4</v>
      </c>
      <c r="I166" s="26"/>
      <c r="J166" s="7"/>
      <c r="K166" s="8" t="str">
        <f t="shared" si="45"/>
        <v/>
      </c>
      <c r="L166" s="9" t="str">
        <f t="shared" si="46"/>
        <v/>
      </c>
      <c r="M166" s="9" t="str">
        <f t="shared" si="47"/>
        <v/>
      </c>
    </row>
    <row r="167" spans="1:13" ht="15.6" x14ac:dyDescent="0.25">
      <c r="A167" s="6">
        <v>5</v>
      </c>
      <c r="B167" s="7"/>
      <c r="C167" s="7"/>
      <c r="D167" s="8" t="str">
        <f t="shared" si="42"/>
        <v/>
      </c>
      <c r="E167" s="9" t="str">
        <f t="shared" si="43"/>
        <v/>
      </c>
      <c r="F167" s="10" t="str">
        <f t="shared" si="44"/>
        <v/>
      </c>
      <c r="G167" s="84"/>
      <c r="H167" s="11">
        <v>5</v>
      </c>
      <c r="I167" s="26"/>
      <c r="J167" s="7"/>
      <c r="K167" s="8" t="str">
        <f t="shared" si="45"/>
        <v/>
      </c>
      <c r="L167" s="9" t="str">
        <f t="shared" si="46"/>
        <v/>
      </c>
      <c r="M167" s="9" t="str">
        <f t="shared" si="47"/>
        <v/>
      </c>
    </row>
    <row r="168" spans="1:13" ht="15.6" x14ac:dyDescent="0.25">
      <c r="A168" s="6">
        <v>6</v>
      </c>
      <c r="B168" s="7"/>
      <c r="C168" s="7"/>
      <c r="D168" s="8" t="str">
        <f t="shared" si="42"/>
        <v/>
      </c>
      <c r="E168" s="9" t="str">
        <f t="shared" si="43"/>
        <v/>
      </c>
      <c r="F168" s="10" t="str">
        <f t="shared" si="44"/>
        <v/>
      </c>
      <c r="G168" s="84"/>
      <c r="H168" s="11">
        <v>6</v>
      </c>
      <c r="I168" s="26"/>
      <c r="J168" s="7"/>
      <c r="K168" s="8" t="str">
        <f t="shared" si="45"/>
        <v/>
      </c>
      <c r="L168" s="9" t="str">
        <f t="shared" si="46"/>
        <v/>
      </c>
      <c r="M168" s="9" t="str">
        <f t="shared" si="47"/>
        <v/>
      </c>
    </row>
    <row r="169" spans="1:13" ht="15.6" x14ac:dyDescent="0.25">
      <c r="A169" s="6">
        <v>7</v>
      </c>
      <c r="B169" s="7"/>
      <c r="C169" s="7"/>
      <c r="D169" s="8" t="str">
        <f t="shared" si="42"/>
        <v/>
      </c>
      <c r="E169" s="9" t="str">
        <f t="shared" si="43"/>
        <v/>
      </c>
      <c r="F169" s="10" t="str">
        <f t="shared" si="44"/>
        <v/>
      </c>
      <c r="G169" s="84"/>
      <c r="H169" s="11">
        <v>7</v>
      </c>
      <c r="I169" s="26"/>
      <c r="J169" s="7"/>
      <c r="K169" s="8" t="str">
        <f t="shared" si="45"/>
        <v/>
      </c>
      <c r="L169" s="9" t="str">
        <f t="shared" si="46"/>
        <v/>
      </c>
      <c r="M169" s="9" t="str">
        <f t="shared" si="47"/>
        <v/>
      </c>
    </row>
    <row r="170" spans="1:13" ht="15.6" x14ac:dyDescent="0.25">
      <c r="A170" s="6">
        <v>8</v>
      </c>
      <c r="B170" s="7"/>
      <c r="C170" s="7"/>
      <c r="D170" s="8" t="str">
        <f t="shared" si="42"/>
        <v/>
      </c>
      <c r="E170" s="9" t="str">
        <f t="shared" si="43"/>
        <v/>
      </c>
      <c r="F170" s="10" t="str">
        <f t="shared" si="44"/>
        <v/>
      </c>
      <c r="G170" s="84"/>
      <c r="H170" s="11">
        <v>8</v>
      </c>
      <c r="I170" s="26"/>
      <c r="J170" s="7"/>
      <c r="K170" s="8" t="str">
        <f t="shared" si="45"/>
        <v/>
      </c>
      <c r="L170" s="9" t="str">
        <f t="shared" si="46"/>
        <v/>
      </c>
      <c r="M170" s="9" t="str">
        <f t="shared" si="47"/>
        <v/>
      </c>
    </row>
    <row r="171" spans="1:13" ht="15.6" x14ac:dyDescent="0.25">
      <c r="A171" s="6">
        <v>9</v>
      </c>
      <c r="B171" s="7"/>
      <c r="C171" s="7"/>
      <c r="D171" s="8" t="str">
        <f t="shared" si="42"/>
        <v/>
      </c>
      <c r="E171" s="9" t="str">
        <f t="shared" si="43"/>
        <v/>
      </c>
      <c r="F171" s="10" t="str">
        <f t="shared" si="44"/>
        <v/>
      </c>
      <c r="G171" s="84"/>
      <c r="H171" s="11">
        <v>9</v>
      </c>
      <c r="I171" s="26"/>
      <c r="J171" s="7"/>
      <c r="K171" s="8" t="str">
        <f t="shared" si="45"/>
        <v/>
      </c>
      <c r="L171" s="9" t="str">
        <f t="shared" si="46"/>
        <v/>
      </c>
      <c r="M171" s="9" t="str">
        <f t="shared" si="47"/>
        <v/>
      </c>
    </row>
    <row r="172" spans="1:13" ht="15.6" x14ac:dyDescent="0.25">
      <c r="A172" s="6">
        <v>10</v>
      </c>
      <c r="B172" s="7"/>
      <c r="C172" s="7"/>
      <c r="D172" s="8" t="str">
        <f t="shared" si="42"/>
        <v/>
      </c>
      <c r="E172" s="9" t="str">
        <f t="shared" si="43"/>
        <v/>
      </c>
      <c r="F172" s="10" t="str">
        <f t="shared" si="44"/>
        <v/>
      </c>
      <c r="G172" s="84"/>
      <c r="H172" s="11">
        <v>10</v>
      </c>
      <c r="I172" s="26"/>
      <c r="J172" s="7"/>
      <c r="K172" s="8" t="str">
        <f t="shared" si="45"/>
        <v/>
      </c>
      <c r="L172" s="9" t="str">
        <f t="shared" si="46"/>
        <v/>
      </c>
      <c r="M172" s="9" t="str">
        <f t="shared" si="47"/>
        <v/>
      </c>
    </row>
    <row r="173" spans="1:13" ht="15.6" x14ac:dyDescent="0.25">
      <c r="A173" s="6">
        <v>11</v>
      </c>
      <c r="B173" s="7"/>
      <c r="C173" s="7"/>
      <c r="D173" s="8" t="str">
        <f t="shared" si="42"/>
        <v/>
      </c>
      <c r="E173" s="9" t="str">
        <f t="shared" si="43"/>
        <v/>
      </c>
      <c r="F173" s="10" t="str">
        <f t="shared" si="44"/>
        <v/>
      </c>
      <c r="G173" s="84"/>
      <c r="H173" s="11">
        <v>11</v>
      </c>
      <c r="I173" s="26"/>
      <c r="J173" s="7"/>
      <c r="K173" s="8" t="str">
        <f t="shared" si="45"/>
        <v/>
      </c>
      <c r="L173" s="9" t="str">
        <f t="shared" si="46"/>
        <v/>
      </c>
      <c r="M173" s="9" t="str">
        <f t="shared" si="47"/>
        <v/>
      </c>
    </row>
    <row r="174" spans="1:13" ht="15.6" x14ac:dyDescent="0.25">
      <c r="A174" s="6">
        <v>12</v>
      </c>
      <c r="B174" s="7"/>
      <c r="C174" s="7"/>
      <c r="D174" s="8" t="str">
        <f t="shared" si="42"/>
        <v/>
      </c>
      <c r="E174" s="9" t="str">
        <f t="shared" si="43"/>
        <v/>
      </c>
      <c r="F174" s="10" t="str">
        <f t="shared" si="44"/>
        <v/>
      </c>
      <c r="G174" s="84"/>
      <c r="H174" s="11">
        <v>12</v>
      </c>
      <c r="I174" s="26"/>
      <c r="J174" s="7"/>
      <c r="K174" s="8" t="str">
        <f t="shared" si="45"/>
        <v/>
      </c>
      <c r="L174" s="9" t="str">
        <f t="shared" si="46"/>
        <v/>
      </c>
      <c r="M174" s="9" t="str">
        <f t="shared" si="47"/>
        <v/>
      </c>
    </row>
    <row r="175" spans="1:13" ht="15.6" x14ac:dyDescent="0.25">
      <c r="A175" s="6">
        <v>13</v>
      </c>
      <c r="B175" s="7"/>
      <c r="C175" s="7"/>
      <c r="D175" s="8" t="str">
        <f t="shared" si="42"/>
        <v/>
      </c>
      <c r="E175" s="9" t="str">
        <f t="shared" si="43"/>
        <v/>
      </c>
      <c r="F175" s="10" t="str">
        <f t="shared" si="44"/>
        <v/>
      </c>
      <c r="G175" s="84"/>
      <c r="H175" s="11">
        <v>13</v>
      </c>
      <c r="I175" s="26"/>
      <c r="J175" s="7"/>
      <c r="K175" s="8" t="str">
        <f t="shared" si="45"/>
        <v/>
      </c>
      <c r="L175" s="9" t="str">
        <f t="shared" si="46"/>
        <v/>
      </c>
      <c r="M175" s="9" t="str">
        <f t="shared" si="47"/>
        <v/>
      </c>
    </row>
    <row r="176" spans="1:13" ht="15.6" x14ac:dyDescent="0.25">
      <c r="A176" s="6">
        <v>14</v>
      </c>
      <c r="B176" s="7"/>
      <c r="C176" s="7"/>
      <c r="D176" s="8" t="str">
        <f t="shared" si="42"/>
        <v/>
      </c>
      <c r="E176" s="9" t="str">
        <f t="shared" si="43"/>
        <v/>
      </c>
      <c r="F176" s="10" t="str">
        <f t="shared" si="44"/>
        <v/>
      </c>
      <c r="G176" s="84"/>
      <c r="H176" s="11">
        <v>14</v>
      </c>
      <c r="I176" s="26"/>
      <c r="J176" s="7"/>
      <c r="K176" s="8" t="str">
        <f t="shared" si="45"/>
        <v/>
      </c>
      <c r="L176" s="9" t="str">
        <f t="shared" si="46"/>
        <v/>
      </c>
      <c r="M176" s="9" t="str">
        <f t="shared" si="47"/>
        <v/>
      </c>
    </row>
    <row r="177" spans="1:13" ht="15.6" x14ac:dyDescent="0.25">
      <c r="A177" s="6">
        <v>15</v>
      </c>
      <c r="B177" s="7"/>
      <c r="C177" s="7"/>
      <c r="D177" s="8" t="str">
        <f t="shared" si="42"/>
        <v/>
      </c>
      <c r="E177" s="9" t="str">
        <f t="shared" si="43"/>
        <v/>
      </c>
      <c r="F177" s="10" t="str">
        <f t="shared" si="44"/>
        <v/>
      </c>
      <c r="G177" s="84"/>
      <c r="H177" s="11">
        <v>15</v>
      </c>
      <c r="I177" s="27"/>
      <c r="J177" s="22"/>
      <c r="K177" s="23" t="str">
        <f t="shared" si="45"/>
        <v/>
      </c>
      <c r="L177" s="24" t="str">
        <f t="shared" si="46"/>
        <v/>
      </c>
      <c r="M177" s="24" t="str">
        <f t="shared" si="47"/>
        <v/>
      </c>
    </row>
    <row r="178" spans="1:13" ht="15.6" x14ac:dyDescent="0.3">
      <c r="A178" s="86" t="s">
        <v>9</v>
      </c>
      <c r="B178" s="87"/>
      <c r="C178" s="87"/>
      <c r="D178" s="88"/>
      <c r="E178" s="89">
        <f>ROUND((SUM(F163:F177)),2)</f>
        <v>0</v>
      </c>
      <c r="F178" s="90"/>
      <c r="G178" s="85"/>
      <c r="H178" s="86" t="s">
        <v>9</v>
      </c>
      <c r="I178" s="87"/>
      <c r="J178" s="87"/>
      <c r="K178" s="88"/>
      <c r="L178" s="89">
        <f>ROUND((SUM(M163:M177)),2)</f>
        <v>0</v>
      </c>
      <c r="M178" s="90"/>
    </row>
    <row r="179" spans="1:13" ht="15.6" x14ac:dyDescent="0.25">
      <c r="A179" s="69" t="s">
        <v>10</v>
      </c>
      <c r="B179" s="70"/>
      <c r="C179" s="70"/>
      <c r="D179" s="70"/>
      <c r="E179" s="70"/>
      <c r="F179" s="71"/>
      <c r="G179" s="12" t="s">
        <v>11</v>
      </c>
      <c r="H179" s="72">
        <f>IF((E178-L178)&lt;0,((E178-L178)*-1),(E178-L178))</f>
        <v>0</v>
      </c>
      <c r="I179" s="73"/>
      <c r="J179" s="73"/>
      <c r="K179" s="73"/>
      <c r="L179" s="73"/>
      <c r="M179" s="74"/>
    </row>
    <row r="180" spans="1:13" ht="15.6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</row>
    <row r="183" spans="1:13" ht="15.6" x14ac:dyDescent="0.25">
      <c r="A183" s="32" t="s">
        <v>27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4"/>
    </row>
    <row r="184" spans="1:13" ht="15.6" x14ac:dyDescent="0.25">
      <c r="A184" s="32" t="s">
        <v>1</v>
      </c>
      <c r="B184" s="33"/>
      <c r="C184" s="33"/>
      <c r="D184" s="33"/>
      <c r="E184" s="33"/>
      <c r="F184" s="34"/>
      <c r="G184" s="83"/>
      <c r="H184" s="32" t="s">
        <v>2</v>
      </c>
      <c r="I184" s="33"/>
      <c r="J184" s="33"/>
      <c r="K184" s="33"/>
      <c r="L184" s="33"/>
      <c r="M184" s="34"/>
    </row>
    <row r="185" spans="1:13" ht="15.6" x14ac:dyDescent="0.25">
      <c r="A185" s="2" t="s">
        <v>3</v>
      </c>
      <c r="B185" s="3" t="s">
        <v>4</v>
      </c>
      <c r="C185" s="3" t="s">
        <v>5</v>
      </c>
      <c r="D185" s="3" t="s">
        <v>6</v>
      </c>
      <c r="E185" s="3" t="s">
        <v>4</v>
      </c>
      <c r="F185" s="4" t="s">
        <v>7</v>
      </c>
      <c r="G185" s="84"/>
      <c r="H185" s="25" t="s">
        <v>3</v>
      </c>
      <c r="I185" s="18" t="str">
        <f>B185</f>
        <v>Dist</v>
      </c>
      <c r="J185" s="19" t="str">
        <f>C185</f>
        <v>R.L</v>
      </c>
      <c r="K185" s="19" t="str">
        <f>D185</f>
        <v>Av.RL</v>
      </c>
      <c r="L185" s="19" t="str">
        <f>E185</f>
        <v>Dist</v>
      </c>
      <c r="M185" s="19" t="str">
        <f>F185</f>
        <v>Area</v>
      </c>
    </row>
    <row r="186" spans="1:13" ht="15.6" x14ac:dyDescent="0.25">
      <c r="A186" s="6">
        <v>1</v>
      </c>
      <c r="B186" s="7"/>
      <c r="C186" s="7"/>
      <c r="D186" s="8" t="s">
        <v>8</v>
      </c>
      <c r="E186" s="9" t="s">
        <v>8</v>
      </c>
      <c r="F186" s="10" t="s">
        <v>8</v>
      </c>
      <c r="G186" s="84"/>
      <c r="H186" s="11">
        <v>1</v>
      </c>
      <c r="I186" s="26"/>
      <c r="J186" s="7"/>
      <c r="K186" s="8" t="s">
        <v>8</v>
      </c>
      <c r="L186" s="9" t="s">
        <v>8</v>
      </c>
      <c r="M186" s="9" t="s">
        <v>8</v>
      </c>
    </row>
    <row r="187" spans="1:13" ht="15.6" x14ac:dyDescent="0.25">
      <c r="A187" s="6">
        <v>2</v>
      </c>
      <c r="B187" s="7"/>
      <c r="C187" s="7"/>
      <c r="D187" s="8" t="str">
        <f>IF(C187="","",ROUNDUP(((C186+C187)/2),2))</f>
        <v/>
      </c>
      <c r="E187" s="9" t="str">
        <f>IF(B187="","",ROUND((B187-B186),2))</f>
        <v/>
      </c>
      <c r="F187" s="10" t="str">
        <f>IF(E187="","",IF(C187="","",ROUND((E187*D187),3)))</f>
        <v/>
      </c>
      <c r="G187" s="84"/>
      <c r="H187" s="11">
        <v>2</v>
      </c>
      <c r="I187" s="26"/>
      <c r="J187" s="7"/>
      <c r="K187" s="8" t="str">
        <f>IF(J187="","",ROUNDUP(((J186+J187)/2),2))</f>
        <v/>
      </c>
      <c r="L187" s="9" t="str">
        <f>IF(I187="","",ROUND((I187-I186),2))</f>
        <v/>
      </c>
      <c r="M187" s="9" t="str">
        <f>IF(L187="","",IF(J187="","",ROUND((L187*K187),3)))</f>
        <v/>
      </c>
    </row>
    <row r="188" spans="1:13" ht="15.6" x14ac:dyDescent="0.25">
      <c r="A188" s="6">
        <v>3</v>
      </c>
      <c r="B188" s="7"/>
      <c r="C188" s="7"/>
      <c r="D188" s="8" t="str">
        <f t="shared" ref="D188:D200" si="48">IF(C188="","",ROUNDUP(((C187+C188)/2),2))</f>
        <v/>
      </c>
      <c r="E188" s="9" t="str">
        <f t="shared" ref="E188:E200" si="49">IF(B188="","",ROUND((B188-B187),2))</f>
        <v/>
      </c>
      <c r="F188" s="10" t="str">
        <f t="shared" ref="F188:F200" si="50">IF(E188="","",IF(C188="","",ROUND((E188*D188),3)))</f>
        <v/>
      </c>
      <c r="G188" s="84"/>
      <c r="H188" s="11">
        <v>3</v>
      </c>
      <c r="I188" s="26"/>
      <c r="J188" s="7"/>
      <c r="K188" s="8" t="str">
        <f t="shared" ref="K188:K200" si="51">IF(J188="","",ROUNDUP(((J187+J188)/2),2))</f>
        <v/>
      </c>
      <c r="L188" s="9" t="str">
        <f t="shared" ref="L188:L200" si="52">IF(I188="","",ROUND((I188-I187),2))</f>
        <v/>
      </c>
      <c r="M188" s="9" t="str">
        <f t="shared" ref="M188:M200" si="53">IF(L188="","",IF(J188="","",ROUND((L188*K188),3)))</f>
        <v/>
      </c>
    </row>
    <row r="189" spans="1:13" ht="15.6" x14ac:dyDescent="0.25">
      <c r="A189" s="6">
        <v>4</v>
      </c>
      <c r="B189" s="7"/>
      <c r="C189" s="7"/>
      <c r="D189" s="8" t="str">
        <f t="shared" si="48"/>
        <v/>
      </c>
      <c r="E189" s="9" t="str">
        <f t="shared" si="49"/>
        <v/>
      </c>
      <c r="F189" s="10" t="str">
        <f t="shared" si="50"/>
        <v/>
      </c>
      <c r="G189" s="84"/>
      <c r="H189" s="11">
        <v>4</v>
      </c>
      <c r="I189" s="26"/>
      <c r="J189" s="7"/>
      <c r="K189" s="8" t="str">
        <f t="shared" si="51"/>
        <v/>
      </c>
      <c r="L189" s="9" t="str">
        <f t="shared" si="52"/>
        <v/>
      </c>
      <c r="M189" s="9" t="str">
        <f t="shared" si="53"/>
        <v/>
      </c>
    </row>
    <row r="190" spans="1:13" ht="15.6" x14ac:dyDescent="0.25">
      <c r="A190" s="6">
        <v>5</v>
      </c>
      <c r="B190" s="7"/>
      <c r="C190" s="7"/>
      <c r="D190" s="8" t="str">
        <f t="shared" si="48"/>
        <v/>
      </c>
      <c r="E190" s="9" t="str">
        <f t="shared" si="49"/>
        <v/>
      </c>
      <c r="F190" s="10" t="str">
        <f t="shared" si="50"/>
        <v/>
      </c>
      <c r="G190" s="84"/>
      <c r="H190" s="11">
        <v>5</v>
      </c>
      <c r="I190" s="26"/>
      <c r="J190" s="7"/>
      <c r="K190" s="8" t="str">
        <f t="shared" si="51"/>
        <v/>
      </c>
      <c r="L190" s="9" t="str">
        <f t="shared" si="52"/>
        <v/>
      </c>
      <c r="M190" s="9" t="str">
        <f t="shared" si="53"/>
        <v/>
      </c>
    </row>
    <row r="191" spans="1:13" ht="15.6" x14ac:dyDescent="0.25">
      <c r="A191" s="6">
        <v>6</v>
      </c>
      <c r="B191" s="7"/>
      <c r="C191" s="7"/>
      <c r="D191" s="8" t="str">
        <f t="shared" si="48"/>
        <v/>
      </c>
      <c r="E191" s="9" t="str">
        <f t="shared" si="49"/>
        <v/>
      </c>
      <c r="F191" s="10" t="str">
        <f t="shared" si="50"/>
        <v/>
      </c>
      <c r="G191" s="84"/>
      <c r="H191" s="11">
        <v>6</v>
      </c>
      <c r="I191" s="26"/>
      <c r="J191" s="7"/>
      <c r="K191" s="8" t="str">
        <f t="shared" si="51"/>
        <v/>
      </c>
      <c r="L191" s="9" t="str">
        <f t="shared" si="52"/>
        <v/>
      </c>
      <c r="M191" s="9" t="str">
        <f t="shared" si="53"/>
        <v/>
      </c>
    </row>
    <row r="192" spans="1:13" ht="15.6" x14ac:dyDescent="0.25">
      <c r="A192" s="6">
        <v>7</v>
      </c>
      <c r="B192" s="7"/>
      <c r="C192" s="7"/>
      <c r="D192" s="8" t="str">
        <f t="shared" si="48"/>
        <v/>
      </c>
      <c r="E192" s="9" t="str">
        <f t="shared" si="49"/>
        <v/>
      </c>
      <c r="F192" s="10" t="str">
        <f t="shared" si="50"/>
        <v/>
      </c>
      <c r="G192" s="84"/>
      <c r="H192" s="11">
        <v>7</v>
      </c>
      <c r="I192" s="26"/>
      <c r="J192" s="7"/>
      <c r="K192" s="8" t="str">
        <f t="shared" si="51"/>
        <v/>
      </c>
      <c r="L192" s="9" t="str">
        <f t="shared" si="52"/>
        <v/>
      </c>
      <c r="M192" s="9" t="str">
        <f t="shared" si="53"/>
        <v/>
      </c>
    </row>
    <row r="193" spans="1:13" ht="15.6" x14ac:dyDescent="0.25">
      <c r="A193" s="6">
        <v>8</v>
      </c>
      <c r="B193" s="7"/>
      <c r="C193" s="7"/>
      <c r="D193" s="8" t="str">
        <f t="shared" si="48"/>
        <v/>
      </c>
      <c r="E193" s="9" t="str">
        <f t="shared" si="49"/>
        <v/>
      </c>
      <c r="F193" s="10" t="str">
        <f t="shared" si="50"/>
        <v/>
      </c>
      <c r="G193" s="84"/>
      <c r="H193" s="11">
        <v>8</v>
      </c>
      <c r="I193" s="26"/>
      <c r="J193" s="7"/>
      <c r="K193" s="8" t="str">
        <f t="shared" si="51"/>
        <v/>
      </c>
      <c r="L193" s="9" t="str">
        <f t="shared" si="52"/>
        <v/>
      </c>
      <c r="M193" s="9" t="str">
        <f t="shared" si="53"/>
        <v/>
      </c>
    </row>
    <row r="194" spans="1:13" ht="15.6" x14ac:dyDescent="0.25">
      <c r="A194" s="6">
        <v>9</v>
      </c>
      <c r="B194" s="7"/>
      <c r="C194" s="7"/>
      <c r="D194" s="8" t="str">
        <f t="shared" si="48"/>
        <v/>
      </c>
      <c r="E194" s="9" t="str">
        <f t="shared" si="49"/>
        <v/>
      </c>
      <c r="F194" s="10" t="str">
        <f t="shared" si="50"/>
        <v/>
      </c>
      <c r="G194" s="84"/>
      <c r="H194" s="11">
        <v>9</v>
      </c>
      <c r="I194" s="26"/>
      <c r="J194" s="7"/>
      <c r="K194" s="8" t="str">
        <f t="shared" si="51"/>
        <v/>
      </c>
      <c r="L194" s="9" t="str">
        <f t="shared" si="52"/>
        <v/>
      </c>
      <c r="M194" s="9" t="str">
        <f t="shared" si="53"/>
        <v/>
      </c>
    </row>
    <row r="195" spans="1:13" ht="15.6" x14ac:dyDescent="0.25">
      <c r="A195" s="6">
        <v>10</v>
      </c>
      <c r="B195" s="7"/>
      <c r="C195" s="7"/>
      <c r="D195" s="8" t="str">
        <f t="shared" si="48"/>
        <v/>
      </c>
      <c r="E195" s="9" t="str">
        <f t="shared" si="49"/>
        <v/>
      </c>
      <c r="F195" s="10" t="str">
        <f t="shared" si="50"/>
        <v/>
      </c>
      <c r="G195" s="84"/>
      <c r="H195" s="11">
        <v>10</v>
      </c>
      <c r="I195" s="26"/>
      <c r="J195" s="7"/>
      <c r="K195" s="8" t="str">
        <f t="shared" si="51"/>
        <v/>
      </c>
      <c r="L195" s="9" t="str">
        <f t="shared" si="52"/>
        <v/>
      </c>
      <c r="M195" s="9" t="str">
        <f t="shared" si="53"/>
        <v/>
      </c>
    </row>
    <row r="196" spans="1:13" ht="15.6" x14ac:dyDescent="0.25">
      <c r="A196" s="6">
        <v>11</v>
      </c>
      <c r="B196" s="7"/>
      <c r="C196" s="7"/>
      <c r="D196" s="8" t="str">
        <f t="shared" si="48"/>
        <v/>
      </c>
      <c r="E196" s="9" t="str">
        <f t="shared" si="49"/>
        <v/>
      </c>
      <c r="F196" s="10" t="str">
        <f t="shared" si="50"/>
        <v/>
      </c>
      <c r="G196" s="84"/>
      <c r="H196" s="11">
        <v>11</v>
      </c>
      <c r="I196" s="26"/>
      <c r="J196" s="7"/>
      <c r="K196" s="8" t="str">
        <f t="shared" si="51"/>
        <v/>
      </c>
      <c r="L196" s="9" t="str">
        <f t="shared" si="52"/>
        <v/>
      </c>
      <c r="M196" s="9" t="str">
        <f t="shared" si="53"/>
        <v/>
      </c>
    </row>
    <row r="197" spans="1:13" ht="15.6" x14ac:dyDescent="0.25">
      <c r="A197" s="6">
        <v>12</v>
      </c>
      <c r="B197" s="7"/>
      <c r="C197" s="7"/>
      <c r="D197" s="8" t="str">
        <f t="shared" si="48"/>
        <v/>
      </c>
      <c r="E197" s="9" t="str">
        <f t="shared" si="49"/>
        <v/>
      </c>
      <c r="F197" s="10" t="str">
        <f t="shared" si="50"/>
        <v/>
      </c>
      <c r="G197" s="84"/>
      <c r="H197" s="11">
        <v>12</v>
      </c>
      <c r="I197" s="26"/>
      <c r="J197" s="7"/>
      <c r="K197" s="8" t="str">
        <f t="shared" si="51"/>
        <v/>
      </c>
      <c r="L197" s="9" t="str">
        <f t="shared" si="52"/>
        <v/>
      </c>
      <c r="M197" s="9" t="str">
        <f t="shared" si="53"/>
        <v/>
      </c>
    </row>
    <row r="198" spans="1:13" ht="15.6" x14ac:dyDescent="0.25">
      <c r="A198" s="6">
        <v>13</v>
      </c>
      <c r="B198" s="7"/>
      <c r="C198" s="7"/>
      <c r="D198" s="8" t="str">
        <f t="shared" si="48"/>
        <v/>
      </c>
      <c r="E198" s="9" t="str">
        <f t="shared" si="49"/>
        <v/>
      </c>
      <c r="F198" s="10" t="str">
        <f t="shared" si="50"/>
        <v/>
      </c>
      <c r="G198" s="84"/>
      <c r="H198" s="11">
        <v>13</v>
      </c>
      <c r="I198" s="26"/>
      <c r="J198" s="7"/>
      <c r="K198" s="8" t="str">
        <f t="shared" si="51"/>
        <v/>
      </c>
      <c r="L198" s="9" t="str">
        <f t="shared" si="52"/>
        <v/>
      </c>
      <c r="M198" s="9" t="str">
        <f t="shared" si="53"/>
        <v/>
      </c>
    </row>
    <row r="199" spans="1:13" ht="15.6" x14ac:dyDescent="0.25">
      <c r="A199" s="6">
        <v>14</v>
      </c>
      <c r="B199" s="7"/>
      <c r="C199" s="7"/>
      <c r="D199" s="8" t="str">
        <f t="shared" si="48"/>
        <v/>
      </c>
      <c r="E199" s="9" t="str">
        <f t="shared" si="49"/>
        <v/>
      </c>
      <c r="F199" s="10" t="str">
        <f t="shared" si="50"/>
        <v/>
      </c>
      <c r="G199" s="84"/>
      <c r="H199" s="11">
        <v>14</v>
      </c>
      <c r="I199" s="26"/>
      <c r="J199" s="7"/>
      <c r="K199" s="8" t="str">
        <f t="shared" si="51"/>
        <v/>
      </c>
      <c r="L199" s="9" t="str">
        <f t="shared" si="52"/>
        <v/>
      </c>
      <c r="M199" s="9" t="str">
        <f t="shared" si="53"/>
        <v/>
      </c>
    </row>
    <row r="200" spans="1:13" ht="15.6" x14ac:dyDescent="0.25">
      <c r="A200" s="6">
        <v>15</v>
      </c>
      <c r="B200" s="7"/>
      <c r="C200" s="7"/>
      <c r="D200" s="8" t="str">
        <f t="shared" si="48"/>
        <v/>
      </c>
      <c r="E200" s="9" t="str">
        <f t="shared" si="49"/>
        <v/>
      </c>
      <c r="F200" s="10" t="str">
        <f t="shared" si="50"/>
        <v/>
      </c>
      <c r="G200" s="84"/>
      <c r="H200" s="11">
        <v>15</v>
      </c>
      <c r="I200" s="27"/>
      <c r="J200" s="22"/>
      <c r="K200" s="23" t="str">
        <f t="shared" si="51"/>
        <v/>
      </c>
      <c r="L200" s="24" t="str">
        <f t="shared" si="52"/>
        <v/>
      </c>
      <c r="M200" s="24" t="str">
        <f t="shared" si="53"/>
        <v/>
      </c>
    </row>
    <row r="201" spans="1:13" ht="15.6" x14ac:dyDescent="0.3">
      <c r="A201" s="86" t="s">
        <v>9</v>
      </c>
      <c r="B201" s="87"/>
      <c r="C201" s="87"/>
      <c r="D201" s="88"/>
      <c r="E201" s="89">
        <f>ROUND((SUM(F186:F200)),2)</f>
        <v>0</v>
      </c>
      <c r="F201" s="90"/>
      <c r="G201" s="85"/>
      <c r="H201" s="86" t="s">
        <v>9</v>
      </c>
      <c r="I201" s="87"/>
      <c r="J201" s="87"/>
      <c r="K201" s="88"/>
      <c r="L201" s="89">
        <f>ROUND((SUM(M186:M200)),2)</f>
        <v>0</v>
      </c>
      <c r="M201" s="90"/>
    </row>
    <row r="202" spans="1:13" ht="15.6" x14ac:dyDescent="0.25">
      <c r="A202" s="69" t="s">
        <v>10</v>
      </c>
      <c r="B202" s="70"/>
      <c r="C202" s="70"/>
      <c r="D202" s="70"/>
      <c r="E202" s="70"/>
      <c r="F202" s="71"/>
      <c r="G202" s="12" t="s">
        <v>11</v>
      </c>
      <c r="H202" s="72">
        <f>IF((E201-L201)&lt;0,((E201-L201)*-1),(E201-L201))</f>
        <v>0</v>
      </c>
      <c r="I202" s="73"/>
      <c r="J202" s="73"/>
      <c r="K202" s="73"/>
      <c r="L202" s="73"/>
      <c r="M202" s="74"/>
    </row>
    <row r="203" spans="1:13" ht="15.6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</row>
    <row r="206" spans="1:13" ht="15.6" x14ac:dyDescent="0.25">
      <c r="A206" s="32" t="s">
        <v>28</v>
      </c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4"/>
    </row>
    <row r="207" spans="1:13" ht="15.6" x14ac:dyDescent="0.25">
      <c r="A207" s="32" t="s">
        <v>1</v>
      </c>
      <c r="B207" s="33"/>
      <c r="C207" s="33"/>
      <c r="D207" s="33"/>
      <c r="E207" s="33"/>
      <c r="F207" s="34"/>
      <c r="G207" s="83"/>
      <c r="H207" s="32" t="s">
        <v>2</v>
      </c>
      <c r="I207" s="33"/>
      <c r="J207" s="33"/>
      <c r="K207" s="33"/>
      <c r="L207" s="33"/>
      <c r="M207" s="34"/>
    </row>
    <row r="208" spans="1:13" ht="15.6" x14ac:dyDescent="0.25">
      <c r="A208" s="2" t="s">
        <v>3</v>
      </c>
      <c r="B208" s="3" t="s">
        <v>4</v>
      </c>
      <c r="C208" s="3" t="s">
        <v>5</v>
      </c>
      <c r="D208" s="3" t="s">
        <v>6</v>
      </c>
      <c r="E208" s="3" t="s">
        <v>4</v>
      </c>
      <c r="F208" s="4" t="s">
        <v>7</v>
      </c>
      <c r="G208" s="84"/>
      <c r="H208" s="25" t="s">
        <v>3</v>
      </c>
      <c r="I208" s="18" t="str">
        <f>B208</f>
        <v>Dist</v>
      </c>
      <c r="J208" s="19" t="str">
        <f>C208</f>
        <v>R.L</v>
      </c>
      <c r="K208" s="19" t="str">
        <f>D208</f>
        <v>Av.RL</v>
      </c>
      <c r="L208" s="19" t="str">
        <f>E208</f>
        <v>Dist</v>
      </c>
      <c r="M208" s="19" t="str">
        <f>F208</f>
        <v>Area</v>
      </c>
    </row>
    <row r="209" spans="1:13" ht="15.6" x14ac:dyDescent="0.25">
      <c r="A209" s="6">
        <v>1</v>
      </c>
      <c r="B209" s="7"/>
      <c r="C209" s="7"/>
      <c r="D209" s="8" t="s">
        <v>8</v>
      </c>
      <c r="E209" s="9" t="s">
        <v>8</v>
      </c>
      <c r="F209" s="10" t="s">
        <v>8</v>
      </c>
      <c r="G209" s="84"/>
      <c r="H209" s="11">
        <v>1</v>
      </c>
      <c r="I209" s="26"/>
      <c r="J209" s="7"/>
      <c r="K209" s="8" t="s">
        <v>8</v>
      </c>
      <c r="L209" s="9" t="s">
        <v>8</v>
      </c>
      <c r="M209" s="9" t="s">
        <v>8</v>
      </c>
    </row>
    <row r="210" spans="1:13" ht="15.6" x14ac:dyDescent="0.25">
      <c r="A210" s="6">
        <v>2</v>
      </c>
      <c r="B210" s="7"/>
      <c r="C210" s="7"/>
      <c r="D210" s="8" t="str">
        <f>IF(C210="","",ROUNDUP(((C209+C210)/2),2))</f>
        <v/>
      </c>
      <c r="E210" s="9" t="str">
        <f>IF(B210="","",ROUND((B210-B209),2))</f>
        <v/>
      </c>
      <c r="F210" s="10" t="str">
        <f>IF(E210="","",IF(C210="","",ROUND((E210*D210),3)))</f>
        <v/>
      </c>
      <c r="G210" s="84"/>
      <c r="H210" s="11">
        <v>2</v>
      </c>
      <c r="I210" s="26"/>
      <c r="J210" s="7"/>
      <c r="K210" s="8" t="str">
        <f>IF(J210="","",ROUNDUP(((J209+J210)/2),2))</f>
        <v/>
      </c>
      <c r="L210" s="9" t="str">
        <f>IF(I210="","",ROUND((I210-I209),2))</f>
        <v/>
      </c>
      <c r="M210" s="9" t="str">
        <f>IF(L210="","",IF(J210="","",ROUND((L210*K210),3)))</f>
        <v/>
      </c>
    </row>
    <row r="211" spans="1:13" ht="15.6" x14ac:dyDescent="0.25">
      <c r="A211" s="6">
        <v>3</v>
      </c>
      <c r="B211" s="7"/>
      <c r="C211" s="7"/>
      <c r="D211" s="8" t="str">
        <f t="shared" ref="D211:D223" si="54">IF(C211="","",ROUNDUP(((C210+C211)/2),2))</f>
        <v/>
      </c>
      <c r="E211" s="9" t="str">
        <f t="shared" ref="E211:E223" si="55">IF(B211="","",ROUND((B211-B210),2))</f>
        <v/>
      </c>
      <c r="F211" s="10" t="str">
        <f t="shared" ref="F211:F223" si="56">IF(E211="","",IF(C211="","",ROUND((E211*D211),3)))</f>
        <v/>
      </c>
      <c r="G211" s="84"/>
      <c r="H211" s="11">
        <v>3</v>
      </c>
      <c r="I211" s="26"/>
      <c r="J211" s="7"/>
      <c r="K211" s="8" t="str">
        <f t="shared" ref="K211:K223" si="57">IF(J211="","",ROUNDUP(((J210+J211)/2),2))</f>
        <v/>
      </c>
      <c r="L211" s="9" t="str">
        <f t="shared" ref="L211:L223" si="58">IF(I211="","",ROUND((I211-I210),2))</f>
        <v/>
      </c>
      <c r="M211" s="9" t="str">
        <f t="shared" ref="M211:M223" si="59">IF(L211="","",IF(J211="","",ROUND((L211*K211),3)))</f>
        <v/>
      </c>
    </row>
    <row r="212" spans="1:13" ht="15.6" x14ac:dyDescent="0.25">
      <c r="A212" s="6">
        <v>4</v>
      </c>
      <c r="B212" s="7"/>
      <c r="C212" s="7"/>
      <c r="D212" s="8" t="str">
        <f t="shared" si="54"/>
        <v/>
      </c>
      <c r="E212" s="9" t="str">
        <f t="shared" si="55"/>
        <v/>
      </c>
      <c r="F212" s="10" t="str">
        <f t="shared" si="56"/>
        <v/>
      </c>
      <c r="G212" s="84"/>
      <c r="H212" s="11">
        <v>4</v>
      </c>
      <c r="I212" s="26"/>
      <c r="J212" s="7"/>
      <c r="K212" s="8" t="str">
        <f t="shared" si="57"/>
        <v/>
      </c>
      <c r="L212" s="9" t="str">
        <f t="shared" si="58"/>
        <v/>
      </c>
      <c r="M212" s="9" t="str">
        <f t="shared" si="59"/>
        <v/>
      </c>
    </row>
    <row r="213" spans="1:13" ht="15.6" x14ac:dyDescent="0.25">
      <c r="A213" s="6">
        <v>5</v>
      </c>
      <c r="B213" s="7"/>
      <c r="C213" s="7"/>
      <c r="D213" s="8" t="str">
        <f t="shared" si="54"/>
        <v/>
      </c>
      <c r="E213" s="9" t="str">
        <f t="shared" si="55"/>
        <v/>
      </c>
      <c r="F213" s="10" t="str">
        <f t="shared" si="56"/>
        <v/>
      </c>
      <c r="G213" s="84"/>
      <c r="H213" s="11">
        <v>5</v>
      </c>
      <c r="I213" s="26"/>
      <c r="J213" s="7"/>
      <c r="K213" s="8" t="str">
        <f t="shared" si="57"/>
        <v/>
      </c>
      <c r="L213" s="9" t="str">
        <f t="shared" si="58"/>
        <v/>
      </c>
      <c r="M213" s="9" t="str">
        <f t="shared" si="59"/>
        <v/>
      </c>
    </row>
    <row r="214" spans="1:13" ht="15.6" x14ac:dyDescent="0.25">
      <c r="A214" s="6">
        <v>6</v>
      </c>
      <c r="B214" s="7"/>
      <c r="C214" s="7"/>
      <c r="D214" s="8" t="str">
        <f t="shared" si="54"/>
        <v/>
      </c>
      <c r="E214" s="9" t="str">
        <f t="shared" si="55"/>
        <v/>
      </c>
      <c r="F214" s="10" t="str">
        <f t="shared" si="56"/>
        <v/>
      </c>
      <c r="G214" s="84"/>
      <c r="H214" s="11">
        <v>6</v>
      </c>
      <c r="I214" s="26"/>
      <c r="J214" s="7"/>
      <c r="K214" s="8" t="str">
        <f t="shared" si="57"/>
        <v/>
      </c>
      <c r="L214" s="9" t="str">
        <f t="shared" si="58"/>
        <v/>
      </c>
      <c r="M214" s="9" t="str">
        <f t="shared" si="59"/>
        <v/>
      </c>
    </row>
    <row r="215" spans="1:13" ht="15.6" x14ac:dyDescent="0.25">
      <c r="A215" s="6">
        <v>7</v>
      </c>
      <c r="B215" s="7"/>
      <c r="C215" s="7"/>
      <c r="D215" s="8" t="str">
        <f t="shared" si="54"/>
        <v/>
      </c>
      <c r="E215" s="9" t="str">
        <f t="shared" si="55"/>
        <v/>
      </c>
      <c r="F215" s="10" t="str">
        <f t="shared" si="56"/>
        <v/>
      </c>
      <c r="G215" s="84"/>
      <c r="H215" s="11">
        <v>7</v>
      </c>
      <c r="I215" s="26"/>
      <c r="J215" s="7"/>
      <c r="K215" s="8" t="str">
        <f t="shared" si="57"/>
        <v/>
      </c>
      <c r="L215" s="9" t="str">
        <f t="shared" si="58"/>
        <v/>
      </c>
      <c r="M215" s="9" t="str">
        <f t="shared" si="59"/>
        <v/>
      </c>
    </row>
    <row r="216" spans="1:13" ht="15.6" x14ac:dyDescent="0.25">
      <c r="A216" s="6">
        <v>8</v>
      </c>
      <c r="B216" s="7"/>
      <c r="C216" s="7"/>
      <c r="D216" s="8" t="str">
        <f t="shared" si="54"/>
        <v/>
      </c>
      <c r="E216" s="9" t="str">
        <f t="shared" si="55"/>
        <v/>
      </c>
      <c r="F216" s="10" t="str">
        <f t="shared" si="56"/>
        <v/>
      </c>
      <c r="G216" s="84"/>
      <c r="H216" s="11">
        <v>8</v>
      </c>
      <c r="I216" s="26"/>
      <c r="J216" s="7"/>
      <c r="K216" s="8" t="str">
        <f t="shared" si="57"/>
        <v/>
      </c>
      <c r="L216" s="9" t="str">
        <f t="shared" si="58"/>
        <v/>
      </c>
      <c r="M216" s="9" t="str">
        <f t="shared" si="59"/>
        <v/>
      </c>
    </row>
    <row r="217" spans="1:13" ht="15.6" x14ac:dyDescent="0.25">
      <c r="A217" s="6">
        <v>9</v>
      </c>
      <c r="B217" s="7"/>
      <c r="C217" s="7"/>
      <c r="D217" s="8" t="str">
        <f t="shared" si="54"/>
        <v/>
      </c>
      <c r="E217" s="9" t="str">
        <f t="shared" si="55"/>
        <v/>
      </c>
      <c r="F217" s="10" t="str">
        <f t="shared" si="56"/>
        <v/>
      </c>
      <c r="G217" s="84"/>
      <c r="H217" s="11">
        <v>9</v>
      </c>
      <c r="I217" s="26"/>
      <c r="J217" s="7"/>
      <c r="K217" s="8" t="str">
        <f t="shared" si="57"/>
        <v/>
      </c>
      <c r="L217" s="9" t="str">
        <f t="shared" si="58"/>
        <v/>
      </c>
      <c r="M217" s="9" t="str">
        <f t="shared" si="59"/>
        <v/>
      </c>
    </row>
    <row r="218" spans="1:13" ht="15.6" x14ac:dyDescent="0.25">
      <c r="A218" s="6">
        <v>10</v>
      </c>
      <c r="B218" s="7"/>
      <c r="C218" s="7"/>
      <c r="D218" s="8" t="str">
        <f t="shared" si="54"/>
        <v/>
      </c>
      <c r="E218" s="9" t="str">
        <f t="shared" si="55"/>
        <v/>
      </c>
      <c r="F218" s="10" t="str">
        <f t="shared" si="56"/>
        <v/>
      </c>
      <c r="G218" s="84"/>
      <c r="H218" s="11">
        <v>10</v>
      </c>
      <c r="I218" s="26"/>
      <c r="J218" s="7"/>
      <c r="K218" s="8" t="str">
        <f t="shared" si="57"/>
        <v/>
      </c>
      <c r="L218" s="9" t="str">
        <f t="shared" si="58"/>
        <v/>
      </c>
      <c r="M218" s="9" t="str">
        <f t="shared" si="59"/>
        <v/>
      </c>
    </row>
    <row r="219" spans="1:13" ht="15.6" x14ac:dyDescent="0.25">
      <c r="A219" s="6">
        <v>11</v>
      </c>
      <c r="B219" s="7"/>
      <c r="C219" s="7"/>
      <c r="D219" s="8" t="str">
        <f t="shared" si="54"/>
        <v/>
      </c>
      <c r="E219" s="9" t="str">
        <f t="shared" si="55"/>
        <v/>
      </c>
      <c r="F219" s="10" t="str">
        <f t="shared" si="56"/>
        <v/>
      </c>
      <c r="G219" s="84"/>
      <c r="H219" s="11">
        <v>11</v>
      </c>
      <c r="I219" s="26"/>
      <c r="J219" s="7"/>
      <c r="K219" s="8" t="str">
        <f t="shared" si="57"/>
        <v/>
      </c>
      <c r="L219" s="9" t="str">
        <f t="shared" si="58"/>
        <v/>
      </c>
      <c r="M219" s="9" t="str">
        <f t="shared" si="59"/>
        <v/>
      </c>
    </row>
    <row r="220" spans="1:13" ht="15.6" x14ac:dyDescent="0.25">
      <c r="A220" s="6">
        <v>12</v>
      </c>
      <c r="B220" s="7"/>
      <c r="C220" s="7"/>
      <c r="D220" s="8" t="str">
        <f t="shared" si="54"/>
        <v/>
      </c>
      <c r="E220" s="9" t="str">
        <f t="shared" si="55"/>
        <v/>
      </c>
      <c r="F220" s="10" t="str">
        <f t="shared" si="56"/>
        <v/>
      </c>
      <c r="G220" s="84"/>
      <c r="H220" s="11">
        <v>12</v>
      </c>
      <c r="I220" s="26"/>
      <c r="J220" s="7"/>
      <c r="K220" s="8" t="str">
        <f t="shared" si="57"/>
        <v/>
      </c>
      <c r="L220" s="9" t="str">
        <f t="shared" si="58"/>
        <v/>
      </c>
      <c r="M220" s="9" t="str">
        <f t="shared" si="59"/>
        <v/>
      </c>
    </row>
    <row r="221" spans="1:13" ht="15.6" x14ac:dyDescent="0.25">
      <c r="A221" s="6">
        <v>13</v>
      </c>
      <c r="B221" s="7"/>
      <c r="C221" s="7"/>
      <c r="D221" s="8" t="str">
        <f t="shared" si="54"/>
        <v/>
      </c>
      <c r="E221" s="9" t="str">
        <f t="shared" si="55"/>
        <v/>
      </c>
      <c r="F221" s="10" t="str">
        <f t="shared" si="56"/>
        <v/>
      </c>
      <c r="G221" s="84"/>
      <c r="H221" s="11">
        <v>13</v>
      </c>
      <c r="I221" s="26"/>
      <c r="J221" s="7"/>
      <c r="K221" s="8" t="str">
        <f t="shared" si="57"/>
        <v/>
      </c>
      <c r="L221" s="9" t="str">
        <f t="shared" si="58"/>
        <v/>
      </c>
      <c r="M221" s="9" t="str">
        <f t="shared" si="59"/>
        <v/>
      </c>
    </row>
    <row r="222" spans="1:13" ht="15.6" x14ac:dyDescent="0.25">
      <c r="A222" s="6">
        <v>14</v>
      </c>
      <c r="B222" s="7"/>
      <c r="C222" s="7"/>
      <c r="D222" s="8" t="str">
        <f t="shared" si="54"/>
        <v/>
      </c>
      <c r="E222" s="9" t="str">
        <f t="shared" si="55"/>
        <v/>
      </c>
      <c r="F222" s="10" t="str">
        <f t="shared" si="56"/>
        <v/>
      </c>
      <c r="G222" s="84"/>
      <c r="H222" s="11">
        <v>14</v>
      </c>
      <c r="I222" s="26"/>
      <c r="J222" s="7"/>
      <c r="K222" s="8" t="str">
        <f t="shared" si="57"/>
        <v/>
      </c>
      <c r="L222" s="9" t="str">
        <f t="shared" si="58"/>
        <v/>
      </c>
      <c r="M222" s="9" t="str">
        <f t="shared" si="59"/>
        <v/>
      </c>
    </row>
    <row r="223" spans="1:13" ht="15.6" x14ac:dyDescent="0.25">
      <c r="A223" s="6">
        <v>15</v>
      </c>
      <c r="B223" s="7"/>
      <c r="C223" s="7"/>
      <c r="D223" s="8" t="str">
        <f t="shared" si="54"/>
        <v/>
      </c>
      <c r="E223" s="9" t="str">
        <f t="shared" si="55"/>
        <v/>
      </c>
      <c r="F223" s="10" t="str">
        <f t="shared" si="56"/>
        <v/>
      </c>
      <c r="G223" s="84"/>
      <c r="H223" s="11">
        <v>15</v>
      </c>
      <c r="I223" s="27"/>
      <c r="J223" s="22"/>
      <c r="K223" s="23" t="str">
        <f t="shared" si="57"/>
        <v/>
      </c>
      <c r="L223" s="24" t="str">
        <f t="shared" si="58"/>
        <v/>
      </c>
      <c r="M223" s="24" t="str">
        <f t="shared" si="59"/>
        <v/>
      </c>
    </row>
    <row r="224" spans="1:13" ht="15.6" x14ac:dyDescent="0.3">
      <c r="A224" s="86" t="s">
        <v>9</v>
      </c>
      <c r="B224" s="87"/>
      <c r="C224" s="87"/>
      <c r="D224" s="88"/>
      <c r="E224" s="89">
        <f>ROUND((SUM(F209:F223)),2)</f>
        <v>0</v>
      </c>
      <c r="F224" s="90"/>
      <c r="G224" s="85"/>
      <c r="H224" s="86" t="s">
        <v>9</v>
      </c>
      <c r="I224" s="87"/>
      <c r="J224" s="87"/>
      <c r="K224" s="88"/>
      <c r="L224" s="89">
        <f>ROUND((SUM(M209:M223)),2)</f>
        <v>0</v>
      </c>
      <c r="M224" s="90"/>
    </row>
    <row r="225" spans="1:13" ht="15.6" x14ac:dyDescent="0.25">
      <c r="A225" s="69" t="s">
        <v>10</v>
      </c>
      <c r="B225" s="70"/>
      <c r="C225" s="70"/>
      <c r="D225" s="70"/>
      <c r="E225" s="70"/>
      <c r="F225" s="71"/>
      <c r="G225" s="12" t="s">
        <v>11</v>
      </c>
      <c r="H225" s="72">
        <f>IF((E224-L224)&lt;0,((E224-L224)*-1),(E224-L224))</f>
        <v>0</v>
      </c>
      <c r="I225" s="73"/>
      <c r="J225" s="73"/>
      <c r="K225" s="73"/>
      <c r="L225" s="73"/>
      <c r="M225" s="74"/>
    </row>
    <row r="226" spans="1:13" ht="15.6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</row>
    <row r="230" spans="1:13" ht="15.6" x14ac:dyDescent="0.25">
      <c r="A230" s="32" t="s">
        <v>29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4"/>
    </row>
    <row r="231" spans="1:13" ht="15.6" x14ac:dyDescent="0.25">
      <c r="A231" s="32" t="s">
        <v>1</v>
      </c>
      <c r="B231" s="33"/>
      <c r="C231" s="33"/>
      <c r="D231" s="33"/>
      <c r="E231" s="33"/>
      <c r="F231" s="34"/>
      <c r="G231" s="83"/>
      <c r="H231" s="32" t="s">
        <v>2</v>
      </c>
      <c r="I231" s="33"/>
      <c r="J231" s="33"/>
      <c r="K231" s="33"/>
      <c r="L231" s="33"/>
      <c r="M231" s="34"/>
    </row>
    <row r="232" spans="1:13" ht="15.6" x14ac:dyDescent="0.25">
      <c r="A232" s="2" t="s">
        <v>3</v>
      </c>
      <c r="B232" s="3" t="s">
        <v>4</v>
      </c>
      <c r="C232" s="3" t="s">
        <v>5</v>
      </c>
      <c r="D232" s="3" t="s">
        <v>6</v>
      </c>
      <c r="E232" s="3" t="s">
        <v>4</v>
      </c>
      <c r="F232" s="4" t="s">
        <v>7</v>
      </c>
      <c r="G232" s="84"/>
      <c r="H232" s="25" t="s">
        <v>3</v>
      </c>
      <c r="I232" s="18" t="str">
        <f>B232</f>
        <v>Dist</v>
      </c>
      <c r="J232" s="19" t="str">
        <f>C232</f>
        <v>R.L</v>
      </c>
      <c r="K232" s="19" t="str">
        <f>D232</f>
        <v>Av.RL</v>
      </c>
      <c r="L232" s="19" t="str">
        <f>E232</f>
        <v>Dist</v>
      </c>
      <c r="M232" s="19" t="str">
        <f>F232</f>
        <v>Area</v>
      </c>
    </row>
    <row r="233" spans="1:13" ht="15.6" x14ac:dyDescent="0.25">
      <c r="A233" s="6">
        <v>1</v>
      </c>
      <c r="B233" s="7"/>
      <c r="C233" s="7"/>
      <c r="D233" s="8" t="s">
        <v>8</v>
      </c>
      <c r="E233" s="9" t="s">
        <v>8</v>
      </c>
      <c r="F233" s="10" t="s">
        <v>8</v>
      </c>
      <c r="G233" s="84"/>
      <c r="H233" s="11">
        <v>1</v>
      </c>
      <c r="I233" s="26"/>
      <c r="J233" s="7"/>
      <c r="K233" s="8" t="s">
        <v>8</v>
      </c>
      <c r="L233" s="9" t="s">
        <v>8</v>
      </c>
      <c r="M233" s="9" t="s">
        <v>8</v>
      </c>
    </row>
    <row r="234" spans="1:13" ht="15.6" x14ac:dyDescent="0.25">
      <c r="A234" s="6">
        <v>2</v>
      </c>
      <c r="B234" s="7"/>
      <c r="C234" s="7"/>
      <c r="D234" s="8" t="str">
        <f>IF(C234="","",ROUNDUP(((C233+C234)/2),2))</f>
        <v/>
      </c>
      <c r="E234" s="9" t="str">
        <f>IF(B234="","",ROUND((B234-B233),2))</f>
        <v/>
      </c>
      <c r="F234" s="10" t="str">
        <f>IF(E234="","",IF(C234="","",ROUND((E234*D234),3)))</f>
        <v/>
      </c>
      <c r="G234" s="84"/>
      <c r="H234" s="11">
        <v>2</v>
      </c>
      <c r="I234" s="26"/>
      <c r="J234" s="7"/>
      <c r="K234" s="8" t="str">
        <f>IF(J234="","",ROUNDUP(((J233+J234)/2),2))</f>
        <v/>
      </c>
      <c r="L234" s="9" t="str">
        <f>IF(I234="","",ROUND((I234-I233),2))</f>
        <v/>
      </c>
      <c r="M234" s="9" t="str">
        <f>IF(L234="","",IF(J234="","",ROUND((L234*K234),3)))</f>
        <v/>
      </c>
    </row>
    <row r="235" spans="1:13" ht="15.6" x14ac:dyDescent="0.25">
      <c r="A235" s="6">
        <v>3</v>
      </c>
      <c r="B235" s="7"/>
      <c r="C235" s="7"/>
      <c r="D235" s="8" t="str">
        <f t="shared" ref="D235:D247" si="60">IF(C235="","",ROUNDUP(((C234+C235)/2),2))</f>
        <v/>
      </c>
      <c r="E235" s="9" t="str">
        <f t="shared" ref="E235:E247" si="61">IF(B235="","",ROUND((B235-B234),2))</f>
        <v/>
      </c>
      <c r="F235" s="10" t="str">
        <f t="shared" ref="F235:F247" si="62">IF(E235="","",IF(C235="","",ROUND((E235*D235),3)))</f>
        <v/>
      </c>
      <c r="G235" s="84"/>
      <c r="H235" s="11">
        <v>3</v>
      </c>
      <c r="I235" s="26"/>
      <c r="J235" s="7"/>
      <c r="K235" s="8" t="str">
        <f t="shared" ref="K235:K247" si="63">IF(J235="","",ROUNDUP(((J234+J235)/2),2))</f>
        <v/>
      </c>
      <c r="L235" s="9" t="str">
        <f t="shared" ref="L235:L247" si="64">IF(I235="","",ROUND((I235-I234),2))</f>
        <v/>
      </c>
      <c r="M235" s="9" t="str">
        <f t="shared" ref="M235:M247" si="65">IF(L235="","",IF(J235="","",ROUND((L235*K235),3)))</f>
        <v/>
      </c>
    </row>
    <row r="236" spans="1:13" ht="15.6" x14ac:dyDescent="0.25">
      <c r="A236" s="6">
        <v>4</v>
      </c>
      <c r="B236" s="7"/>
      <c r="C236" s="7"/>
      <c r="D236" s="8" t="str">
        <f t="shared" si="60"/>
        <v/>
      </c>
      <c r="E236" s="9" t="str">
        <f t="shared" si="61"/>
        <v/>
      </c>
      <c r="F236" s="10" t="str">
        <f t="shared" si="62"/>
        <v/>
      </c>
      <c r="G236" s="84"/>
      <c r="H236" s="11">
        <v>4</v>
      </c>
      <c r="I236" s="26"/>
      <c r="J236" s="7"/>
      <c r="K236" s="8" t="str">
        <f t="shared" si="63"/>
        <v/>
      </c>
      <c r="L236" s="9" t="str">
        <f t="shared" si="64"/>
        <v/>
      </c>
      <c r="M236" s="9" t="str">
        <f t="shared" si="65"/>
        <v/>
      </c>
    </row>
    <row r="237" spans="1:13" ht="15.6" x14ac:dyDescent="0.25">
      <c r="A237" s="6">
        <v>5</v>
      </c>
      <c r="B237" s="7"/>
      <c r="C237" s="7"/>
      <c r="D237" s="8" t="str">
        <f t="shared" si="60"/>
        <v/>
      </c>
      <c r="E237" s="9" t="str">
        <f t="shared" si="61"/>
        <v/>
      </c>
      <c r="F237" s="10" t="str">
        <f t="shared" si="62"/>
        <v/>
      </c>
      <c r="G237" s="84"/>
      <c r="H237" s="11">
        <v>5</v>
      </c>
      <c r="I237" s="26"/>
      <c r="J237" s="7"/>
      <c r="K237" s="8" t="str">
        <f t="shared" si="63"/>
        <v/>
      </c>
      <c r="L237" s="9" t="str">
        <f t="shared" si="64"/>
        <v/>
      </c>
      <c r="M237" s="9" t="str">
        <f t="shared" si="65"/>
        <v/>
      </c>
    </row>
    <row r="238" spans="1:13" ht="15.6" x14ac:dyDescent="0.25">
      <c r="A238" s="6">
        <v>6</v>
      </c>
      <c r="B238" s="7"/>
      <c r="C238" s="7"/>
      <c r="D238" s="8" t="str">
        <f t="shared" si="60"/>
        <v/>
      </c>
      <c r="E238" s="9" t="str">
        <f t="shared" si="61"/>
        <v/>
      </c>
      <c r="F238" s="10" t="str">
        <f t="shared" si="62"/>
        <v/>
      </c>
      <c r="G238" s="84"/>
      <c r="H238" s="11">
        <v>6</v>
      </c>
      <c r="I238" s="26"/>
      <c r="J238" s="7"/>
      <c r="K238" s="8" t="str">
        <f t="shared" si="63"/>
        <v/>
      </c>
      <c r="L238" s="9" t="str">
        <f t="shared" si="64"/>
        <v/>
      </c>
      <c r="M238" s="9" t="str">
        <f t="shared" si="65"/>
        <v/>
      </c>
    </row>
    <row r="239" spans="1:13" ht="15.6" x14ac:dyDescent="0.25">
      <c r="A239" s="6">
        <v>7</v>
      </c>
      <c r="B239" s="7"/>
      <c r="C239" s="7"/>
      <c r="D239" s="8" t="str">
        <f t="shared" si="60"/>
        <v/>
      </c>
      <c r="E239" s="9" t="str">
        <f t="shared" si="61"/>
        <v/>
      </c>
      <c r="F239" s="10" t="str">
        <f t="shared" si="62"/>
        <v/>
      </c>
      <c r="G239" s="84"/>
      <c r="H239" s="11">
        <v>7</v>
      </c>
      <c r="I239" s="26"/>
      <c r="J239" s="7"/>
      <c r="K239" s="8" t="str">
        <f t="shared" si="63"/>
        <v/>
      </c>
      <c r="L239" s="9" t="str">
        <f t="shared" si="64"/>
        <v/>
      </c>
      <c r="M239" s="9" t="str">
        <f t="shared" si="65"/>
        <v/>
      </c>
    </row>
    <row r="240" spans="1:13" ht="15.6" x14ac:dyDescent="0.25">
      <c r="A240" s="6">
        <v>8</v>
      </c>
      <c r="B240" s="7"/>
      <c r="C240" s="7"/>
      <c r="D240" s="8" t="str">
        <f t="shared" si="60"/>
        <v/>
      </c>
      <c r="E240" s="9" t="str">
        <f t="shared" si="61"/>
        <v/>
      </c>
      <c r="F240" s="10" t="str">
        <f t="shared" si="62"/>
        <v/>
      </c>
      <c r="G240" s="84"/>
      <c r="H240" s="11">
        <v>8</v>
      </c>
      <c r="I240" s="26"/>
      <c r="J240" s="7"/>
      <c r="K240" s="8" t="str">
        <f t="shared" si="63"/>
        <v/>
      </c>
      <c r="L240" s="9" t="str">
        <f t="shared" si="64"/>
        <v/>
      </c>
      <c r="M240" s="9" t="str">
        <f t="shared" si="65"/>
        <v/>
      </c>
    </row>
    <row r="241" spans="1:13" ht="15.6" x14ac:dyDescent="0.25">
      <c r="A241" s="6">
        <v>9</v>
      </c>
      <c r="B241" s="7"/>
      <c r="C241" s="7"/>
      <c r="D241" s="8" t="str">
        <f t="shared" si="60"/>
        <v/>
      </c>
      <c r="E241" s="9" t="str">
        <f t="shared" si="61"/>
        <v/>
      </c>
      <c r="F241" s="10" t="str">
        <f t="shared" si="62"/>
        <v/>
      </c>
      <c r="G241" s="84"/>
      <c r="H241" s="11">
        <v>9</v>
      </c>
      <c r="I241" s="26"/>
      <c r="J241" s="7"/>
      <c r="K241" s="8" t="str">
        <f t="shared" si="63"/>
        <v/>
      </c>
      <c r="L241" s="9" t="str">
        <f t="shared" si="64"/>
        <v/>
      </c>
      <c r="M241" s="9" t="str">
        <f t="shared" si="65"/>
        <v/>
      </c>
    </row>
    <row r="242" spans="1:13" ht="15.6" x14ac:dyDescent="0.25">
      <c r="A242" s="6">
        <v>10</v>
      </c>
      <c r="B242" s="7"/>
      <c r="C242" s="7"/>
      <c r="D242" s="8" t="str">
        <f t="shared" si="60"/>
        <v/>
      </c>
      <c r="E242" s="9" t="str">
        <f t="shared" si="61"/>
        <v/>
      </c>
      <c r="F242" s="10" t="str">
        <f t="shared" si="62"/>
        <v/>
      </c>
      <c r="G242" s="84"/>
      <c r="H242" s="11">
        <v>10</v>
      </c>
      <c r="I242" s="26"/>
      <c r="J242" s="7"/>
      <c r="K242" s="8" t="str">
        <f t="shared" si="63"/>
        <v/>
      </c>
      <c r="L242" s="9" t="str">
        <f t="shared" si="64"/>
        <v/>
      </c>
      <c r="M242" s="9" t="str">
        <f t="shared" si="65"/>
        <v/>
      </c>
    </row>
    <row r="243" spans="1:13" ht="15.6" x14ac:dyDescent="0.25">
      <c r="A243" s="6">
        <v>11</v>
      </c>
      <c r="B243" s="7"/>
      <c r="C243" s="7"/>
      <c r="D243" s="8" t="str">
        <f t="shared" si="60"/>
        <v/>
      </c>
      <c r="E243" s="9" t="str">
        <f t="shared" si="61"/>
        <v/>
      </c>
      <c r="F243" s="10" t="str">
        <f t="shared" si="62"/>
        <v/>
      </c>
      <c r="G243" s="84"/>
      <c r="H243" s="11">
        <v>11</v>
      </c>
      <c r="I243" s="26"/>
      <c r="J243" s="7"/>
      <c r="K243" s="8" t="str">
        <f t="shared" si="63"/>
        <v/>
      </c>
      <c r="L243" s="9" t="str">
        <f t="shared" si="64"/>
        <v/>
      </c>
      <c r="M243" s="9" t="str">
        <f t="shared" si="65"/>
        <v/>
      </c>
    </row>
    <row r="244" spans="1:13" ht="15.6" x14ac:dyDescent="0.25">
      <c r="A244" s="6">
        <v>12</v>
      </c>
      <c r="B244" s="7"/>
      <c r="C244" s="7"/>
      <c r="D244" s="8" t="str">
        <f t="shared" si="60"/>
        <v/>
      </c>
      <c r="E244" s="9" t="str">
        <f t="shared" si="61"/>
        <v/>
      </c>
      <c r="F244" s="10" t="str">
        <f t="shared" si="62"/>
        <v/>
      </c>
      <c r="G244" s="84"/>
      <c r="H244" s="11">
        <v>12</v>
      </c>
      <c r="I244" s="26"/>
      <c r="J244" s="7"/>
      <c r="K244" s="8" t="str">
        <f t="shared" si="63"/>
        <v/>
      </c>
      <c r="L244" s="9" t="str">
        <f t="shared" si="64"/>
        <v/>
      </c>
      <c r="M244" s="9" t="str">
        <f t="shared" si="65"/>
        <v/>
      </c>
    </row>
    <row r="245" spans="1:13" ht="15.6" x14ac:dyDescent="0.25">
      <c r="A245" s="6">
        <v>13</v>
      </c>
      <c r="B245" s="7"/>
      <c r="C245" s="7"/>
      <c r="D245" s="8" t="str">
        <f t="shared" si="60"/>
        <v/>
      </c>
      <c r="E245" s="9" t="str">
        <f t="shared" si="61"/>
        <v/>
      </c>
      <c r="F245" s="10" t="str">
        <f t="shared" si="62"/>
        <v/>
      </c>
      <c r="G245" s="84"/>
      <c r="H245" s="11">
        <v>13</v>
      </c>
      <c r="I245" s="26"/>
      <c r="J245" s="7"/>
      <c r="K245" s="8" t="str">
        <f t="shared" si="63"/>
        <v/>
      </c>
      <c r="L245" s="9" t="str">
        <f t="shared" si="64"/>
        <v/>
      </c>
      <c r="M245" s="9" t="str">
        <f t="shared" si="65"/>
        <v/>
      </c>
    </row>
    <row r="246" spans="1:13" ht="15.6" x14ac:dyDescent="0.25">
      <c r="A246" s="6">
        <v>14</v>
      </c>
      <c r="B246" s="7"/>
      <c r="C246" s="7"/>
      <c r="D246" s="8" t="str">
        <f t="shared" si="60"/>
        <v/>
      </c>
      <c r="E246" s="9" t="str">
        <f t="shared" si="61"/>
        <v/>
      </c>
      <c r="F246" s="10" t="str">
        <f t="shared" si="62"/>
        <v/>
      </c>
      <c r="G246" s="84"/>
      <c r="H246" s="11">
        <v>14</v>
      </c>
      <c r="I246" s="26"/>
      <c r="J246" s="7"/>
      <c r="K246" s="8" t="str">
        <f t="shared" si="63"/>
        <v/>
      </c>
      <c r="L246" s="9" t="str">
        <f t="shared" si="64"/>
        <v/>
      </c>
      <c r="M246" s="9" t="str">
        <f t="shared" si="65"/>
        <v/>
      </c>
    </row>
    <row r="247" spans="1:13" ht="15.6" x14ac:dyDescent="0.25">
      <c r="A247" s="6">
        <v>15</v>
      </c>
      <c r="B247" s="7"/>
      <c r="C247" s="7"/>
      <c r="D247" s="8" t="str">
        <f t="shared" si="60"/>
        <v/>
      </c>
      <c r="E247" s="9" t="str">
        <f t="shared" si="61"/>
        <v/>
      </c>
      <c r="F247" s="10" t="str">
        <f t="shared" si="62"/>
        <v/>
      </c>
      <c r="G247" s="84"/>
      <c r="H247" s="11">
        <v>15</v>
      </c>
      <c r="I247" s="27"/>
      <c r="J247" s="22"/>
      <c r="K247" s="23" t="str">
        <f t="shared" si="63"/>
        <v/>
      </c>
      <c r="L247" s="24" t="str">
        <f t="shared" si="64"/>
        <v/>
      </c>
      <c r="M247" s="24" t="str">
        <f t="shared" si="65"/>
        <v/>
      </c>
    </row>
    <row r="248" spans="1:13" ht="15.6" x14ac:dyDescent="0.3">
      <c r="A248" s="86" t="s">
        <v>9</v>
      </c>
      <c r="B248" s="87"/>
      <c r="C248" s="87"/>
      <c r="D248" s="88"/>
      <c r="E248" s="89">
        <f>ROUND((SUM(F233:F247)),2)</f>
        <v>0</v>
      </c>
      <c r="F248" s="90"/>
      <c r="G248" s="85"/>
      <c r="H248" s="86" t="s">
        <v>9</v>
      </c>
      <c r="I248" s="87"/>
      <c r="J248" s="87"/>
      <c r="K248" s="88"/>
      <c r="L248" s="89">
        <f>ROUND((SUM(M233:M247)),2)</f>
        <v>0</v>
      </c>
      <c r="M248" s="90"/>
    </row>
    <row r="249" spans="1:13" ht="15.6" x14ac:dyDescent="0.25">
      <c r="A249" s="69" t="s">
        <v>10</v>
      </c>
      <c r="B249" s="70"/>
      <c r="C249" s="70"/>
      <c r="D249" s="70"/>
      <c r="E249" s="70"/>
      <c r="F249" s="71"/>
      <c r="G249" s="12" t="s">
        <v>11</v>
      </c>
      <c r="H249" s="72">
        <f>IF((E248-L248)&lt;0,((E248-L248)*-1),(E248-L248))</f>
        <v>0</v>
      </c>
      <c r="I249" s="73"/>
      <c r="J249" s="73"/>
      <c r="K249" s="73"/>
      <c r="L249" s="73"/>
      <c r="M249" s="74"/>
    </row>
    <row r="250" spans="1:13" ht="15.6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</row>
    <row r="253" spans="1:13" ht="15.6" x14ac:dyDescent="0.25">
      <c r="A253" s="32" t="s">
        <v>30</v>
      </c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4"/>
    </row>
    <row r="254" spans="1:13" ht="15.6" x14ac:dyDescent="0.25">
      <c r="A254" s="32" t="s">
        <v>1</v>
      </c>
      <c r="B254" s="33"/>
      <c r="C254" s="33"/>
      <c r="D254" s="33"/>
      <c r="E254" s="33"/>
      <c r="F254" s="34"/>
      <c r="G254" s="83"/>
      <c r="H254" s="32" t="s">
        <v>2</v>
      </c>
      <c r="I254" s="33"/>
      <c r="J254" s="33"/>
      <c r="K254" s="33"/>
      <c r="L254" s="33"/>
      <c r="M254" s="34"/>
    </row>
    <row r="255" spans="1:13" ht="15.6" x14ac:dyDescent="0.25">
      <c r="A255" s="2" t="s">
        <v>3</v>
      </c>
      <c r="B255" s="3" t="s">
        <v>4</v>
      </c>
      <c r="C255" s="3" t="s">
        <v>5</v>
      </c>
      <c r="D255" s="3" t="s">
        <v>6</v>
      </c>
      <c r="E255" s="3" t="s">
        <v>4</v>
      </c>
      <c r="F255" s="4" t="s">
        <v>7</v>
      </c>
      <c r="G255" s="84"/>
      <c r="H255" s="25" t="s">
        <v>3</v>
      </c>
      <c r="I255" s="18" t="str">
        <f>B255</f>
        <v>Dist</v>
      </c>
      <c r="J255" s="19" t="str">
        <f>C255</f>
        <v>R.L</v>
      </c>
      <c r="K255" s="19" t="str">
        <f>D255</f>
        <v>Av.RL</v>
      </c>
      <c r="L255" s="19" t="str">
        <f>E255</f>
        <v>Dist</v>
      </c>
      <c r="M255" s="19" t="str">
        <f>F255</f>
        <v>Area</v>
      </c>
    </row>
    <row r="256" spans="1:13" ht="15.6" x14ac:dyDescent="0.25">
      <c r="A256" s="6">
        <v>1</v>
      </c>
      <c r="B256" s="7"/>
      <c r="C256" s="7"/>
      <c r="D256" s="8" t="s">
        <v>8</v>
      </c>
      <c r="E256" s="9" t="s">
        <v>8</v>
      </c>
      <c r="F256" s="10" t="s">
        <v>8</v>
      </c>
      <c r="G256" s="84"/>
      <c r="H256" s="11">
        <v>1</v>
      </c>
      <c r="I256" s="26"/>
      <c r="J256" s="7"/>
      <c r="K256" s="8" t="s">
        <v>8</v>
      </c>
      <c r="L256" s="9" t="s">
        <v>8</v>
      </c>
      <c r="M256" s="9" t="s">
        <v>8</v>
      </c>
    </row>
    <row r="257" spans="1:13" ht="15.6" x14ac:dyDescent="0.25">
      <c r="A257" s="6">
        <v>2</v>
      </c>
      <c r="B257" s="7"/>
      <c r="C257" s="7"/>
      <c r="D257" s="8" t="str">
        <f>IF(C257="","",ROUNDUP(((C256+C257)/2),2))</f>
        <v/>
      </c>
      <c r="E257" s="9" t="str">
        <f>IF(B257="","",ROUND((B257-B256),2))</f>
        <v/>
      </c>
      <c r="F257" s="10" t="str">
        <f>IF(E257="","",IF(C257="","",ROUND((E257*D257),3)))</f>
        <v/>
      </c>
      <c r="G257" s="84"/>
      <c r="H257" s="11">
        <v>2</v>
      </c>
      <c r="I257" s="26"/>
      <c r="J257" s="7"/>
      <c r="K257" s="8" t="str">
        <f>IF(J257="","",ROUNDUP(((J256+J257)/2),2))</f>
        <v/>
      </c>
      <c r="L257" s="9" t="str">
        <f>IF(I257="","",ROUND((I257-I256),2))</f>
        <v/>
      </c>
      <c r="M257" s="9" t="str">
        <f>IF(L257="","",IF(J257="","",ROUND((L257*K257),3)))</f>
        <v/>
      </c>
    </row>
    <row r="258" spans="1:13" ht="15.6" x14ac:dyDescent="0.25">
      <c r="A258" s="6">
        <v>3</v>
      </c>
      <c r="B258" s="7"/>
      <c r="C258" s="7"/>
      <c r="D258" s="8" t="str">
        <f t="shared" ref="D258:D270" si="66">IF(C258="","",ROUNDUP(((C257+C258)/2),2))</f>
        <v/>
      </c>
      <c r="E258" s="9" t="str">
        <f t="shared" ref="E258:E270" si="67">IF(B258="","",ROUND((B258-B257),2))</f>
        <v/>
      </c>
      <c r="F258" s="10" t="str">
        <f t="shared" ref="F258:F270" si="68">IF(E258="","",IF(C258="","",ROUND((E258*D258),3)))</f>
        <v/>
      </c>
      <c r="G258" s="84"/>
      <c r="H258" s="11">
        <v>3</v>
      </c>
      <c r="I258" s="26"/>
      <c r="J258" s="7"/>
      <c r="K258" s="8" t="str">
        <f t="shared" ref="K258:K270" si="69">IF(J258="","",ROUNDUP(((J257+J258)/2),2))</f>
        <v/>
      </c>
      <c r="L258" s="9" t="str">
        <f t="shared" ref="L258:L270" si="70">IF(I258="","",ROUND((I258-I257),2))</f>
        <v/>
      </c>
      <c r="M258" s="9" t="str">
        <f t="shared" ref="M258:M270" si="71">IF(L258="","",IF(J258="","",ROUND((L258*K258),3)))</f>
        <v/>
      </c>
    </row>
    <row r="259" spans="1:13" ht="15.6" x14ac:dyDescent="0.25">
      <c r="A259" s="6">
        <v>4</v>
      </c>
      <c r="B259" s="7"/>
      <c r="C259" s="7"/>
      <c r="D259" s="8" t="str">
        <f t="shared" si="66"/>
        <v/>
      </c>
      <c r="E259" s="9" t="str">
        <f t="shared" si="67"/>
        <v/>
      </c>
      <c r="F259" s="10" t="str">
        <f t="shared" si="68"/>
        <v/>
      </c>
      <c r="G259" s="84"/>
      <c r="H259" s="11">
        <v>4</v>
      </c>
      <c r="I259" s="26"/>
      <c r="J259" s="7"/>
      <c r="K259" s="8" t="str">
        <f t="shared" si="69"/>
        <v/>
      </c>
      <c r="L259" s="9" t="str">
        <f t="shared" si="70"/>
        <v/>
      </c>
      <c r="M259" s="9" t="str">
        <f t="shared" si="71"/>
        <v/>
      </c>
    </row>
    <row r="260" spans="1:13" ht="15.6" x14ac:dyDescent="0.25">
      <c r="A260" s="6">
        <v>5</v>
      </c>
      <c r="B260" s="7"/>
      <c r="C260" s="7"/>
      <c r="D260" s="8" t="str">
        <f t="shared" si="66"/>
        <v/>
      </c>
      <c r="E260" s="9" t="str">
        <f t="shared" si="67"/>
        <v/>
      </c>
      <c r="F260" s="10" t="str">
        <f t="shared" si="68"/>
        <v/>
      </c>
      <c r="G260" s="84"/>
      <c r="H260" s="11">
        <v>5</v>
      </c>
      <c r="I260" s="26"/>
      <c r="J260" s="7"/>
      <c r="K260" s="8" t="str">
        <f t="shared" si="69"/>
        <v/>
      </c>
      <c r="L260" s="9" t="str">
        <f t="shared" si="70"/>
        <v/>
      </c>
      <c r="M260" s="9" t="str">
        <f t="shared" si="71"/>
        <v/>
      </c>
    </row>
    <row r="261" spans="1:13" ht="15.6" x14ac:dyDescent="0.25">
      <c r="A261" s="6">
        <v>6</v>
      </c>
      <c r="B261" s="7"/>
      <c r="C261" s="7"/>
      <c r="D261" s="8" t="str">
        <f t="shared" si="66"/>
        <v/>
      </c>
      <c r="E261" s="9" t="str">
        <f t="shared" si="67"/>
        <v/>
      </c>
      <c r="F261" s="10" t="str">
        <f t="shared" si="68"/>
        <v/>
      </c>
      <c r="G261" s="84"/>
      <c r="H261" s="11">
        <v>6</v>
      </c>
      <c r="I261" s="26"/>
      <c r="J261" s="7"/>
      <c r="K261" s="8" t="str">
        <f t="shared" si="69"/>
        <v/>
      </c>
      <c r="L261" s="9" t="str">
        <f t="shared" si="70"/>
        <v/>
      </c>
      <c r="M261" s="9" t="str">
        <f t="shared" si="71"/>
        <v/>
      </c>
    </row>
    <row r="262" spans="1:13" ht="15.6" x14ac:dyDescent="0.25">
      <c r="A262" s="6">
        <v>7</v>
      </c>
      <c r="B262" s="7"/>
      <c r="C262" s="7"/>
      <c r="D262" s="8" t="str">
        <f t="shared" si="66"/>
        <v/>
      </c>
      <c r="E262" s="9" t="str">
        <f t="shared" si="67"/>
        <v/>
      </c>
      <c r="F262" s="10" t="str">
        <f t="shared" si="68"/>
        <v/>
      </c>
      <c r="G262" s="84"/>
      <c r="H262" s="11">
        <v>7</v>
      </c>
      <c r="I262" s="26"/>
      <c r="J262" s="7"/>
      <c r="K262" s="8" t="str">
        <f t="shared" si="69"/>
        <v/>
      </c>
      <c r="L262" s="9" t="str">
        <f t="shared" si="70"/>
        <v/>
      </c>
      <c r="M262" s="9" t="str">
        <f t="shared" si="71"/>
        <v/>
      </c>
    </row>
    <row r="263" spans="1:13" ht="15.6" x14ac:dyDescent="0.25">
      <c r="A263" s="6">
        <v>8</v>
      </c>
      <c r="B263" s="7"/>
      <c r="C263" s="7"/>
      <c r="D263" s="8" t="str">
        <f t="shared" si="66"/>
        <v/>
      </c>
      <c r="E263" s="9" t="str">
        <f t="shared" si="67"/>
        <v/>
      </c>
      <c r="F263" s="10" t="str">
        <f t="shared" si="68"/>
        <v/>
      </c>
      <c r="G263" s="84"/>
      <c r="H263" s="11">
        <v>8</v>
      </c>
      <c r="I263" s="26"/>
      <c r="J263" s="7"/>
      <c r="K263" s="8" t="str">
        <f t="shared" si="69"/>
        <v/>
      </c>
      <c r="L263" s="9" t="str">
        <f t="shared" si="70"/>
        <v/>
      </c>
      <c r="M263" s="9" t="str">
        <f t="shared" si="71"/>
        <v/>
      </c>
    </row>
    <row r="264" spans="1:13" ht="15.6" x14ac:dyDescent="0.25">
      <c r="A264" s="6">
        <v>9</v>
      </c>
      <c r="B264" s="7"/>
      <c r="C264" s="7"/>
      <c r="D264" s="8" t="str">
        <f t="shared" si="66"/>
        <v/>
      </c>
      <c r="E264" s="9" t="str">
        <f t="shared" si="67"/>
        <v/>
      </c>
      <c r="F264" s="10" t="str">
        <f t="shared" si="68"/>
        <v/>
      </c>
      <c r="G264" s="84"/>
      <c r="H264" s="11">
        <v>9</v>
      </c>
      <c r="I264" s="26"/>
      <c r="J264" s="7"/>
      <c r="K264" s="8" t="str">
        <f t="shared" si="69"/>
        <v/>
      </c>
      <c r="L264" s="9" t="str">
        <f t="shared" si="70"/>
        <v/>
      </c>
      <c r="M264" s="9" t="str">
        <f t="shared" si="71"/>
        <v/>
      </c>
    </row>
    <row r="265" spans="1:13" ht="15.6" x14ac:dyDescent="0.25">
      <c r="A265" s="6">
        <v>10</v>
      </c>
      <c r="B265" s="7"/>
      <c r="C265" s="7"/>
      <c r="D265" s="8" t="str">
        <f t="shared" si="66"/>
        <v/>
      </c>
      <c r="E265" s="9" t="str">
        <f t="shared" si="67"/>
        <v/>
      </c>
      <c r="F265" s="10" t="str">
        <f t="shared" si="68"/>
        <v/>
      </c>
      <c r="G265" s="84"/>
      <c r="H265" s="11">
        <v>10</v>
      </c>
      <c r="I265" s="26"/>
      <c r="J265" s="7"/>
      <c r="K265" s="8" t="str">
        <f t="shared" si="69"/>
        <v/>
      </c>
      <c r="L265" s="9" t="str">
        <f t="shared" si="70"/>
        <v/>
      </c>
      <c r="M265" s="9" t="str">
        <f t="shared" si="71"/>
        <v/>
      </c>
    </row>
    <row r="266" spans="1:13" ht="15.6" x14ac:dyDescent="0.25">
      <c r="A266" s="6">
        <v>11</v>
      </c>
      <c r="B266" s="7"/>
      <c r="C266" s="7"/>
      <c r="D266" s="8" t="str">
        <f t="shared" si="66"/>
        <v/>
      </c>
      <c r="E266" s="9" t="str">
        <f t="shared" si="67"/>
        <v/>
      </c>
      <c r="F266" s="10" t="str">
        <f t="shared" si="68"/>
        <v/>
      </c>
      <c r="G266" s="84"/>
      <c r="H266" s="11">
        <v>11</v>
      </c>
      <c r="I266" s="26"/>
      <c r="J266" s="7"/>
      <c r="K266" s="8" t="str">
        <f t="shared" si="69"/>
        <v/>
      </c>
      <c r="L266" s="9" t="str">
        <f t="shared" si="70"/>
        <v/>
      </c>
      <c r="M266" s="9" t="str">
        <f t="shared" si="71"/>
        <v/>
      </c>
    </row>
    <row r="267" spans="1:13" ht="15.6" x14ac:dyDescent="0.25">
      <c r="A267" s="6">
        <v>12</v>
      </c>
      <c r="B267" s="7"/>
      <c r="C267" s="7"/>
      <c r="D267" s="8" t="str">
        <f t="shared" si="66"/>
        <v/>
      </c>
      <c r="E267" s="9" t="str">
        <f t="shared" si="67"/>
        <v/>
      </c>
      <c r="F267" s="10" t="str">
        <f t="shared" si="68"/>
        <v/>
      </c>
      <c r="G267" s="84"/>
      <c r="H267" s="11">
        <v>12</v>
      </c>
      <c r="I267" s="26"/>
      <c r="J267" s="7"/>
      <c r="K267" s="8" t="str">
        <f t="shared" si="69"/>
        <v/>
      </c>
      <c r="L267" s="9" t="str">
        <f t="shared" si="70"/>
        <v/>
      </c>
      <c r="M267" s="9" t="str">
        <f t="shared" si="71"/>
        <v/>
      </c>
    </row>
    <row r="268" spans="1:13" ht="15.6" x14ac:dyDescent="0.25">
      <c r="A268" s="6">
        <v>13</v>
      </c>
      <c r="B268" s="7"/>
      <c r="C268" s="7"/>
      <c r="D268" s="8" t="str">
        <f t="shared" si="66"/>
        <v/>
      </c>
      <c r="E268" s="9" t="str">
        <f t="shared" si="67"/>
        <v/>
      </c>
      <c r="F268" s="10" t="str">
        <f t="shared" si="68"/>
        <v/>
      </c>
      <c r="G268" s="84"/>
      <c r="H268" s="11">
        <v>13</v>
      </c>
      <c r="I268" s="26"/>
      <c r="J268" s="7"/>
      <c r="K268" s="8" t="str">
        <f t="shared" si="69"/>
        <v/>
      </c>
      <c r="L268" s="9" t="str">
        <f t="shared" si="70"/>
        <v/>
      </c>
      <c r="M268" s="9" t="str">
        <f t="shared" si="71"/>
        <v/>
      </c>
    </row>
    <row r="269" spans="1:13" ht="15.6" x14ac:dyDescent="0.25">
      <c r="A269" s="6">
        <v>14</v>
      </c>
      <c r="B269" s="7"/>
      <c r="C269" s="7"/>
      <c r="D269" s="8" t="str">
        <f t="shared" si="66"/>
        <v/>
      </c>
      <c r="E269" s="9" t="str">
        <f t="shared" si="67"/>
        <v/>
      </c>
      <c r="F269" s="10" t="str">
        <f t="shared" si="68"/>
        <v/>
      </c>
      <c r="G269" s="84"/>
      <c r="H269" s="11">
        <v>14</v>
      </c>
      <c r="I269" s="26"/>
      <c r="J269" s="7"/>
      <c r="K269" s="8" t="str">
        <f t="shared" si="69"/>
        <v/>
      </c>
      <c r="L269" s="9" t="str">
        <f t="shared" si="70"/>
        <v/>
      </c>
      <c r="M269" s="9" t="str">
        <f t="shared" si="71"/>
        <v/>
      </c>
    </row>
    <row r="270" spans="1:13" ht="15.6" x14ac:dyDescent="0.25">
      <c r="A270" s="6">
        <v>15</v>
      </c>
      <c r="B270" s="7"/>
      <c r="C270" s="7"/>
      <c r="D270" s="8" t="str">
        <f t="shared" si="66"/>
        <v/>
      </c>
      <c r="E270" s="9" t="str">
        <f t="shared" si="67"/>
        <v/>
      </c>
      <c r="F270" s="10" t="str">
        <f t="shared" si="68"/>
        <v/>
      </c>
      <c r="G270" s="84"/>
      <c r="H270" s="11">
        <v>15</v>
      </c>
      <c r="I270" s="27"/>
      <c r="J270" s="22"/>
      <c r="K270" s="23" t="str">
        <f t="shared" si="69"/>
        <v/>
      </c>
      <c r="L270" s="24" t="str">
        <f t="shared" si="70"/>
        <v/>
      </c>
      <c r="M270" s="24" t="str">
        <f t="shared" si="71"/>
        <v/>
      </c>
    </row>
    <row r="271" spans="1:13" ht="15.6" x14ac:dyDescent="0.3">
      <c r="A271" s="86" t="s">
        <v>9</v>
      </c>
      <c r="B271" s="87"/>
      <c r="C271" s="87"/>
      <c r="D271" s="88"/>
      <c r="E271" s="89">
        <f>ROUND((SUM(F256:F270)),2)</f>
        <v>0</v>
      </c>
      <c r="F271" s="90"/>
      <c r="G271" s="85"/>
      <c r="H271" s="86" t="s">
        <v>9</v>
      </c>
      <c r="I271" s="87"/>
      <c r="J271" s="87"/>
      <c r="K271" s="88"/>
      <c r="L271" s="89">
        <f>ROUND((SUM(M256:M270)),2)</f>
        <v>0</v>
      </c>
      <c r="M271" s="90"/>
    </row>
    <row r="272" spans="1:13" ht="15.6" x14ac:dyDescent="0.25">
      <c r="A272" s="69" t="s">
        <v>10</v>
      </c>
      <c r="B272" s="70"/>
      <c r="C272" s="70"/>
      <c r="D272" s="70"/>
      <c r="E272" s="70"/>
      <c r="F272" s="71"/>
      <c r="G272" s="12" t="s">
        <v>11</v>
      </c>
      <c r="H272" s="72">
        <f>IF((E271-L271)&lt;0,((E271-L271)*-1),(E271-L271))</f>
        <v>0</v>
      </c>
      <c r="I272" s="73"/>
      <c r="J272" s="73"/>
      <c r="K272" s="73"/>
      <c r="L272" s="73"/>
      <c r="M272" s="74"/>
    </row>
    <row r="273" spans="1:13" ht="15.6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</row>
    <row r="276" spans="1:13" ht="15.6" x14ac:dyDescent="0.25">
      <c r="A276" s="32" t="s">
        <v>31</v>
      </c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4"/>
    </row>
    <row r="277" spans="1:13" ht="15.6" x14ac:dyDescent="0.25">
      <c r="A277" s="32" t="s">
        <v>1</v>
      </c>
      <c r="B277" s="33"/>
      <c r="C277" s="33"/>
      <c r="D277" s="33"/>
      <c r="E277" s="33"/>
      <c r="F277" s="34"/>
      <c r="G277" s="83"/>
      <c r="H277" s="32" t="s">
        <v>2</v>
      </c>
      <c r="I277" s="33"/>
      <c r="J277" s="33"/>
      <c r="K277" s="33"/>
      <c r="L277" s="33"/>
      <c r="M277" s="34"/>
    </row>
    <row r="278" spans="1:13" ht="15.6" x14ac:dyDescent="0.25">
      <c r="A278" s="2" t="s">
        <v>3</v>
      </c>
      <c r="B278" s="3" t="s">
        <v>4</v>
      </c>
      <c r="C278" s="3" t="s">
        <v>5</v>
      </c>
      <c r="D278" s="3" t="s">
        <v>6</v>
      </c>
      <c r="E278" s="3" t="s">
        <v>4</v>
      </c>
      <c r="F278" s="4" t="s">
        <v>7</v>
      </c>
      <c r="G278" s="84"/>
      <c r="H278" s="25" t="s">
        <v>3</v>
      </c>
      <c r="I278" s="18" t="str">
        <f>B278</f>
        <v>Dist</v>
      </c>
      <c r="J278" s="19" t="str">
        <f>C278</f>
        <v>R.L</v>
      </c>
      <c r="K278" s="19" t="str">
        <f>D278</f>
        <v>Av.RL</v>
      </c>
      <c r="L278" s="19" t="str">
        <f>E278</f>
        <v>Dist</v>
      </c>
      <c r="M278" s="19" t="str">
        <f>F278</f>
        <v>Area</v>
      </c>
    </row>
    <row r="279" spans="1:13" ht="15.6" x14ac:dyDescent="0.25">
      <c r="A279" s="6">
        <v>1</v>
      </c>
      <c r="B279" s="7"/>
      <c r="C279" s="7"/>
      <c r="D279" s="8" t="s">
        <v>8</v>
      </c>
      <c r="E279" s="9" t="s">
        <v>8</v>
      </c>
      <c r="F279" s="10" t="s">
        <v>8</v>
      </c>
      <c r="G279" s="84"/>
      <c r="H279" s="11">
        <v>1</v>
      </c>
      <c r="I279" s="26"/>
      <c r="J279" s="7"/>
      <c r="K279" s="8" t="s">
        <v>8</v>
      </c>
      <c r="L279" s="9" t="s">
        <v>8</v>
      </c>
      <c r="M279" s="9" t="s">
        <v>8</v>
      </c>
    </row>
    <row r="280" spans="1:13" ht="15.6" x14ac:dyDescent="0.25">
      <c r="A280" s="6">
        <v>2</v>
      </c>
      <c r="B280" s="7"/>
      <c r="C280" s="7"/>
      <c r="D280" s="8" t="str">
        <f>IF(C280="","",ROUNDUP(((C279+C280)/2),2))</f>
        <v/>
      </c>
      <c r="E280" s="9" t="str">
        <f>IF(B280="","",ROUND((B280-B279),2))</f>
        <v/>
      </c>
      <c r="F280" s="10" t="str">
        <f>IF(E280="","",IF(C280="","",ROUND((E280*D280),3)))</f>
        <v/>
      </c>
      <c r="G280" s="84"/>
      <c r="H280" s="11">
        <v>2</v>
      </c>
      <c r="I280" s="26"/>
      <c r="J280" s="7"/>
      <c r="K280" s="8" t="str">
        <f>IF(J280="","",ROUNDUP(((J279+J280)/2),2))</f>
        <v/>
      </c>
      <c r="L280" s="9" t="str">
        <f>IF(I280="","",ROUND((I280-I279),2))</f>
        <v/>
      </c>
      <c r="M280" s="9" t="str">
        <f>IF(L280="","",IF(J280="","",ROUND((L280*K280),3)))</f>
        <v/>
      </c>
    </row>
    <row r="281" spans="1:13" ht="15.6" x14ac:dyDescent="0.25">
      <c r="A281" s="6">
        <v>3</v>
      </c>
      <c r="B281" s="7"/>
      <c r="C281" s="7"/>
      <c r="D281" s="8" t="str">
        <f t="shared" ref="D281:D293" si="72">IF(C281="","",ROUNDUP(((C280+C281)/2),2))</f>
        <v/>
      </c>
      <c r="E281" s="9" t="str">
        <f t="shared" ref="E281:E293" si="73">IF(B281="","",ROUND((B281-B280),2))</f>
        <v/>
      </c>
      <c r="F281" s="10" t="str">
        <f t="shared" ref="F281:F293" si="74">IF(E281="","",IF(C281="","",ROUND((E281*D281),3)))</f>
        <v/>
      </c>
      <c r="G281" s="84"/>
      <c r="H281" s="11">
        <v>3</v>
      </c>
      <c r="I281" s="26"/>
      <c r="J281" s="7"/>
      <c r="K281" s="8" t="str">
        <f t="shared" ref="K281:K293" si="75">IF(J281="","",ROUNDUP(((J280+J281)/2),2))</f>
        <v/>
      </c>
      <c r="L281" s="9" t="str">
        <f t="shared" ref="L281:L293" si="76">IF(I281="","",ROUND((I281-I280),2))</f>
        <v/>
      </c>
      <c r="M281" s="9" t="str">
        <f t="shared" ref="M281:M293" si="77">IF(L281="","",IF(J281="","",ROUND((L281*K281),3)))</f>
        <v/>
      </c>
    </row>
    <row r="282" spans="1:13" ht="15.6" x14ac:dyDescent="0.25">
      <c r="A282" s="6">
        <v>4</v>
      </c>
      <c r="B282" s="7"/>
      <c r="C282" s="7"/>
      <c r="D282" s="8" t="str">
        <f t="shared" si="72"/>
        <v/>
      </c>
      <c r="E282" s="9" t="str">
        <f t="shared" si="73"/>
        <v/>
      </c>
      <c r="F282" s="10" t="str">
        <f t="shared" si="74"/>
        <v/>
      </c>
      <c r="G282" s="84"/>
      <c r="H282" s="11">
        <v>4</v>
      </c>
      <c r="I282" s="26"/>
      <c r="J282" s="7"/>
      <c r="K282" s="8" t="str">
        <f t="shared" si="75"/>
        <v/>
      </c>
      <c r="L282" s="9" t="str">
        <f t="shared" si="76"/>
        <v/>
      </c>
      <c r="M282" s="9" t="str">
        <f t="shared" si="77"/>
        <v/>
      </c>
    </row>
    <row r="283" spans="1:13" ht="15.6" x14ac:dyDescent="0.25">
      <c r="A283" s="6">
        <v>5</v>
      </c>
      <c r="B283" s="7"/>
      <c r="C283" s="7"/>
      <c r="D283" s="8" t="str">
        <f t="shared" si="72"/>
        <v/>
      </c>
      <c r="E283" s="9" t="str">
        <f t="shared" si="73"/>
        <v/>
      </c>
      <c r="F283" s="10" t="str">
        <f t="shared" si="74"/>
        <v/>
      </c>
      <c r="G283" s="84"/>
      <c r="H283" s="11">
        <v>5</v>
      </c>
      <c r="I283" s="26"/>
      <c r="J283" s="7"/>
      <c r="K283" s="8" t="str">
        <f t="shared" si="75"/>
        <v/>
      </c>
      <c r="L283" s="9" t="str">
        <f t="shared" si="76"/>
        <v/>
      </c>
      <c r="M283" s="9" t="str">
        <f t="shared" si="77"/>
        <v/>
      </c>
    </row>
    <row r="284" spans="1:13" ht="15.6" x14ac:dyDescent="0.25">
      <c r="A284" s="6">
        <v>6</v>
      </c>
      <c r="B284" s="7"/>
      <c r="C284" s="7"/>
      <c r="D284" s="8" t="str">
        <f t="shared" si="72"/>
        <v/>
      </c>
      <c r="E284" s="9" t="str">
        <f t="shared" si="73"/>
        <v/>
      </c>
      <c r="F284" s="10" t="str">
        <f t="shared" si="74"/>
        <v/>
      </c>
      <c r="G284" s="84"/>
      <c r="H284" s="11">
        <v>6</v>
      </c>
      <c r="I284" s="26"/>
      <c r="J284" s="7"/>
      <c r="K284" s="8" t="str">
        <f t="shared" si="75"/>
        <v/>
      </c>
      <c r="L284" s="9" t="str">
        <f t="shared" si="76"/>
        <v/>
      </c>
      <c r="M284" s="9" t="str">
        <f t="shared" si="77"/>
        <v/>
      </c>
    </row>
    <row r="285" spans="1:13" ht="15.6" x14ac:dyDescent="0.25">
      <c r="A285" s="6">
        <v>7</v>
      </c>
      <c r="B285" s="7"/>
      <c r="C285" s="7"/>
      <c r="D285" s="8" t="str">
        <f t="shared" si="72"/>
        <v/>
      </c>
      <c r="E285" s="9" t="str">
        <f t="shared" si="73"/>
        <v/>
      </c>
      <c r="F285" s="10" t="str">
        <f t="shared" si="74"/>
        <v/>
      </c>
      <c r="G285" s="84"/>
      <c r="H285" s="11">
        <v>7</v>
      </c>
      <c r="I285" s="26"/>
      <c r="J285" s="7"/>
      <c r="K285" s="8" t="str">
        <f t="shared" si="75"/>
        <v/>
      </c>
      <c r="L285" s="9" t="str">
        <f t="shared" si="76"/>
        <v/>
      </c>
      <c r="M285" s="9" t="str">
        <f t="shared" si="77"/>
        <v/>
      </c>
    </row>
    <row r="286" spans="1:13" ht="15.6" x14ac:dyDescent="0.25">
      <c r="A286" s="6">
        <v>8</v>
      </c>
      <c r="B286" s="7"/>
      <c r="C286" s="7"/>
      <c r="D286" s="8" t="str">
        <f t="shared" si="72"/>
        <v/>
      </c>
      <c r="E286" s="9" t="str">
        <f t="shared" si="73"/>
        <v/>
      </c>
      <c r="F286" s="10" t="str">
        <f t="shared" si="74"/>
        <v/>
      </c>
      <c r="G286" s="84"/>
      <c r="H286" s="11">
        <v>8</v>
      </c>
      <c r="I286" s="26"/>
      <c r="J286" s="7"/>
      <c r="K286" s="8" t="str">
        <f t="shared" si="75"/>
        <v/>
      </c>
      <c r="L286" s="9" t="str">
        <f t="shared" si="76"/>
        <v/>
      </c>
      <c r="M286" s="9" t="str">
        <f t="shared" si="77"/>
        <v/>
      </c>
    </row>
    <row r="287" spans="1:13" ht="15.6" x14ac:dyDescent="0.25">
      <c r="A287" s="6">
        <v>9</v>
      </c>
      <c r="B287" s="7"/>
      <c r="C287" s="7"/>
      <c r="D287" s="8" t="str">
        <f t="shared" si="72"/>
        <v/>
      </c>
      <c r="E287" s="9" t="str">
        <f t="shared" si="73"/>
        <v/>
      </c>
      <c r="F287" s="10" t="str">
        <f t="shared" si="74"/>
        <v/>
      </c>
      <c r="G287" s="84"/>
      <c r="H287" s="11">
        <v>9</v>
      </c>
      <c r="I287" s="26"/>
      <c r="J287" s="7"/>
      <c r="K287" s="8" t="str">
        <f t="shared" si="75"/>
        <v/>
      </c>
      <c r="L287" s="9" t="str">
        <f t="shared" si="76"/>
        <v/>
      </c>
      <c r="M287" s="9" t="str">
        <f t="shared" si="77"/>
        <v/>
      </c>
    </row>
    <row r="288" spans="1:13" ht="15.6" x14ac:dyDescent="0.25">
      <c r="A288" s="6">
        <v>10</v>
      </c>
      <c r="B288" s="7"/>
      <c r="C288" s="7"/>
      <c r="D288" s="8" t="str">
        <f t="shared" si="72"/>
        <v/>
      </c>
      <c r="E288" s="9" t="str">
        <f t="shared" si="73"/>
        <v/>
      </c>
      <c r="F288" s="10" t="str">
        <f t="shared" si="74"/>
        <v/>
      </c>
      <c r="G288" s="84"/>
      <c r="H288" s="11">
        <v>10</v>
      </c>
      <c r="I288" s="26"/>
      <c r="J288" s="7"/>
      <c r="K288" s="8" t="str">
        <f t="shared" si="75"/>
        <v/>
      </c>
      <c r="L288" s="9" t="str">
        <f t="shared" si="76"/>
        <v/>
      </c>
      <c r="M288" s="9" t="str">
        <f t="shared" si="77"/>
        <v/>
      </c>
    </row>
    <row r="289" spans="1:13" ht="15.6" x14ac:dyDescent="0.25">
      <c r="A289" s="6">
        <v>11</v>
      </c>
      <c r="B289" s="7"/>
      <c r="C289" s="7"/>
      <c r="D289" s="8" t="str">
        <f t="shared" si="72"/>
        <v/>
      </c>
      <c r="E289" s="9" t="str">
        <f t="shared" si="73"/>
        <v/>
      </c>
      <c r="F289" s="10" t="str">
        <f t="shared" si="74"/>
        <v/>
      </c>
      <c r="G289" s="84"/>
      <c r="H289" s="11">
        <v>11</v>
      </c>
      <c r="I289" s="26"/>
      <c r="J289" s="7"/>
      <c r="K289" s="8" t="str">
        <f t="shared" si="75"/>
        <v/>
      </c>
      <c r="L289" s="9" t="str">
        <f t="shared" si="76"/>
        <v/>
      </c>
      <c r="M289" s="9" t="str">
        <f t="shared" si="77"/>
        <v/>
      </c>
    </row>
    <row r="290" spans="1:13" ht="15.6" x14ac:dyDescent="0.25">
      <c r="A290" s="6">
        <v>12</v>
      </c>
      <c r="B290" s="7"/>
      <c r="C290" s="7"/>
      <c r="D290" s="8" t="str">
        <f t="shared" si="72"/>
        <v/>
      </c>
      <c r="E290" s="9" t="str">
        <f t="shared" si="73"/>
        <v/>
      </c>
      <c r="F290" s="10" t="str">
        <f t="shared" si="74"/>
        <v/>
      </c>
      <c r="G290" s="84"/>
      <c r="H290" s="11">
        <v>12</v>
      </c>
      <c r="I290" s="26"/>
      <c r="J290" s="7"/>
      <c r="K290" s="8" t="str">
        <f t="shared" si="75"/>
        <v/>
      </c>
      <c r="L290" s="9" t="str">
        <f t="shared" si="76"/>
        <v/>
      </c>
      <c r="M290" s="9" t="str">
        <f t="shared" si="77"/>
        <v/>
      </c>
    </row>
    <row r="291" spans="1:13" ht="15.6" x14ac:dyDescent="0.25">
      <c r="A291" s="6">
        <v>13</v>
      </c>
      <c r="B291" s="7"/>
      <c r="C291" s="7"/>
      <c r="D291" s="8" t="str">
        <f t="shared" si="72"/>
        <v/>
      </c>
      <c r="E291" s="9" t="str">
        <f t="shared" si="73"/>
        <v/>
      </c>
      <c r="F291" s="10" t="str">
        <f t="shared" si="74"/>
        <v/>
      </c>
      <c r="G291" s="84"/>
      <c r="H291" s="11">
        <v>13</v>
      </c>
      <c r="I291" s="26"/>
      <c r="J291" s="7"/>
      <c r="K291" s="8" t="str">
        <f t="shared" si="75"/>
        <v/>
      </c>
      <c r="L291" s="9" t="str">
        <f t="shared" si="76"/>
        <v/>
      </c>
      <c r="M291" s="9" t="str">
        <f t="shared" si="77"/>
        <v/>
      </c>
    </row>
    <row r="292" spans="1:13" ht="15.6" x14ac:dyDescent="0.25">
      <c r="A292" s="6">
        <v>14</v>
      </c>
      <c r="B292" s="7"/>
      <c r="C292" s="7"/>
      <c r="D292" s="8" t="str">
        <f t="shared" si="72"/>
        <v/>
      </c>
      <c r="E292" s="9" t="str">
        <f t="shared" si="73"/>
        <v/>
      </c>
      <c r="F292" s="10" t="str">
        <f t="shared" si="74"/>
        <v/>
      </c>
      <c r="G292" s="84"/>
      <c r="H292" s="11">
        <v>14</v>
      </c>
      <c r="I292" s="26"/>
      <c r="J292" s="7"/>
      <c r="K292" s="8" t="str">
        <f t="shared" si="75"/>
        <v/>
      </c>
      <c r="L292" s="9" t="str">
        <f t="shared" si="76"/>
        <v/>
      </c>
      <c r="M292" s="9" t="str">
        <f t="shared" si="77"/>
        <v/>
      </c>
    </row>
    <row r="293" spans="1:13" ht="15.6" x14ac:dyDescent="0.25">
      <c r="A293" s="6">
        <v>15</v>
      </c>
      <c r="B293" s="7"/>
      <c r="C293" s="7"/>
      <c r="D293" s="8" t="str">
        <f t="shared" si="72"/>
        <v/>
      </c>
      <c r="E293" s="9" t="str">
        <f t="shared" si="73"/>
        <v/>
      </c>
      <c r="F293" s="10" t="str">
        <f t="shared" si="74"/>
        <v/>
      </c>
      <c r="G293" s="84"/>
      <c r="H293" s="11">
        <v>15</v>
      </c>
      <c r="I293" s="27"/>
      <c r="J293" s="22"/>
      <c r="K293" s="23" t="str">
        <f t="shared" si="75"/>
        <v/>
      </c>
      <c r="L293" s="24" t="str">
        <f t="shared" si="76"/>
        <v/>
      </c>
      <c r="M293" s="24" t="str">
        <f t="shared" si="77"/>
        <v/>
      </c>
    </row>
    <row r="294" spans="1:13" ht="15.6" x14ac:dyDescent="0.3">
      <c r="A294" s="86" t="s">
        <v>9</v>
      </c>
      <c r="B294" s="87"/>
      <c r="C294" s="87"/>
      <c r="D294" s="88"/>
      <c r="E294" s="89">
        <f>ROUND((SUM(F279:F293)),2)</f>
        <v>0</v>
      </c>
      <c r="F294" s="90"/>
      <c r="G294" s="85"/>
      <c r="H294" s="86" t="s">
        <v>9</v>
      </c>
      <c r="I294" s="87"/>
      <c r="J294" s="87"/>
      <c r="K294" s="88"/>
      <c r="L294" s="89">
        <f>ROUND((SUM(M279:M293)),2)</f>
        <v>0</v>
      </c>
      <c r="M294" s="90"/>
    </row>
    <row r="295" spans="1:13" ht="15.6" x14ac:dyDescent="0.25">
      <c r="A295" s="69" t="s">
        <v>10</v>
      </c>
      <c r="B295" s="70"/>
      <c r="C295" s="70"/>
      <c r="D295" s="70"/>
      <c r="E295" s="70"/>
      <c r="F295" s="71"/>
      <c r="G295" s="12" t="s">
        <v>11</v>
      </c>
      <c r="H295" s="72">
        <f>IF((E294-L294)&lt;0,((E294-L294)*-1),(E294-L294))</f>
        <v>0</v>
      </c>
      <c r="I295" s="73"/>
      <c r="J295" s="73"/>
      <c r="K295" s="73"/>
      <c r="L295" s="73"/>
      <c r="M295" s="74"/>
    </row>
    <row r="296" spans="1:13" ht="15.6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</row>
    <row r="299" spans="1:13" ht="15.6" x14ac:dyDescent="0.25">
      <c r="A299" s="32" t="s">
        <v>32</v>
      </c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4"/>
    </row>
    <row r="300" spans="1:13" ht="15.6" x14ac:dyDescent="0.25">
      <c r="A300" s="32" t="s">
        <v>1</v>
      </c>
      <c r="B300" s="33"/>
      <c r="C300" s="33"/>
      <c r="D300" s="33"/>
      <c r="E300" s="33"/>
      <c r="F300" s="34"/>
      <c r="G300" s="83"/>
      <c r="H300" s="32" t="s">
        <v>2</v>
      </c>
      <c r="I300" s="33"/>
      <c r="J300" s="33"/>
      <c r="K300" s="33"/>
      <c r="L300" s="33"/>
      <c r="M300" s="34"/>
    </row>
    <row r="301" spans="1:13" ht="15.6" x14ac:dyDescent="0.25">
      <c r="A301" s="2" t="s">
        <v>3</v>
      </c>
      <c r="B301" s="3" t="s">
        <v>4</v>
      </c>
      <c r="C301" s="3" t="s">
        <v>5</v>
      </c>
      <c r="D301" s="3" t="s">
        <v>6</v>
      </c>
      <c r="E301" s="3" t="s">
        <v>4</v>
      </c>
      <c r="F301" s="4" t="s">
        <v>7</v>
      </c>
      <c r="G301" s="84"/>
      <c r="H301" s="25" t="s">
        <v>3</v>
      </c>
      <c r="I301" s="18" t="str">
        <f>B301</f>
        <v>Dist</v>
      </c>
      <c r="J301" s="19" t="str">
        <f>C301</f>
        <v>R.L</v>
      </c>
      <c r="K301" s="19" t="str">
        <f>D301</f>
        <v>Av.RL</v>
      </c>
      <c r="L301" s="19" t="str">
        <f>E301</f>
        <v>Dist</v>
      </c>
      <c r="M301" s="19" t="str">
        <f>F301</f>
        <v>Area</v>
      </c>
    </row>
    <row r="302" spans="1:13" ht="15.6" x14ac:dyDescent="0.25">
      <c r="A302" s="6">
        <v>1</v>
      </c>
      <c r="B302" s="7"/>
      <c r="C302" s="7"/>
      <c r="D302" s="8" t="s">
        <v>8</v>
      </c>
      <c r="E302" s="9" t="s">
        <v>8</v>
      </c>
      <c r="F302" s="10" t="s">
        <v>8</v>
      </c>
      <c r="G302" s="84"/>
      <c r="H302" s="11">
        <v>1</v>
      </c>
      <c r="I302" s="26"/>
      <c r="J302" s="7"/>
      <c r="K302" s="8" t="s">
        <v>8</v>
      </c>
      <c r="L302" s="9" t="s">
        <v>8</v>
      </c>
      <c r="M302" s="9" t="s">
        <v>8</v>
      </c>
    </row>
    <row r="303" spans="1:13" ht="15.6" x14ac:dyDescent="0.25">
      <c r="A303" s="6">
        <v>2</v>
      </c>
      <c r="B303" s="7"/>
      <c r="C303" s="7"/>
      <c r="D303" s="8" t="str">
        <f>IF(C303="","",ROUNDUP(((C302+C303)/2),2))</f>
        <v/>
      </c>
      <c r="E303" s="9" t="str">
        <f>IF(B303="","",ROUND((B303-B302),2))</f>
        <v/>
      </c>
      <c r="F303" s="10" t="str">
        <f>IF(E303="","",IF(C303="","",ROUND((E303*D303),3)))</f>
        <v/>
      </c>
      <c r="G303" s="84"/>
      <c r="H303" s="11">
        <v>2</v>
      </c>
      <c r="I303" s="26"/>
      <c r="J303" s="7"/>
      <c r="K303" s="8" t="str">
        <f>IF(J303="","",ROUNDUP(((J302+J303)/2),2))</f>
        <v/>
      </c>
      <c r="L303" s="9" t="str">
        <f>IF(I303="","",ROUND((I303-I302),2))</f>
        <v/>
      </c>
      <c r="M303" s="9" t="str">
        <f>IF(L303="","",IF(J303="","",ROUND((L303*K303),3)))</f>
        <v/>
      </c>
    </row>
    <row r="304" spans="1:13" ht="15.6" x14ac:dyDescent="0.25">
      <c r="A304" s="6">
        <v>3</v>
      </c>
      <c r="B304" s="7"/>
      <c r="C304" s="7"/>
      <c r="D304" s="8" t="str">
        <f t="shared" ref="D304:D316" si="78">IF(C304="","",ROUNDUP(((C303+C304)/2),2))</f>
        <v/>
      </c>
      <c r="E304" s="9" t="str">
        <f t="shared" ref="E304:E316" si="79">IF(B304="","",ROUND((B304-B303),2))</f>
        <v/>
      </c>
      <c r="F304" s="10" t="str">
        <f t="shared" ref="F304:F316" si="80">IF(E304="","",IF(C304="","",ROUND((E304*D304),3)))</f>
        <v/>
      </c>
      <c r="G304" s="84"/>
      <c r="H304" s="11">
        <v>3</v>
      </c>
      <c r="I304" s="26"/>
      <c r="J304" s="7"/>
      <c r="K304" s="8" t="str">
        <f t="shared" ref="K304:K316" si="81">IF(J304="","",ROUNDUP(((J303+J304)/2),2))</f>
        <v/>
      </c>
      <c r="L304" s="9" t="str">
        <f t="shared" ref="L304:L316" si="82">IF(I304="","",ROUND((I304-I303),2))</f>
        <v/>
      </c>
      <c r="M304" s="9" t="str">
        <f t="shared" ref="M304:M316" si="83">IF(L304="","",IF(J304="","",ROUND((L304*K304),3)))</f>
        <v/>
      </c>
    </row>
    <row r="305" spans="1:13" ht="15.6" x14ac:dyDescent="0.25">
      <c r="A305" s="6">
        <v>4</v>
      </c>
      <c r="B305" s="7"/>
      <c r="C305" s="7"/>
      <c r="D305" s="8" t="str">
        <f t="shared" si="78"/>
        <v/>
      </c>
      <c r="E305" s="9" t="str">
        <f t="shared" si="79"/>
        <v/>
      </c>
      <c r="F305" s="10" t="str">
        <f t="shared" si="80"/>
        <v/>
      </c>
      <c r="G305" s="84"/>
      <c r="H305" s="11">
        <v>4</v>
      </c>
      <c r="I305" s="26"/>
      <c r="J305" s="7"/>
      <c r="K305" s="8" t="str">
        <f t="shared" si="81"/>
        <v/>
      </c>
      <c r="L305" s="9" t="str">
        <f t="shared" si="82"/>
        <v/>
      </c>
      <c r="M305" s="9" t="str">
        <f t="shared" si="83"/>
        <v/>
      </c>
    </row>
    <row r="306" spans="1:13" ht="15.6" x14ac:dyDescent="0.25">
      <c r="A306" s="6">
        <v>5</v>
      </c>
      <c r="B306" s="7"/>
      <c r="C306" s="7"/>
      <c r="D306" s="8" t="str">
        <f t="shared" si="78"/>
        <v/>
      </c>
      <c r="E306" s="9" t="str">
        <f t="shared" si="79"/>
        <v/>
      </c>
      <c r="F306" s="10" t="str">
        <f t="shared" si="80"/>
        <v/>
      </c>
      <c r="G306" s="84"/>
      <c r="H306" s="11">
        <v>5</v>
      </c>
      <c r="I306" s="26"/>
      <c r="J306" s="7"/>
      <c r="K306" s="8" t="str">
        <f t="shared" si="81"/>
        <v/>
      </c>
      <c r="L306" s="9" t="str">
        <f t="shared" si="82"/>
        <v/>
      </c>
      <c r="M306" s="9" t="str">
        <f t="shared" si="83"/>
        <v/>
      </c>
    </row>
    <row r="307" spans="1:13" ht="15.6" x14ac:dyDescent="0.25">
      <c r="A307" s="6">
        <v>6</v>
      </c>
      <c r="B307" s="7"/>
      <c r="C307" s="7"/>
      <c r="D307" s="8" t="str">
        <f t="shared" si="78"/>
        <v/>
      </c>
      <c r="E307" s="9" t="str">
        <f t="shared" si="79"/>
        <v/>
      </c>
      <c r="F307" s="10" t="str">
        <f t="shared" si="80"/>
        <v/>
      </c>
      <c r="G307" s="84"/>
      <c r="H307" s="11">
        <v>6</v>
      </c>
      <c r="I307" s="26"/>
      <c r="J307" s="7"/>
      <c r="K307" s="8" t="str">
        <f t="shared" si="81"/>
        <v/>
      </c>
      <c r="L307" s="9" t="str">
        <f t="shared" si="82"/>
        <v/>
      </c>
      <c r="M307" s="9" t="str">
        <f t="shared" si="83"/>
        <v/>
      </c>
    </row>
    <row r="308" spans="1:13" ht="15.6" x14ac:dyDescent="0.25">
      <c r="A308" s="6">
        <v>7</v>
      </c>
      <c r="B308" s="7"/>
      <c r="C308" s="7"/>
      <c r="D308" s="8" t="str">
        <f t="shared" si="78"/>
        <v/>
      </c>
      <c r="E308" s="9" t="str">
        <f t="shared" si="79"/>
        <v/>
      </c>
      <c r="F308" s="10" t="str">
        <f t="shared" si="80"/>
        <v/>
      </c>
      <c r="G308" s="84"/>
      <c r="H308" s="11">
        <v>7</v>
      </c>
      <c r="I308" s="26"/>
      <c r="J308" s="7"/>
      <c r="K308" s="8" t="str">
        <f t="shared" si="81"/>
        <v/>
      </c>
      <c r="L308" s="9" t="str">
        <f t="shared" si="82"/>
        <v/>
      </c>
      <c r="M308" s="9" t="str">
        <f t="shared" si="83"/>
        <v/>
      </c>
    </row>
    <row r="309" spans="1:13" ht="15.6" x14ac:dyDescent="0.25">
      <c r="A309" s="6">
        <v>8</v>
      </c>
      <c r="B309" s="7"/>
      <c r="C309" s="7"/>
      <c r="D309" s="8" t="str">
        <f t="shared" si="78"/>
        <v/>
      </c>
      <c r="E309" s="9" t="str">
        <f t="shared" si="79"/>
        <v/>
      </c>
      <c r="F309" s="10" t="str">
        <f t="shared" si="80"/>
        <v/>
      </c>
      <c r="G309" s="84"/>
      <c r="H309" s="11">
        <v>8</v>
      </c>
      <c r="I309" s="26"/>
      <c r="J309" s="7"/>
      <c r="K309" s="8" t="str">
        <f t="shared" si="81"/>
        <v/>
      </c>
      <c r="L309" s="9" t="str">
        <f t="shared" si="82"/>
        <v/>
      </c>
      <c r="M309" s="9" t="str">
        <f t="shared" si="83"/>
        <v/>
      </c>
    </row>
    <row r="310" spans="1:13" ht="15.6" x14ac:dyDescent="0.25">
      <c r="A310" s="6">
        <v>9</v>
      </c>
      <c r="B310" s="7"/>
      <c r="C310" s="7"/>
      <c r="D310" s="8" t="str">
        <f t="shared" si="78"/>
        <v/>
      </c>
      <c r="E310" s="9" t="str">
        <f t="shared" si="79"/>
        <v/>
      </c>
      <c r="F310" s="10" t="str">
        <f t="shared" si="80"/>
        <v/>
      </c>
      <c r="G310" s="84"/>
      <c r="H310" s="11">
        <v>9</v>
      </c>
      <c r="I310" s="26"/>
      <c r="J310" s="7"/>
      <c r="K310" s="8" t="str">
        <f t="shared" si="81"/>
        <v/>
      </c>
      <c r="L310" s="9" t="str">
        <f t="shared" si="82"/>
        <v/>
      </c>
      <c r="M310" s="9" t="str">
        <f t="shared" si="83"/>
        <v/>
      </c>
    </row>
    <row r="311" spans="1:13" ht="15.6" x14ac:dyDescent="0.25">
      <c r="A311" s="6">
        <v>10</v>
      </c>
      <c r="B311" s="7"/>
      <c r="C311" s="7"/>
      <c r="D311" s="8" t="str">
        <f t="shared" si="78"/>
        <v/>
      </c>
      <c r="E311" s="9" t="str">
        <f t="shared" si="79"/>
        <v/>
      </c>
      <c r="F311" s="10" t="str">
        <f t="shared" si="80"/>
        <v/>
      </c>
      <c r="G311" s="84"/>
      <c r="H311" s="11">
        <v>10</v>
      </c>
      <c r="I311" s="26"/>
      <c r="J311" s="7"/>
      <c r="K311" s="8" t="str">
        <f t="shared" si="81"/>
        <v/>
      </c>
      <c r="L311" s="9" t="str">
        <f t="shared" si="82"/>
        <v/>
      </c>
      <c r="M311" s="9" t="str">
        <f t="shared" si="83"/>
        <v/>
      </c>
    </row>
    <row r="312" spans="1:13" ht="15.6" x14ac:dyDescent="0.25">
      <c r="A312" s="6">
        <v>11</v>
      </c>
      <c r="B312" s="7"/>
      <c r="C312" s="7"/>
      <c r="D312" s="8" t="str">
        <f t="shared" si="78"/>
        <v/>
      </c>
      <c r="E312" s="9" t="str">
        <f t="shared" si="79"/>
        <v/>
      </c>
      <c r="F312" s="10" t="str">
        <f t="shared" si="80"/>
        <v/>
      </c>
      <c r="G312" s="84"/>
      <c r="H312" s="11">
        <v>11</v>
      </c>
      <c r="I312" s="26"/>
      <c r="J312" s="7"/>
      <c r="K312" s="8" t="str">
        <f t="shared" si="81"/>
        <v/>
      </c>
      <c r="L312" s="9" t="str">
        <f t="shared" si="82"/>
        <v/>
      </c>
      <c r="M312" s="9" t="str">
        <f t="shared" si="83"/>
        <v/>
      </c>
    </row>
    <row r="313" spans="1:13" ht="15.6" x14ac:dyDescent="0.25">
      <c r="A313" s="6">
        <v>12</v>
      </c>
      <c r="B313" s="7"/>
      <c r="C313" s="7"/>
      <c r="D313" s="8" t="str">
        <f t="shared" si="78"/>
        <v/>
      </c>
      <c r="E313" s="9" t="str">
        <f t="shared" si="79"/>
        <v/>
      </c>
      <c r="F313" s="10" t="str">
        <f t="shared" si="80"/>
        <v/>
      </c>
      <c r="G313" s="84"/>
      <c r="H313" s="11">
        <v>12</v>
      </c>
      <c r="I313" s="26"/>
      <c r="J313" s="7"/>
      <c r="K313" s="8" t="str">
        <f t="shared" si="81"/>
        <v/>
      </c>
      <c r="L313" s="9" t="str">
        <f t="shared" si="82"/>
        <v/>
      </c>
      <c r="M313" s="9" t="str">
        <f t="shared" si="83"/>
        <v/>
      </c>
    </row>
    <row r="314" spans="1:13" ht="15.6" x14ac:dyDescent="0.25">
      <c r="A314" s="6">
        <v>13</v>
      </c>
      <c r="B314" s="7"/>
      <c r="C314" s="7"/>
      <c r="D314" s="8" t="str">
        <f t="shared" si="78"/>
        <v/>
      </c>
      <c r="E314" s="9" t="str">
        <f t="shared" si="79"/>
        <v/>
      </c>
      <c r="F314" s="10" t="str">
        <f t="shared" si="80"/>
        <v/>
      </c>
      <c r="G314" s="84"/>
      <c r="H314" s="11">
        <v>13</v>
      </c>
      <c r="I314" s="26"/>
      <c r="J314" s="7"/>
      <c r="K314" s="8" t="str">
        <f t="shared" si="81"/>
        <v/>
      </c>
      <c r="L314" s="9" t="str">
        <f t="shared" si="82"/>
        <v/>
      </c>
      <c r="M314" s="9" t="str">
        <f t="shared" si="83"/>
        <v/>
      </c>
    </row>
    <row r="315" spans="1:13" ht="15.6" x14ac:dyDescent="0.25">
      <c r="A315" s="6">
        <v>14</v>
      </c>
      <c r="B315" s="7"/>
      <c r="C315" s="7"/>
      <c r="D315" s="8" t="str">
        <f t="shared" si="78"/>
        <v/>
      </c>
      <c r="E315" s="9" t="str">
        <f t="shared" si="79"/>
        <v/>
      </c>
      <c r="F315" s="10" t="str">
        <f t="shared" si="80"/>
        <v/>
      </c>
      <c r="G315" s="84"/>
      <c r="H315" s="11">
        <v>14</v>
      </c>
      <c r="I315" s="26"/>
      <c r="J315" s="7"/>
      <c r="K315" s="8" t="str">
        <f t="shared" si="81"/>
        <v/>
      </c>
      <c r="L315" s="9" t="str">
        <f t="shared" si="82"/>
        <v/>
      </c>
      <c r="M315" s="9" t="str">
        <f t="shared" si="83"/>
        <v/>
      </c>
    </row>
    <row r="316" spans="1:13" ht="15.6" x14ac:dyDescent="0.25">
      <c r="A316" s="6">
        <v>15</v>
      </c>
      <c r="B316" s="7"/>
      <c r="C316" s="7"/>
      <c r="D316" s="8" t="str">
        <f t="shared" si="78"/>
        <v/>
      </c>
      <c r="E316" s="9" t="str">
        <f t="shared" si="79"/>
        <v/>
      </c>
      <c r="F316" s="10" t="str">
        <f t="shared" si="80"/>
        <v/>
      </c>
      <c r="G316" s="84"/>
      <c r="H316" s="11">
        <v>15</v>
      </c>
      <c r="I316" s="27"/>
      <c r="J316" s="22"/>
      <c r="K316" s="23" t="str">
        <f t="shared" si="81"/>
        <v/>
      </c>
      <c r="L316" s="24" t="str">
        <f t="shared" si="82"/>
        <v/>
      </c>
      <c r="M316" s="24" t="str">
        <f t="shared" si="83"/>
        <v/>
      </c>
    </row>
    <row r="317" spans="1:13" ht="15.6" x14ac:dyDescent="0.3">
      <c r="A317" s="86" t="s">
        <v>9</v>
      </c>
      <c r="B317" s="87"/>
      <c r="C317" s="87"/>
      <c r="D317" s="88"/>
      <c r="E317" s="89">
        <f>ROUND((SUM(F302:F316)),2)</f>
        <v>0</v>
      </c>
      <c r="F317" s="90"/>
      <c r="G317" s="85"/>
      <c r="H317" s="86" t="s">
        <v>9</v>
      </c>
      <c r="I317" s="87"/>
      <c r="J317" s="87"/>
      <c r="K317" s="88"/>
      <c r="L317" s="89">
        <f>ROUND((SUM(M302:M316)),2)</f>
        <v>0</v>
      </c>
      <c r="M317" s="90"/>
    </row>
    <row r="318" spans="1:13" ht="15.6" x14ac:dyDescent="0.25">
      <c r="A318" s="69" t="s">
        <v>10</v>
      </c>
      <c r="B318" s="70"/>
      <c r="C318" s="70"/>
      <c r="D318" s="70"/>
      <c r="E318" s="70"/>
      <c r="F318" s="71"/>
      <c r="G318" s="12" t="s">
        <v>11</v>
      </c>
      <c r="H318" s="72">
        <f>IF((E317-L317)&lt;0,((E317-L317)*-1),(E317-L317))</f>
        <v>0</v>
      </c>
      <c r="I318" s="73"/>
      <c r="J318" s="73"/>
      <c r="K318" s="73"/>
      <c r="L318" s="73"/>
      <c r="M318" s="74"/>
    </row>
    <row r="319" spans="1:13" ht="15.6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</row>
    <row r="322" spans="1:13" ht="15.6" x14ac:dyDescent="0.25">
      <c r="A322" s="32" t="s">
        <v>33</v>
      </c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4"/>
    </row>
    <row r="323" spans="1:13" ht="15.6" x14ac:dyDescent="0.25">
      <c r="A323" s="32" t="s">
        <v>1</v>
      </c>
      <c r="B323" s="33"/>
      <c r="C323" s="33"/>
      <c r="D323" s="33"/>
      <c r="E323" s="33"/>
      <c r="F323" s="34"/>
      <c r="G323" s="83"/>
      <c r="H323" s="32" t="s">
        <v>2</v>
      </c>
      <c r="I323" s="33"/>
      <c r="J323" s="33"/>
      <c r="K323" s="33"/>
      <c r="L323" s="33"/>
      <c r="M323" s="34"/>
    </row>
    <row r="324" spans="1:13" ht="15.6" x14ac:dyDescent="0.25">
      <c r="A324" s="2" t="s">
        <v>3</v>
      </c>
      <c r="B324" s="3" t="s">
        <v>4</v>
      </c>
      <c r="C324" s="3" t="s">
        <v>5</v>
      </c>
      <c r="D324" s="3" t="s">
        <v>6</v>
      </c>
      <c r="E324" s="3" t="s">
        <v>4</v>
      </c>
      <c r="F324" s="4" t="s">
        <v>7</v>
      </c>
      <c r="G324" s="84"/>
      <c r="H324" s="25" t="s">
        <v>3</v>
      </c>
      <c r="I324" s="18" t="str">
        <f>B324</f>
        <v>Dist</v>
      </c>
      <c r="J324" s="19" t="str">
        <f>C324</f>
        <v>R.L</v>
      </c>
      <c r="K324" s="19" t="str">
        <f>D324</f>
        <v>Av.RL</v>
      </c>
      <c r="L324" s="19" t="str">
        <f>E324</f>
        <v>Dist</v>
      </c>
      <c r="M324" s="19" t="str">
        <f>F324</f>
        <v>Area</v>
      </c>
    </row>
    <row r="325" spans="1:13" ht="15.6" x14ac:dyDescent="0.25">
      <c r="A325" s="6">
        <v>1</v>
      </c>
      <c r="B325" s="7"/>
      <c r="C325" s="7"/>
      <c r="D325" s="8" t="s">
        <v>8</v>
      </c>
      <c r="E325" s="9" t="s">
        <v>8</v>
      </c>
      <c r="F325" s="10" t="s">
        <v>8</v>
      </c>
      <c r="G325" s="84"/>
      <c r="H325" s="11">
        <v>1</v>
      </c>
      <c r="I325" s="26"/>
      <c r="J325" s="7"/>
      <c r="K325" s="8" t="s">
        <v>8</v>
      </c>
      <c r="L325" s="9" t="s">
        <v>8</v>
      </c>
      <c r="M325" s="9" t="s">
        <v>8</v>
      </c>
    </row>
    <row r="326" spans="1:13" ht="15.6" x14ac:dyDescent="0.25">
      <c r="A326" s="6">
        <v>2</v>
      </c>
      <c r="B326" s="7"/>
      <c r="C326" s="7"/>
      <c r="D326" s="8" t="str">
        <f>IF(C326="","",ROUNDUP(((C325+C326)/2),2))</f>
        <v/>
      </c>
      <c r="E326" s="9" t="str">
        <f>IF(B326="","",ROUND((B326-B325),2))</f>
        <v/>
      </c>
      <c r="F326" s="10" t="str">
        <f>IF(E326="","",IF(C326="","",ROUND((E326*D326),3)))</f>
        <v/>
      </c>
      <c r="G326" s="84"/>
      <c r="H326" s="11">
        <v>2</v>
      </c>
      <c r="I326" s="26"/>
      <c r="J326" s="7"/>
      <c r="K326" s="8" t="str">
        <f>IF(J326="","",ROUNDUP(((J325+J326)/2),2))</f>
        <v/>
      </c>
      <c r="L326" s="9" t="str">
        <f>IF(I326="","",ROUND((I326-I325),2))</f>
        <v/>
      </c>
      <c r="M326" s="9" t="str">
        <f>IF(L326="","",IF(J326="","",ROUND((L326*K326),3)))</f>
        <v/>
      </c>
    </row>
    <row r="327" spans="1:13" ht="15.6" x14ac:dyDescent="0.25">
      <c r="A327" s="6">
        <v>3</v>
      </c>
      <c r="B327" s="7"/>
      <c r="C327" s="7"/>
      <c r="D327" s="8" t="str">
        <f t="shared" ref="D327:D339" si="84">IF(C327="","",ROUNDUP(((C326+C327)/2),2))</f>
        <v/>
      </c>
      <c r="E327" s="9" t="str">
        <f t="shared" ref="E327:E339" si="85">IF(B327="","",ROUND((B327-B326),2))</f>
        <v/>
      </c>
      <c r="F327" s="10" t="str">
        <f t="shared" ref="F327:F339" si="86">IF(E327="","",IF(C327="","",ROUND((E327*D327),3)))</f>
        <v/>
      </c>
      <c r="G327" s="84"/>
      <c r="H327" s="11">
        <v>3</v>
      </c>
      <c r="I327" s="26"/>
      <c r="J327" s="7"/>
      <c r="K327" s="8" t="str">
        <f t="shared" ref="K327:K339" si="87">IF(J327="","",ROUNDUP(((J326+J327)/2),2))</f>
        <v/>
      </c>
      <c r="L327" s="9" t="str">
        <f t="shared" ref="L327:L339" si="88">IF(I327="","",ROUND((I327-I326),2))</f>
        <v/>
      </c>
      <c r="M327" s="9" t="str">
        <f t="shared" ref="M327:M339" si="89">IF(L327="","",IF(J327="","",ROUND((L327*K327),3)))</f>
        <v/>
      </c>
    </row>
    <row r="328" spans="1:13" ht="15.6" x14ac:dyDescent="0.25">
      <c r="A328" s="6">
        <v>4</v>
      </c>
      <c r="B328" s="7"/>
      <c r="C328" s="7"/>
      <c r="D328" s="8" t="str">
        <f t="shared" si="84"/>
        <v/>
      </c>
      <c r="E328" s="9" t="str">
        <f t="shared" si="85"/>
        <v/>
      </c>
      <c r="F328" s="10" t="str">
        <f t="shared" si="86"/>
        <v/>
      </c>
      <c r="G328" s="84"/>
      <c r="H328" s="11">
        <v>4</v>
      </c>
      <c r="I328" s="26"/>
      <c r="J328" s="7"/>
      <c r="K328" s="8" t="str">
        <f t="shared" si="87"/>
        <v/>
      </c>
      <c r="L328" s="9" t="str">
        <f t="shared" si="88"/>
        <v/>
      </c>
      <c r="M328" s="9" t="str">
        <f t="shared" si="89"/>
        <v/>
      </c>
    </row>
    <row r="329" spans="1:13" ht="15.6" x14ac:dyDescent="0.25">
      <c r="A329" s="6">
        <v>5</v>
      </c>
      <c r="B329" s="7"/>
      <c r="C329" s="7"/>
      <c r="D329" s="8" t="str">
        <f t="shared" si="84"/>
        <v/>
      </c>
      <c r="E329" s="9" t="str">
        <f t="shared" si="85"/>
        <v/>
      </c>
      <c r="F329" s="10" t="str">
        <f t="shared" si="86"/>
        <v/>
      </c>
      <c r="G329" s="84"/>
      <c r="H329" s="11">
        <v>5</v>
      </c>
      <c r="I329" s="26"/>
      <c r="J329" s="7"/>
      <c r="K329" s="8" t="str">
        <f t="shared" si="87"/>
        <v/>
      </c>
      <c r="L329" s="9" t="str">
        <f t="shared" si="88"/>
        <v/>
      </c>
      <c r="M329" s="9" t="str">
        <f t="shared" si="89"/>
        <v/>
      </c>
    </row>
    <row r="330" spans="1:13" ht="15.6" x14ac:dyDescent="0.25">
      <c r="A330" s="6">
        <v>6</v>
      </c>
      <c r="B330" s="7"/>
      <c r="C330" s="7"/>
      <c r="D330" s="8" t="str">
        <f t="shared" si="84"/>
        <v/>
      </c>
      <c r="E330" s="9" t="str">
        <f t="shared" si="85"/>
        <v/>
      </c>
      <c r="F330" s="10" t="str">
        <f t="shared" si="86"/>
        <v/>
      </c>
      <c r="G330" s="84"/>
      <c r="H330" s="11">
        <v>6</v>
      </c>
      <c r="I330" s="26"/>
      <c r="J330" s="7"/>
      <c r="K330" s="8" t="str">
        <f t="shared" si="87"/>
        <v/>
      </c>
      <c r="L330" s="9" t="str">
        <f t="shared" si="88"/>
        <v/>
      </c>
      <c r="M330" s="9" t="str">
        <f t="shared" si="89"/>
        <v/>
      </c>
    </row>
    <row r="331" spans="1:13" ht="15.6" x14ac:dyDescent="0.25">
      <c r="A331" s="6">
        <v>7</v>
      </c>
      <c r="B331" s="7"/>
      <c r="C331" s="7"/>
      <c r="D331" s="8" t="str">
        <f t="shared" si="84"/>
        <v/>
      </c>
      <c r="E331" s="9" t="str">
        <f t="shared" si="85"/>
        <v/>
      </c>
      <c r="F331" s="10" t="str">
        <f t="shared" si="86"/>
        <v/>
      </c>
      <c r="G331" s="84"/>
      <c r="H331" s="11">
        <v>7</v>
      </c>
      <c r="I331" s="26"/>
      <c r="J331" s="7"/>
      <c r="K331" s="8" t="str">
        <f t="shared" si="87"/>
        <v/>
      </c>
      <c r="L331" s="9" t="str">
        <f t="shared" si="88"/>
        <v/>
      </c>
      <c r="M331" s="9" t="str">
        <f t="shared" si="89"/>
        <v/>
      </c>
    </row>
    <row r="332" spans="1:13" ht="15.6" x14ac:dyDescent="0.25">
      <c r="A332" s="6">
        <v>8</v>
      </c>
      <c r="B332" s="7"/>
      <c r="C332" s="7"/>
      <c r="D332" s="8" t="str">
        <f t="shared" si="84"/>
        <v/>
      </c>
      <c r="E332" s="9" t="str">
        <f t="shared" si="85"/>
        <v/>
      </c>
      <c r="F332" s="10" t="str">
        <f t="shared" si="86"/>
        <v/>
      </c>
      <c r="G332" s="84"/>
      <c r="H332" s="11">
        <v>8</v>
      </c>
      <c r="I332" s="26"/>
      <c r="J332" s="7"/>
      <c r="K332" s="8" t="str">
        <f t="shared" si="87"/>
        <v/>
      </c>
      <c r="L332" s="9" t="str">
        <f t="shared" si="88"/>
        <v/>
      </c>
      <c r="M332" s="9" t="str">
        <f t="shared" si="89"/>
        <v/>
      </c>
    </row>
    <row r="333" spans="1:13" ht="15.6" x14ac:dyDescent="0.25">
      <c r="A333" s="6">
        <v>9</v>
      </c>
      <c r="B333" s="7"/>
      <c r="C333" s="7"/>
      <c r="D333" s="8" t="str">
        <f t="shared" si="84"/>
        <v/>
      </c>
      <c r="E333" s="9" t="str">
        <f t="shared" si="85"/>
        <v/>
      </c>
      <c r="F333" s="10" t="str">
        <f t="shared" si="86"/>
        <v/>
      </c>
      <c r="G333" s="84"/>
      <c r="H333" s="11">
        <v>9</v>
      </c>
      <c r="I333" s="26"/>
      <c r="J333" s="7"/>
      <c r="K333" s="8" t="str">
        <f t="shared" si="87"/>
        <v/>
      </c>
      <c r="L333" s="9" t="str">
        <f t="shared" si="88"/>
        <v/>
      </c>
      <c r="M333" s="9" t="str">
        <f t="shared" si="89"/>
        <v/>
      </c>
    </row>
    <row r="334" spans="1:13" ht="15.6" x14ac:dyDescent="0.25">
      <c r="A334" s="6">
        <v>10</v>
      </c>
      <c r="B334" s="7"/>
      <c r="C334" s="7"/>
      <c r="D334" s="8" t="str">
        <f t="shared" si="84"/>
        <v/>
      </c>
      <c r="E334" s="9" t="str">
        <f t="shared" si="85"/>
        <v/>
      </c>
      <c r="F334" s="10" t="str">
        <f t="shared" si="86"/>
        <v/>
      </c>
      <c r="G334" s="84"/>
      <c r="H334" s="11">
        <v>10</v>
      </c>
      <c r="I334" s="26"/>
      <c r="J334" s="7"/>
      <c r="K334" s="8" t="str">
        <f t="shared" si="87"/>
        <v/>
      </c>
      <c r="L334" s="9" t="str">
        <f t="shared" si="88"/>
        <v/>
      </c>
      <c r="M334" s="9" t="str">
        <f t="shared" si="89"/>
        <v/>
      </c>
    </row>
    <row r="335" spans="1:13" ht="15.6" x14ac:dyDescent="0.25">
      <c r="A335" s="6">
        <v>11</v>
      </c>
      <c r="B335" s="7"/>
      <c r="C335" s="7"/>
      <c r="D335" s="8" t="str">
        <f t="shared" si="84"/>
        <v/>
      </c>
      <c r="E335" s="9" t="str">
        <f t="shared" si="85"/>
        <v/>
      </c>
      <c r="F335" s="10" t="str">
        <f t="shared" si="86"/>
        <v/>
      </c>
      <c r="G335" s="84"/>
      <c r="H335" s="11">
        <v>11</v>
      </c>
      <c r="I335" s="26"/>
      <c r="J335" s="7"/>
      <c r="K335" s="8" t="str">
        <f t="shared" si="87"/>
        <v/>
      </c>
      <c r="L335" s="9" t="str">
        <f t="shared" si="88"/>
        <v/>
      </c>
      <c r="M335" s="9" t="str">
        <f t="shared" si="89"/>
        <v/>
      </c>
    </row>
    <row r="336" spans="1:13" ht="15.6" x14ac:dyDescent="0.25">
      <c r="A336" s="6">
        <v>12</v>
      </c>
      <c r="B336" s="7"/>
      <c r="C336" s="7"/>
      <c r="D336" s="8" t="str">
        <f t="shared" si="84"/>
        <v/>
      </c>
      <c r="E336" s="9" t="str">
        <f t="shared" si="85"/>
        <v/>
      </c>
      <c r="F336" s="10" t="str">
        <f t="shared" si="86"/>
        <v/>
      </c>
      <c r="G336" s="84"/>
      <c r="H336" s="11">
        <v>12</v>
      </c>
      <c r="I336" s="26"/>
      <c r="J336" s="7"/>
      <c r="K336" s="8" t="str">
        <f t="shared" si="87"/>
        <v/>
      </c>
      <c r="L336" s="9" t="str">
        <f t="shared" si="88"/>
        <v/>
      </c>
      <c r="M336" s="9" t="str">
        <f t="shared" si="89"/>
        <v/>
      </c>
    </row>
    <row r="337" spans="1:13" ht="15.6" x14ac:dyDescent="0.25">
      <c r="A337" s="6">
        <v>13</v>
      </c>
      <c r="B337" s="7"/>
      <c r="C337" s="7"/>
      <c r="D337" s="8" t="str">
        <f t="shared" si="84"/>
        <v/>
      </c>
      <c r="E337" s="9" t="str">
        <f t="shared" si="85"/>
        <v/>
      </c>
      <c r="F337" s="10" t="str">
        <f t="shared" si="86"/>
        <v/>
      </c>
      <c r="G337" s="84"/>
      <c r="H337" s="11">
        <v>13</v>
      </c>
      <c r="I337" s="26"/>
      <c r="J337" s="7"/>
      <c r="K337" s="8" t="str">
        <f t="shared" si="87"/>
        <v/>
      </c>
      <c r="L337" s="9" t="str">
        <f t="shared" si="88"/>
        <v/>
      </c>
      <c r="M337" s="9" t="str">
        <f t="shared" si="89"/>
        <v/>
      </c>
    </row>
    <row r="338" spans="1:13" ht="15.6" x14ac:dyDescent="0.25">
      <c r="A338" s="6">
        <v>14</v>
      </c>
      <c r="B338" s="7"/>
      <c r="C338" s="7"/>
      <c r="D338" s="8" t="str">
        <f t="shared" si="84"/>
        <v/>
      </c>
      <c r="E338" s="9" t="str">
        <f t="shared" si="85"/>
        <v/>
      </c>
      <c r="F338" s="10" t="str">
        <f t="shared" si="86"/>
        <v/>
      </c>
      <c r="G338" s="84"/>
      <c r="H338" s="11">
        <v>14</v>
      </c>
      <c r="I338" s="26"/>
      <c r="J338" s="7"/>
      <c r="K338" s="8" t="str">
        <f t="shared" si="87"/>
        <v/>
      </c>
      <c r="L338" s="9" t="str">
        <f t="shared" si="88"/>
        <v/>
      </c>
      <c r="M338" s="9" t="str">
        <f t="shared" si="89"/>
        <v/>
      </c>
    </row>
    <row r="339" spans="1:13" ht="15.6" x14ac:dyDescent="0.25">
      <c r="A339" s="6">
        <v>15</v>
      </c>
      <c r="B339" s="7"/>
      <c r="C339" s="7"/>
      <c r="D339" s="8" t="str">
        <f t="shared" si="84"/>
        <v/>
      </c>
      <c r="E339" s="9" t="str">
        <f t="shared" si="85"/>
        <v/>
      </c>
      <c r="F339" s="10" t="str">
        <f t="shared" si="86"/>
        <v/>
      </c>
      <c r="G339" s="84"/>
      <c r="H339" s="11">
        <v>15</v>
      </c>
      <c r="I339" s="27"/>
      <c r="J339" s="22"/>
      <c r="K339" s="23" t="str">
        <f t="shared" si="87"/>
        <v/>
      </c>
      <c r="L339" s="24" t="str">
        <f t="shared" si="88"/>
        <v/>
      </c>
      <c r="M339" s="24" t="str">
        <f t="shared" si="89"/>
        <v/>
      </c>
    </row>
    <row r="340" spans="1:13" ht="15.6" x14ac:dyDescent="0.3">
      <c r="A340" s="86" t="s">
        <v>9</v>
      </c>
      <c r="B340" s="87"/>
      <c r="C340" s="87"/>
      <c r="D340" s="88"/>
      <c r="E340" s="89">
        <f>ROUND((SUM(F325:F339)),2)</f>
        <v>0</v>
      </c>
      <c r="F340" s="90"/>
      <c r="G340" s="85"/>
      <c r="H340" s="86" t="s">
        <v>9</v>
      </c>
      <c r="I340" s="87"/>
      <c r="J340" s="87"/>
      <c r="K340" s="88"/>
      <c r="L340" s="89">
        <f>ROUND((SUM(M325:M339)),2)</f>
        <v>0</v>
      </c>
      <c r="M340" s="90"/>
    </row>
    <row r="341" spans="1:13" ht="15.6" x14ac:dyDescent="0.25">
      <c r="A341" s="69" t="s">
        <v>10</v>
      </c>
      <c r="B341" s="70"/>
      <c r="C341" s="70"/>
      <c r="D341" s="70"/>
      <c r="E341" s="70"/>
      <c r="F341" s="71"/>
      <c r="G341" s="12" t="s">
        <v>11</v>
      </c>
      <c r="H341" s="72">
        <f>IF((E340-L340)&lt;0,((E340-L340)*-1),(E340-L340))</f>
        <v>0</v>
      </c>
      <c r="I341" s="73"/>
      <c r="J341" s="73"/>
      <c r="K341" s="73"/>
      <c r="L341" s="73"/>
      <c r="M341" s="74"/>
    </row>
    <row r="342" spans="1:13" ht="15.6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</row>
    <row r="345" spans="1:13" ht="15.6" x14ac:dyDescent="0.25">
      <c r="A345" s="32" t="s">
        <v>34</v>
      </c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4"/>
    </row>
    <row r="346" spans="1:13" ht="15.6" x14ac:dyDescent="0.25">
      <c r="A346" s="32" t="s">
        <v>19</v>
      </c>
      <c r="B346" s="33"/>
      <c r="C346" s="33"/>
      <c r="D346" s="33"/>
      <c r="E346" s="33"/>
      <c r="F346" s="34"/>
      <c r="G346" s="83"/>
      <c r="H346" s="32" t="s">
        <v>2</v>
      </c>
      <c r="I346" s="33"/>
      <c r="J346" s="33"/>
      <c r="K346" s="33"/>
      <c r="L346" s="33"/>
      <c r="M346" s="34"/>
    </row>
    <row r="347" spans="1:13" ht="15.6" x14ac:dyDescent="0.25">
      <c r="A347" s="2" t="s">
        <v>3</v>
      </c>
      <c r="B347" s="3" t="s">
        <v>4</v>
      </c>
      <c r="C347" s="3" t="s">
        <v>5</v>
      </c>
      <c r="D347" s="3" t="s">
        <v>6</v>
      </c>
      <c r="E347" s="3" t="s">
        <v>4</v>
      </c>
      <c r="F347" s="4" t="s">
        <v>7</v>
      </c>
      <c r="G347" s="84"/>
      <c r="H347" s="18" t="s">
        <v>3</v>
      </c>
      <c r="I347" s="19" t="str">
        <f>B347</f>
        <v>Dist</v>
      </c>
      <c r="J347" s="19" t="str">
        <f>C347</f>
        <v>R.L</v>
      </c>
      <c r="K347" s="19" t="str">
        <f>D347</f>
        <v>Av.RL</v>
      </c>
      <c r="L347" s="19" t="str">
        <f>E347</f>
        <v>Dist</v>
      </c>
      <c r="M347" s="19" t="str">
        <f>F347</f>
        <v>Area</v>
      </c>
    </row>
    <row r="348" spans="1:13" ht="15.6" x14ac:dyDescent="0.25">
      <c r="A348" s="6">
        <v>1</v>
      </c>
      <c r="B348" s="7"/>
      <c r="C348" s="7"/>
      <c r="D348" s="8" t="s">
        <v>8</v>
      </c>
      <c r="E348" s="9" t="s">
        <v>8</v>
      </c>
      <c r="F348" s="10" t="s">
        <v>8</v>
      </c>
      <c r="G348" s="84"/>
      <c r="H348" s="20">
        <v>1</v>
      </c>
      <c r="I348" s="7"/>
      <c r="J348" s="7"/>
      <c r="K348" s="8" t="s">
        <v>8</v>
      </c>
      <c r="L348" s="9" t="s">
        <v>8</v>
      </c>
      <c r="M348" s="9" t="s">
        <v>8</v>
      </c>
    </row>
    <row r="349" spans="1:13" ht="15.6" x14ac:dyDescent="0.25">
      <c r="A349" s="6">
        <v>2</v>
      </c>
      <c r="B349" s="7"/>
      <c r="C349" s="7"/>
      <c r="D349" s="8" t="str">
        <f>IF(C349="","",ROUNDUP(((C348+C349)/2),2))</f>
        <v/>
      </c>
      <c r="E349" s="9" t="str">
        <f>IF(B349="","",ROUND((B349-B348),2))</f>
        <v/>
      </c>
      <c r="F349" s="10" t="str">
        <f>IF(E349="","",IF(C349="","",ROUND((E349*D349),3)))</f>
        <v/>
      </c>
      <c r="G349" s="84"/>
      <c r="H349" s="20">
        <v>2</v>
      </c>
      <c r="I349" s="7"/>
      <c r="J349" s="7"/>
      <c r="K349" s="8" t="str">
        <f>IF(J349="","",ROUNDUP(((J348+J349)/2),2))</f>
        <v/>
      </c>
      <c r="L349" s="9" t="str">
        <f>IF(I349="","",ROUND((I349-I348),2))</f>
        <v/>
      </c>
      <c r="M349" s="9" t="str">
        <f>IF(L349="","",IF(J349="","",ROUND((L349*K349),3)))</f>
        <v/>
      </c>
    </row>
    <row r="350" spans="1:13" ht="15.6" x14ac:dyDescent="0.25">
      <c r="A350" s="6">
        <v>3</v>
      </c>
      <c r="B350" s="7"/>
      <c r="C350" s="7"/>
      <c r="D350" s="8" t="str">
        <f t="shared" ref="D350:D362" si="90">IF(C350="","",ROUNDUP(((C349+C350)/2),2))</f>
        <v/>
      </c>
      <c r="E350" s="9" t="str">
        <f t="shared" ref="E350:E362" si="91">IF(B350="","",ROUND((B350-B349),2))</f>
        <v/>
      </c>
      <c r="F350" s="10" t="str">
        <f t="shared" ref="F350:F362" si="92">IF(E350="","",IF(C350="","",ROUND((E350*D350),3)))</f>
        <v/>
      </c>
      <c r="G350" s="84"/>
      <c r="H350" s="20">
        <v>3</v>
      </c>
      <c r="I350" s="7"/>
      <c r="J350" s="7"/>
      <c r="K350" s="8" t="str">
        <f t="shared" ref="K350:K362" si="93">IF(J350="","",ROUNDUP(((J349+J350)/2),2))</f>
        <v/>
      </c>
      <c r="L350" s="9" t="str">
        <f t="shared" ref="L350:L362" si="94">IF(I350="","",ROUND((I350-I349),2))</f>
        <v/>
      </c>
      <c r="M350" s="9" t="str">
        <f t="shared" ref="M350:M362" si="95">IF(L350="","",IF(J350="","",ROUND((L350*K350),3)))</f>
        <v/>
      </c>
    </row>
    <row r="351" spans="1:13" ht="15.6" x14ac:dyDescent="0.25">
      <c r="A351" s="6">
        <v>4</v>
      </c>
      <c r="B351" s="7"/>
      <c r="C351" s="7"/>
      <c r="D351" s="8" t="str">
        <f t="shared" si="90"/>
        <v/>
      </c>
      <c r="E351" s="9" t="str">
        <f t="shared" si="91"/>
        <v/>
      </c>
      <c r="F351" s="10" t="str">
        <f t="shared" si="92"/>
        <v/>
      </c>
      <c r="G351" s="84"/>
      <c r="H351" s="20">
        <v>4</v>
      </c>
      <c r="I351" s="7"/>
      <c r="J351" s="7"/>
      <c r="K351" s="8" t="str">
        <f t="shared" si="93"/>
        <v/>
      </c>
      <c r="L351" s="9" t="str">
        <f t="shared" si="94"/>
        <v/>
      </c>
      <c r="M351" s="9" t="str">
        <f t="shared" si="95"/>
        <v/>
      </c>
    </row>
    <row r="352" spans="1:13" ht="15.6" x14ac:dyDescent="0.25">
      <c r="A352" s="6">
        <v>5</v>
      </c>
      <c r="B352" s="7"/>
      <c r="C352" s="7"/>
      <c r="D352" s="8" t="str">
        <f t="shared" si="90"/>
        <v/>
      </c>
      <c r="E352" s="9" t="str">
        <f t="shared" si="91"/>
        <v/>
      </c>
      <c r="F352" s="10" t="str">
        <f t="shared" si="92"/>
        <v/>
      </c>
      <c r="G352" s="84"/>
      <c r="H352" s="20">
        <v>5</v>
      </c>
      <c r="I352" s="7"/>
      <c r="J352" s="7"/>
      <c r="K352" s="8" t="str">
        <f t="shared" si="93"/>
        <v/>
      </c>
      <c r="L352" s="9" t="str">
        <f t="shared" si="94"/>
        <v/>
      </c>
      <c r="M352" s="9" t="str">
        <f t="shared" si="95"/>
        <v/>
      </c>
    </row>
    <row r="353" spans="1:13" ht="15.6" x14ac:dyDescent="0.25">
      <c r="A353" s="6">
        <v>6</v>
      </c>
      <c r="B353" s="7"/>
      <c r="C353" s="7"/>
      <c r="D353" s="8" t="str">
        <f t="shared" si="90"/>
        <v/>
      </c>
      <c r="E353" s="9" t="str">
        <f t="shared" si="91"/>
        <v/>
      </c>
      <c r="F353" s="10" t="str">
        <f t="shared" si="92"/>
        <v/>
      </c>
      <c r="G353" s="84"/>
      <c r="H353" s="20">
        <v>6</v>
      </c>
      <c r="I353" s="7"/>
      <c r="J353" s="7"/>
      <c r="K353" s="8" t="str">
        <f t="shared" si="93"/>
        <v/>
      </c>
      <c r="L353" s="9" t="str">
        <f t="shared" si="94"/>
        <v/>
      </c>
      <c r="M353" s="9" t="str">
        <f t="shared" si="95"/>
        <v/>
      </c>
    </row>
    <row r="354" spans="1:13" ht="15.6" x14ac:dyDescent="0.25">
      <c r="A354" s="6">
        <v>7</v>
      </c>
      <c r="B354" s="7"/>
      <c r="C354" s="7"/>
      <c r="D354" s="8" t="str">
        <f t="shared" si="90"/>
        <v/>
      </c>
      <c r="E354" s="9" t="str">
        <f t="shared" si="91"/>
        <v/>
      </c>
      <c r="F354" s="10" t="str">
        <f t="shared" si="92"/>
        <v/>
      </c>
      <c r="G354" s="84"/>
      <c r="H354" s="20">
        <v>7</v>
      </c>
      <c r="I354" s="7"/>
      <c r="J354" s="7"/>
      <c r="K354" s="8" t="str">
        <f t="shared" si="93"/>
        <v/>
      </c>
      <c r="L354" s="9" t="str">
        <f t="shared" si="94"/>
        <v/>
      </c>
      <c r="M354" s="9" t="str">
        <f t="shared" si="95"/>
        <v/>
      </c>
    </row>
    <row r="355" spans="1:13" ht="15.6" x14ac:dyDescent="0.25">
      <c r="A355" s="6">
        <v>8</v>
      </c>
      <c r="B355" s="7"/>
      <c r="C355" s="7"/>
      <c r="D355" s="8" t="str">
        <f t="shared" si="90"/>
        <v/>
      </c>
      <c r="E355" s="9" t="str">
        <f t="shared" si="91"/>
        <v/>
      </c>
      <c r="F355" s="10" t="str">
        <f t="shared" si="92"/>
        <v/>
      </c>
      <c r="G355" s="84"/>
      <c r="H355" s="20">
        <v>8</v>
      </c>
      <c r="I355" s="7"/>
      <c r="J355" s="7"/>
      <c r="K355" s="8" t="str">
        <f t="shared" si="93"/>
        <v/>
      </c>
      <c r="L355" s="9" t="str">
        <f t="shared" si="94"/>
        <v/>
      </c>
      <c r="M355" s="9" t="str">
        <f t="shared" si="95"/>
        <v/>
      </c>
    </row>
    <row r="356" spans="1:13" ht="15.6" x14ac:dyDescent="0.25">
      <c r="A356" s="6">
        <v>9</v>
      </c>
      <c r="B356" s="7"/>
      <c r="C356" s="7"/>
      <c r="D356" s="8" t="str">
        <f t="shared" si="90"/>
        <v/>
      </c>
      <c r="E356" s="9" t="str">
        <f t="shared" si="91"/>
        <v/>
      </c>
      <c r="F356" s="10" t="str">
        <f t="shared" si="92"/>
        <v/>
      </c>
      <c r="G356" s="84"/>
      <c r="H356" s="20">
        <v>9</v>
      </c>
      <c r="I356" s="7"/>
      <c r="J356" s="7"/>
      <c r="K356" s="8" t="str">
        <f t="shared" si="93"/>
        <v/>
      </c>
      <c r="L356" s="9" t="str">
        <f t="shared" si="94"/>
        <v/>
      </c>
      <c r="M356" s="9" t="str">
        <f t="shared" si="95"/>
        <v/>
      </c>
    </row>
    <row r="357" spans="1:13" ht="15.6" x14ac:dyDescent="0.25">
      <c r="A357" s="6">
        <v>10</v>
      </c>
      <c r="B357" s="7"/>
      <c r="C357" s="7"/>
      <c r="D357" s="8" t="str">
        <f t="shared" si="90"/>
        <v/>
      </c>
      <c r="E357" s="9" t="str">
        <f t="shared" si="91"/>
        <v/>
      </c>
      <c r="F357" s="10" t="str">
        <f t="shared" si="92"/>
        <v/>
      </c>
      <c r="G357" s="84"/>
      <c r="H357" s="20">
        <v>10</v>
      </c>
      <c r="I357" s="7"/>
      <c r="J357" s="7"/>
      <c r="K357" s="8" t="str">
        <f t="shared" si="93"/>
        <v/>
      </c>
      <c r="L357" s="9" t="str">
        <f t="shared" si="94"/>
        <v/>
      </c>
      <c r="M357" s="9" t="str">
        <f t="shared" si="95"/>
        <v/>
      </c>
    </row>
    <row r="358" spans="1:13" ht="15.6" x14ac:dyDescent="0.25">
      <c r="A358" s="6">
        <v>11</v>
      </c>
      <c r="B358" s="7"/>
      <c r="C358" s="7"/>
      <c r="D358" s="8" t="str">
        <f t="shared" si="90"/>
        <v/>
      </c>
      <c r="E358" s="9" t="str">
        <f t="shared" si="91"/>
        <v/>
      </c>
      <c r="F358" s="10" t="str">
        <f t="shared" si="92"/>
        <v/>
      </c>
      <c r="G358" s="84"/>
      <c r="H358" s="20">
        <v>11</v>
      </c>
      <c r="I358" s="7"/>
      <c r="J358" s="7"/>
      <c r="K358" s="8" t="str">
        <f t="shared" si="93"/>
        <v/>
      </c>
      <c r="L358" s="9" t="str">
        <f t="shared" si="94"/>
        <v/>
      </c>
      <c r="M358" s="9" t="str">
        <f t="shared" si="95"/>
        <v/>
      </c>
    </row>
    <row r="359" spans="1:13" ht="15.6" x14ac:dyDescent="0.25">
      <c r="A359" s="6">
        <v>12</v>
      </c>
      <c r="B359" s="7"/>
      <c r="C359" s="7"/>
      <c r="D359" s="8" t="str">
        <f t="shared" si="90"/>
        <v/>
      </c>
      <c r="E359" s="9" t="str">
        <f t="shared" si="91"/>
        <v/>
      </c>
      <c r="F359" s="10" t="str">
        <f t="shared" si="92"/>
        <v/>
      </c>
      <c r="G359" s="84"/>
      <c r="H359" s="20">
        <v>12</v>
      </c>
      <c r="I359" s="7"/>
      <c r="J359" s="7"/>
      <c r="K359" s="8" t="str">
        <f t="shared" si="93"/>
        <v/>
      </c>
      <c r="L359" s="9" t="str">
        <f t="shared" si="94"/>
        <v/>
      </c>
      <c r="M359" s="9" t="str">
        <f t="shared" si="95"/>
        <v/>
      </c>
    </row>
    <row r="360" spans="1:13" ht="15.6" x14ac:dyDescent="0.25">
      <c r="A360" s="6">
        <v>13</v>
      </c>
      <c r="B360" s="7"/>
      <c r="C360" s="7"/>
      <c r="D360" s="8" t="str">
        <f t="shared" si="90"/>
        <v/>
      </c>
      <c r="E360" s="9" t="str">
        <f t="shared" si="91"/>
        <v/>
      </c>
      <c r="F360" s="10" t="str">
        <f t="shared" si="92"/>
        <v/>
      </c>
      <c r="G360" s="84"/>
      <c r="H360" s="20">
        <v>13</v>
      </c>
      <c r="I360" s="7"/>
      <c r="J360" s="7"/>
      <c r="K360" s="8" t="str">
        <f t="shared" si="93"/>
        <v/>
      </c>
      <c r="L360" s="9" t="str">
        <f t="shared" si="94"/>
        <v/>
      </c>
      <c r="M360" s="9" t="str">
        <f t="shared" si="95"/>
        <v/>
      </c>
    </row>
    <row r="361" spans="1:13" ht="15.6" x14ac:dyDescent="0.25">
      <c r="A361" s="6">
        <v>14</v>
      </c>
      <c r="B361" s="7"/>
      <c r="C361" s="7"/>
      <c r="D361" s="8" t="str">
        <f t="shared" si="90"/>
        <v/>
      </c>
      <c r="E361" s="9" t="str">
        <f t="shared" si="91"/>
        <v/>
      </c>
      <c r="F361" s="10" t="str">
        <f t="shared" si="92"/>
        <v/>
      </c>
      <c r="G361" s="84"/>
      <c r="H361" s="20">
        <v>14</v>
      </c>
      <c r="I361" s="7"/>
      <c r="J361" s="7"/>
      <c r="K361" s="8" t="str">
        <f t="shared" si="93"/>
        <v/>
      </c>
      <c r="L361" s="9" t="str">
        <f t="shared" si="94"/>
        <v/>
      </c>
      <c r="M361" s="9" t="str">
        <f t="shared" si="95"/>
        <v/>
      </c>
    </row>
    <row r="362" spans="1:13" ht="15.6" x14ac:dyDescent="0.25">
      <c r="A362" s="6">
        <v>15</v>
      </c>
      <c r="B362" s="7"/>
      <c r="C362" s="7"/>
      <c r="D362" s="8" t="str">
        <f t="shared" si="90"/>
        <v/>
      </c>
      <c r="E362" s="9" t="str">
        <f t="shared" si="91"/>
        <v/>
      </c>
      <c r="F362" s="10" t="str">
        <f t="shared" si="92"/>
        <v/>
      </c>
      <c r="G362" s="84"/>
      <c r="H362" s="21">
        <v>15</v>
      </c>
      <c r="I362" s="22"/>
      <c r="J362" s="22"/>
      <c r="K362" s="23" t="str">
        <f t="shared" si="93"/>
        <v/>
      </c>
      <c r="L362" s="24" t="str">
        <f t="shared" si="94"/>
        <v/>
      </c>
      <c r="M362" s="24" t="str">
        <f t="shared" si="95"/>
        <v/>
      </c>
    </row>
    <row r="363" spans="1:13" ht="15.6" x14ac:dyDescent="0.3">
      <c r="A363" s="86" t="s">
        <v>9</v>
      </c>
      <c r="B363" s="87"/>
      <c r="C363" s="87"/>
      <c r="D363" s="88"/>
      <c r="E363" s="89">
        <f>ROUND((SUM(F348:F362)),2)</f>
        <v>0</v>
      </c>
      <c r="F363" s="90"/>
      <c r="G363" s="85"/>
      <c r="H363" s="86" t="s">
        <v>9</v>
      </c>
      <c r="I363" s="87"/>
      <c r="J363" s="87"/>
      <c r="K363" s="88"/>
      <c r="L363" s="89">
        <f>ROUND((SUM(M348:M362)),2)</f>
        <v>0</v>
      </c>
      <c r="M363" s="90"/>
    </row>
    <row r="364" spans="1:13" ht="15.6" x14ac:dyDescent="0.25">
      <c r="A364" s="69" t="s">
        <v>10</v>
      </c>
      <c r="B364" s="70"/>
      <c r="C364" s="70"/>
      <c r="D364" s="70"/>
      <c r="E364" s="70"/>
      <c r="F364" s="71"/>
      <c r="G364" s="12" t="s">
        <v>11</v>
      </c>
      <c r="H364" s="72">
        <f>IF((E363-L363)&lt;0,((E363-L363)*-1),(E363-L363))</f>
        <v>0</v>
      </c>
      <c r="I364" s="73"/>
      <c r="J364" s="73"/>
      <c r="K364" s="73"/>
      <c r="L364" s="73"/>
      <c r="M364" s="74"/>
    </row>
    <row r="365" spans="1:13" ht="15.6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</row>
    <row r="368" spans="1:13" ht="15.6" x14ac:dyDescent="0.25">
      <c r="A368" s="32" t="s">
        <v>35</v>
      </c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4"/>
    </row>
    <row r="369" spans="1:13" ht="15.6" x14ac:dyDescent="0.25">
      <c r="A369" s="32" t="s">
        <v>1</v>
      </c>
      <c r="B369" s="33"/>
      <c r="C369" s="33"/>
      <c r="D369" s="33"/>
      <c r="E369" s="33"/>
      <c r="F369" s="34"/>
      <c r="G369" s="83"/>
      <c r="H369" s="32" t="s">
        <v>2</v>
      </c>
      <c r="I369" s="33"/>
      <c r="J369" s="33"/>
      <c r="K369" s="33"/>
      <c r="L369" s="33"/>
      <c r="M369" s="34"/>
    </row>
    <row r="370" spans="1:13" ht="15.6" x14ac:dyDescent="0.25">
      <c r="A370" s="2" t="s">
        <v>3</v>
      </c>
      <c r="B370" s="3" t="s">
        <v>4</v>
      </c>
      <c r="C370" s="3" t="s">
        <v>5</v>
      </c>
      <c r="D370" s="3" t="s">
        <v>6</v>
      </c>
      <c r="E370" s="3" t="s">
        <v>4</v>
      </c>
      <c r="F370" s="4" t="s">
        <v>7</v>
      </c>
      <c r="G370" s="84"/>
      <c r="H370" s="18" t="s">
        <v>3</v>
      </c>
      <c r="I370" s="19" t="str">
        <f>B370</f>
        <v>Dist</v>
      </c>
      <c r="J370" s="19" t="str">
        <f>C370</f>
        <v>R.L</v>
      </c>
      <c r="K370" s="19" t="str">
        <f>D370</f>
        <v>Av.RL</v>
      </c>
      <c r="L370" s="19" t="str">
        <f>E370</f>
        <v>Dist</v>
      </c>
      <c r="M370" s="19" t="str">
        <f>F370</f>
        <v>Area</v>
      </c>
    </row>
    <row r="371" spans="1:13" ht="15.6" x14ac:dyDescent="0.25">
      <c r="A371" s="6">
        <v>1</v>
      </c>
      <c r="B371" s="7"/>
      <c r="C371" s="7"/>
      <c r="D371" s="8" t="s">
        <v>8</v>
      </c>
      <c r="E371" s="9" t="s">
        <v>8</v>
      </c>
      <c r="F371" s="10" t="s">
        <v>8</v>
      </c>
      <c r="G371" s="84"/>
      <c r="H371" s="20">
        <v>1</v>
      </c>
      <c r="I371" s="7"/>
      <c r="J371" s="7"/>
      <c r="K371" s="8" t="s">
        <v>8</v>
      </c>
      <c r="L371" s="9" t="s">
        <v>8</v>
      </c>
      <c r="M371" s="9" t="s">
        <v>8</v>
      </c>
    </row>
    <row r="372" spans="1:13" ht="15.6" x14ac:dyDescent="0.25">
      <c r="A372" s="6">
        <v>2</v>
      </c>
      <c r="B372" s="7"/>
      <c r="C372" s="7"/>
      <c r="D372" s="8" t="str">
        <f>IF(C372="","",ROUNDUP(((C371+C372)/2),2))</f>
        <v/>
      </c>
      <c r="E372" s="9" t="str">
        <f>IF(B372="","",ROUND((B372-B371),2))</f>
        <v/>
      </c>
      <c r="F372" s="10" t="str">
        <f>IF(E372="","",IF(C372="","",ROUND((E372*D372),3)))</f>
        <v/>
      </c>
      <c r="G372" s="84"/>
      <c r="H372" s="20">
        <v>2</v>
      </c>
      <c r="I372" s="7"/>
      <c r="J372" s="7"/>
      <c r="K372" s="8" t="str">
        <f>IF(J372="","",ROUNDUP(((J371+J372)/2),2))</f>
        <v/>
      </c>
      <c r="L372" s="9" t="str">
        <f>IF(I372="","",ROUND((I372-I371),2))</f>
        <v/>
      </c>
      <c r="M372" s="9" t="str">
        <f>IF(L372="","",IF(J372="","",ROUND((L372*K372),3)))</f>
        <v/>
      </c>
    </row>
    <row r="373" spans="1:13" ht="15.6" x14ac:dyDescent="0.25">
      <c r="A373" s="6">
        <v>3</v>
      </c>
      <c r="B373" s="7"/>
      <c r="C373" s="7"/>
      <c r="D373" s="8" t="str">
        <f t="shared" ref="D373:D385" si="96">IF(C373="","",ROUNDUP(((C372+C373)/2),2))</f>
        <v/>
      </c>
      <c r="E373" s="9" t="str">
        <f t="shared" ref="E373:E385" si="97">IF(B373="","",ROUND((B373-B372),2))</f>
        <v/>
      </c>
      <c r="F373" s="10" t="str">
        <f t="shared" ref="F373:F385" si="98">IF(E373="","",IF(C373="","",ROUND((E373*D373),3)))</f>
        <v/>
      </c>
      <c r="G373" s="84"/>
      <c r="H373" s="20">
        <v>3</v>
      </c>
      <c r="I373" s="7"/>
      <c r="J373" s="7"/>
      <c r="K373" s="8" t="str">
        <f t="shared" ref="K373:K385" si="99">IF(J373="","",ROUNDUP(((J372+J373)/2),2))</f>
        <v/>
      </c>
      <c r="L373" s="9" t="str">
        <f t="shared" ref="L373:L385" si="100">IF(I373="","",ROUND((I373-I372),2))</f>
        <v/>
      </c>
      <c r="M373" s="9" t="str">
        <f t="shared" ref="M373:M385" si="101">IF(L373="","",IF(J373="","",ROUND((L373*K373),3)))</f>
        <v/>
      </c>
    </row>
    <row r="374" spans="1:13" ht="15.6" x14ac:dyDescent="0.25">
      <c r="A374" s="6">
        <v>4</v>
      </c>
      <c r="B374" s="7"/>
      <c r="C374" s="7"/>
      <c r="D374" s="8" t="str">
        <f t="shared" si="96"/>
        <v/>
      </c>
      <c r="E374" s="9" t="str">
        <f t="shared" si="97"/>
        <v/>
      </c>
      <c r="F374" s="10" t="str">
        <f t="shared" si="98"/>
        <v/>
      </c>
      <c r="G374" s="84"/>
      <c r="H374" s="20">
        <v>4</v>
      </c>
      <c r="I374" s="7"/>
      <c r="J374" s="7"/>
      <c r="K374" s="8" t="str">
        <f t="shared" si="99"/>
        <v/>
      </c>
      <c r="L374" s="9" t="str">
        <f t="shared" si="100"/>
        <v/>
      </c>
      <c r="M374" s="9" t="str">
        <f t="shared" si="101"/>
        <v/>
      </c>
    </row>
    <row r="375" spans="1:13" ht="15.6" x14ac:dyDescent="0.25">
      <c r="A375" s="6">
        <v>5</v>
      </c>
      <c r="B375" s="7"/>
      <c r="C375" s="7"/>
      <c r="D375" s="8" t="str">
        <f t="shared" si="96"/>
        <v/>
      </c>
      <c r="E375" s="9" t="str">
        <f t="shared" si="97"/>
        <v/>
      </c>
      <c r="F375" s="10" t="str">
        <f t="shared" si="98"/>
        <v/>
      </c>
      <c r="G375" s="84"/>
      <c r="H375" s="20">
        <v>5</v>
      </c>
      <c r="I375" s="7"/>
      <c r="J375" s="7"/>
      <c r="K375" s="8" t="str">
        <f t="shared" si="99"/>
        <v/>
      </c>
      <c r="L375" s="9" t="str">
        <f t="shared" si="100"/>
        <v/>
      </c>
      <c r="M375" s="9" t="str">
        <f t="shared" si="101"/>
        <v/>
      </c>
    </row>
    <row r="376" spans="1:13" ht="15.6" x14ac:dyDescent="0.25">
      <c r="A376" s="6">
        <v>6</v>
      </c>
      <c r="B376" s="7"/>
      <c r="C376" s="7"/>
      <c r="D376" s="8" t="str">
        <f t="shared" si="96"/>
        <v/>
      </c>
      <c r="E376" s="9" t="str">
        <f t="shared" si="97"/>
        <v/>
      </c>
      <c r="F376" s="10" t="str">
        <f t="shared" si="98"/>
        <v/>
      </c>
      <c r="G376" s="84"/>
      <c r="H376" s="20">
        <v>6</v>
      </c>
      <c r="I376" s="7"/>
      <c r="J376" s="7"/>
      <c r="K376" s="8" t="str">
        <f t="shared" si="99"/>
        <v/>
      </c>
      <c r="L376" s="9" t="str">
        <f t="shared" si="100"/>
        <v/>
      </c>
      <c r="M376" s="9" t="str">
        <f t="shared" si="101"/>
        <v/>
      </c>
    </row>
    <row r="377" spans="1:13" ht="15.6" x14ac:dyDescent="0.25">
      <c r="A377" s="6">
        <v>7</v>
      </c>
      <c r="B377" s="7"/>
      <c r="C377" s="7"/>
      <c r="D377" s="8" t="str">
        <f t="shared" si="96"/>
        <v/>
      </c>
      <c r="E377" s="9" t="str">
        <f t="shared" si="97"/>
        <v/>
      </c>
      <c r="F377" s="10" t="str">
        <f t="shared" si="98"/>
        <v/>
      </c>
      <c r="G377" s="84"/>
      <c r="H377" s="20">
        <v>7</v>
      </c>
      <c r="I377" s="7"/>
      <c r="J377" s="7"/>
      <c r="K377" s="8" t="str">
        <f t="shared" si="99"/>
        <v/>
      </c>
      <c r="L377" s="9" t="str">
        <f t="shared" si="100"/>
        <v/>
      </c>
      <c r="M377" s="9" t="str">
        <f t="shared" si="101"/>
        <v/>
      </c>
    </row>
    <row r="378" spans="1:13" ht="15.6" x14ac:dyDescent="0.25">
      <c r="A378" s="6">
        <v>8</v>
      </c>
      <c r="B378" s="7"/>
      <c r="C378" s="7"/>
      <c r="D378" s="8" t="str">
        <f t="shared" si="96"/>
        <v/>
      </c>
      <c r="E378" s="9" t="str">
        <f t="shared" si="97"/>
        <v/>
      </c>
      <c r="F378" s="10" t="str">
        <f t="shared" si="98"/>
        <v/>
      </c>
      <c r="G378" s="84"/>
      <c r="H378" s="20">
        <v>8</v>
      </c>
      <c r="I378" s="7"/>
      <c r="J378" s="7"/>
      <c r="K378" s="8" t="str">
        <f t="shared" si="99"/>
        <v/>
      </c>
      <c r="L378" s="9" t="str">
        <f t="shared" si="100"/>
        <v/>
      </c>
      <c r="M378" s="9" t="str">
        <f t="shared" si="101"/>
        <v/>
      </c>
    </row>
    <row r="379" spans="1:13" ht="15.6" x14ac:dyDescent="0.25">
      <c r="A379" s="6">
        <v>9</v>
      </c>
      <c r="B379" s="7"/>
      <c r="C379" s="7"/>
      <c r="D379" s="8" t="str">
        <f t="shared" si="96"/>
        <v/>
      </c>
      <c r="E379" s="9" t="str">
        <f t="shared" si="97"/>
        <v/>
      </c>
      <c r="F379" s="10" t="str">
        <f t="shared" si="98"/>
        <v/>
      </c>
      <c r="G379" s="84"/>
      <c r="H379" s="20">
        <v>9</v>
      </c>
      <c r="I379" s="7"/>
      <c r="J379" s="7"/>
      <c r="K379" s="8" t="str">
        <f t="shared" si="99"/>
        <v/>
      </c>
      <c r="L379" s="9" t="str">
        <f t="shared" si="100"/>
        <v/>
      </c>
      <c r="M379" s="9" t="str">
        <f t="shared" si="101"/>
        <v/>
      </c>
    </row>
    <row r="380" spans="1:13" ht="15.6" x14ac:dyDescent="0.25">
      <c r="A380" s="6">
        <v>10</v>
      </c>
      <c r="B380" s="7"/>
      <c r="C380" s="7"/>
      <c r="D380" s="8" t="str">
        <f t="shared" si="96"/>
        <v/>
      </c>
      <c r="E380" s="9" t="str">
        <f t="shared" si="97"/>
        <v/>
      </c>
      <c r="F380" s="10" t="str">
        <f t="shared" si="98"/>
        <v/>
      </c>
      <c r="G380" s="84"/>
      <c r="H380" s="20">
        <v>10</v>
      </c>
      <c r="I380" s="7"/>
      <c r="J380" s="7"/>
      <c r="K380" s="8" t="str">
        <f t="shared" si="99"/>
        <v/>
      </c>
      <c r="L380" s="9" t="str">
        <f t="shared" si="100"/>
        <v/>
      </c>
      <c r="M380" s="9" t="str">
        <f t="shared" si="101"/>
        <v/>
      </c>
    </row>
    <row r="381" spans="1:13" ht="15.6" x14ac:dyDescent="0.25">
      <c r="A381" s="6">
        <v>11</v>
      </c>
      <c r="B381" s="7"/>
      <c r="C381" s="7"/>
      <c r="D381" s="8" t="str">
        <f t="shared" si="96"/>
        <v/>
      </c>
      <c r="E381" s="9" t="str">
        <f t="shared" si="97"/>
        <v/>
      </c>
      <c r="F381" s="10" t="str">
        <f t="shared" si="98"/>
        <v/>
      </c>
      <c r="G381" s="84"/>
      <c r="H381" s="20">
        <v>11</v>
      </c>
      <c r="I381" s="7"/>
      <c r="J381" s="7"/>
      <c r="K381" s="8" t="str">
        <f t="shared" si="99"/>
        <v/>
      </c>
      <c r="L381" s="9" t="str">
        <f t="shared" si="100"/>
        <v/>
      </c>
      <c r="M381" s="9" t="str">
        <f t="shared" si="101"/>
        <v/>
      </c>
    </row>
    <row r="382" spans="1:13" ht="15.6" x14ac:dyDescent="0.25">
      <c r="A382" s="6">
        <v>12</v>
      </c>
      <c r="B382" s="7"/>
      <c r="C382" s="7"/>
      <c r="D382" s="8" t="str">
        <f t="shared" si="96"/>
        <v/>
      </c>
      <c r="E382" s="9" t="str">
        <f t="shared" si="97"/>
        <v/>
      </c>
      <c r="F382" s="10" t="str">
        <f t="shared" si="98"/>
        <v/>
      </c>
      <c r="G382" s="84"/>
      <c r="H382" s="20">
        <v>12</v>
      </c>
      <c r="I382" s="7"/>
      <c r="J382" s="7"/>
      <c r="K382" s="8" t="str">
        <f t="shared" si="99"/>
        <v/>
      </c>
      <c r="L382" s="9" t="str">
        <f t="shared" si="100"/>
        <v/>
      </c>
      <c r="M382" s="9" t="str">
        <f t="shared" si="101"/>
        <v/>
      </c>
    </row>
    <row r="383" spans="1:13" ht="15.6" x14ac:dyDescent="0.25">
      <c r="A383" s="6">
        <v>13</v>
      </c>
      <c r="B383" s="7"/>
      <c r="C383" s="7"/>
      <c r="D383" s="8" t="str">
        <f t="shared" si="96"/>
        <v/>
      </c>
      <c r="E383" s="9" t="str">
        <f t="shared" si="97"/>
        <v/>
      </c>
      <c r="F383" s="10" t="str">
        <f t="shared" si="98"/>
        <v/>
      </c>
      <c r="G383" s="84"/>
      <c r="H383" s="20">
        <v>13</v>
      </c>
      <c r="I383" s="7"/>
      <c r="J383" s="7"/>
      <c r="K383" s="8" t="str">
        <f t="shared" si="99"/>
        <v/>
      </c>
      <c r="L383" s="9" t="str">
        <f t="shared" si="100"/>
        <v/>
      </c>
      <c r="M383" s="9" t="str">
        <f t="shared" si="101"/>
        <v/>
      </c>
    </row>
    <row r="384" spans="1:13" ht="15.6" x14ac:dyDescent="0.25">
      <c r="A384" s="6">
        <v>14</v>
      </c>
      <c r="B384" s="7"/>
      <c r="C384" s="7"/>
      <c r="D384" s="8" t="str">
        <f t="shared" si="96"/>
        <v/>
      </c>
      <c r="E384" s="9" t="str">
        <f t="shared" si="97"/>
        <v/>
      </c>
      <c r="F384" s="10" t="str">
        <f t="shared" si="98"/>
        <v/>
      </c>
      <c r="G384" s="84"/>
      <c r="H384" s="20">
        <v>14</v>
      </c>
      <c r="I384" s="7"/>
      <c r="J384" s="7"/>
      <c r="K384" s="8" t="str">
        <f t="shared" si="99"/>
        <v/>
      </c>
      <c r="L384" s="9" t="str">
        <f t="shared" si="100"/>
        <v/>
      </c>
      <c r="M384" s="9" t="str">
        <f t="shared" si="101"/>
        <v/>
      </c>
    </row>
    <row r="385" spans="1:13" ht="15.6" x14ac:dyDescent="0.25">
      <c r="A385" s="6">
        <v>15</v>
      </c>
      <c r="B385" s="7"/>
      <c r="C385" s="7"/>
      <c r="D385" s="8" t="str">
        <f t="shared" si="96"/>
        <v/>
      </c>
      <c r="E385" s="9" t="str">
        <f t="shared" si="97"/>
        <v/>
      </c>
      <c r="F385" s="10" t="str">
        <f t="shared" si="98"/>
        <v/>
      </c>
      <c r="G385" s="84"/>
      <c r="H385" s="21">
        <v>15</v>
      </c>
      <c r="I385" s="22"/>
      <c r="J385" s="22"/>
      <c r="K385" s="23" t="str">
        <f t="shared" si="99"/>
        <v/>
      </c>
      <c r="L385" s="24" t="str">
        <f t="shared" si="100"/>
        <v/>
      </c>
      <c r="M385" s="24" t="str">
        <f t="shared" si="101"/>
        <v/>
      </c>
    </row>
    <row r="386" spans="1:13" ht="15.6" x14ac:dyDescent="0.3">
      <c r="A386" s="86" t="s">
        <v>9</v>
      </c>
      <c r="B386" s="87"/>
      <c r="C386" s="87"/>
      <c r="D386" s="88"/>
      <c r="E386" s="89">
        <f>ROUND((SUM(F371:F385)),2)</f>
        <v>0</v>
      </c>
      <c r="F386" s="90"/>
      <c r="G386" s="85"/>
      <c r="H386" s="86" t="s">
        <v>9</v>
      </c>
      <c r="I386" s="87"/>
      <c r="J386" s="87"/>
      <c r="K386" s="88"/>
      <c r="L386" s="89">
        <f>ROUND((SUM(M371:M385)),2)</f>
        <v>0</v>
      </c>
      <c r="M386" s="90"/>
    </row>
    <row r="387" spans="1:13" ht="15.6" x14ac:dyDescent="0.25">
      <c r="A387" s="69" t="s">
        <v>10</v>
      </c>
      <c r="B387" s="70"/>
      <c r="C387" s="70"/>
      <c r="D387" s="70"/>
      <c r="E387" s="70"/>
      <c r="F387" s="71"/>
      <c r="G387" s="12" t="s">
        <v>11</v>
      </c>
      <c r="H387" s="72">
        <f>IF((E386-L386)&lt;0,((E386-L386)*-1),(E386-L386))</f>
        <v>0</v>
      </c>
      <c r="I387" s="73"/>
      <c r="J387" s="73"/>
      <c r="K387" s="73"/>
      <c r="L387" s="73"/>
      <c r="M387" s="74"/>
    </row>
    <row r="388" spans="1:13" ht="15.6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</row>
    <row r="391" spans="1:13" ht="15.6" x14ac:dyDescent="0.25">
      <c r="A391" s="32" t="s">
        <v>36</v>
      </c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4"/>
    </row>
    <row r="392" spans="1:13" ht="15.6" x14ac:dyDescent="0.25">
      <c r="A392" s="32" t="s">
        <v>1</v>
      </c>
      <c r="B392" s="33"/>
      <c r="C392" s="33"/>
      <c r="D392" s="33"/>
      <c r="E392" s="33"/>
      <c r="F392" s="34"/>
      <c r="G392" s="83"/>
      <c r="H392" s="32" t="s">
        <v>2</v>
      </c>
      <c r="I392" s="33"/>
      <c r="J392" s="33"/>
      <c r="K392" s="33"/>
      <c r="L392" s="33"/>
      <c r="M392" s="34"/>
    </row>
    <row r="393" spans="1:13" ht="15.6" x14ac:dyDescent="0.25">
      <c r="A393" s="2" t="s">
        <v>3</v>
      </c>
      <c r="B393" s="3" t="s">
        <v>4</v>
      </c>
      <c r="C393" s="3" t="s">
        <v>5</v>
      </c>
      <c r="D393" s="3" t="s">
        <v>6</v>
      </c>
      <c r="E393" s="3" t="s">
        <v>4</v>
      </c>
      <c r="F393" s="4" t="s">
        <v>7</v>
      </c>
      <c r="G393" s="84"/>
      <c r="H393" s="18" t="s">
        <v>3</v>
      </c>
      <c r="I393" s="19" t="str">
        <f>B393</f>
        <v>Dist</v>
      </c>
      <c r="J393" s="19" t="str">
        <f>C393</f>
        <v>R.L</v>
      </c>
      <c r="K393" s="19" t="str">
        <f>D393</f>
        <v>Av.RL</v>
      </c>
      <c r="L393" s="19" t="str">
        <f>E393</f>
        <v>Dist</v>
      </c>
      <c r="M393" s="19" t="str">
        <f>F393</f>
        <v>Area</v>
      </c>
    </row>
    <row r="394" spans="1:13" ht="15.6" x14ac:dyDescent="0.25">
      <c r="A394" s="6">
        <v>1</v>
      </c>
      <c r="B394" s="7"/>
      <c r="C394" s="7"/>
      <c r="D394" s="8" t="s">
        <v>8</v>
      </c>
      <c r="E394" s="9" t="s">
        <v>8</v>
      </c>
      <c r="F394" s="10" t="s">
        <v>8</v>
      </c>
      <c r="G394" s="84"/>
      <c r="H394" s="20">
        <v>1</v>
      </c>
      <c r="I394" s="7"/>
      <c r="J394" s="7"/>
      <c r="K394" s="8" t="s">
        <v>8</v>
      </c>
      <c r="L394" s="9" t="s">
        <v>8</v>
      </c>
      <c r="M394" s="9" t="s">
        <v>8</v>
      </c>
    </row>
    <row r="395" spans="1:13" ht="15.6" x14ac:dyDescent="0.25">
      <c r="A395" s="6">
        <v>2</v>
      </c>
      <c r="B395" s="7"/>
      <c r="C395" s="7"/>
      <c r="D395" s="8" t="str">
        <f>IF(C395="","",ROUNDUP(((C394+C395)/2),2))</f>
        <v/>
      </c>
      <c r="E395" s="9" t="str">
        <f>IF(B395="","",ROUND((B395-B394),2))</f>
        <v/>
      </c>
      <c r="F395" s="10" t="str">
        <f>IF(E395="","",IF(C395="","",ROUND((E395*D395),3)))</f>
        <v/>
      </c>
      <c r="G395" s="84"/>
      <c r="H395" s="20">
        <v>2</v>
      </c>
      <c r="I395" s="7"/>
      <c r="J395" s="7"/>
      <c r="K395" s="8" t="str">
        <f>IF(J395="","",ROUNDUP(((J394+J395)/2),2))</f>
        <v/>
      </c>
      <c r="L395" s="9" t="str">
        <f>IF(I395="","",ROUND((I395-I394),2))</f>
        <v/>
      </c>
      <c r="M395" s="9" t="str">
        <f>IF(L395="","",IF(J395="","",ROUND((L395*K395),3)))</f>
        <v/>
      </c>
    </row>
    <row r="396" spans="1:13" ht="15.6" x14ac:dyDescent="0.25">
      <c r="A396" s="6">
        <v>3</v>
      </c>
      <c r="B396" s="7"/>
      <c r="C396" s="7"/>
      <c r="D396" s="8" t="str">
        <f t="shared" ref="D396:D408" si="102">IF(C396="","",ROUNDUP(((C395+C396)/2),2))</f>
        <v/>
      </c>
      <c r="E396" s="9" t="str">
        <f t="shared" ref="E396:E408" si="103">IF(B396="","",ROUND((B396-B395),2))</f>
        <v/>
      </c>
      <c r="F396" s="10" t="str">
        <f t="shared" ref="F396:F408" si="104">IF(E396="","",IF(C396="","",ROUND((E396*D396),3)))</f>
        <v/>
      </c>
      <c r="G396" s="84"/>
      <c r="H396" s="20">
        <v>3</v>
      </c>
      <c r="I396" s="7"/>
      <c r="J396" s="7"/>
      <c r="K396" s="8" t="str">
        <f t="shared" ref="K396:K408" si="105">IF(J396="","",ROUNDUP(((J395+J396)/2),2))</f>
        <v/>
      </c>
      <c r="L396" s="9" t="str">
        <f t="shared" ref="L396:L408" si="106">IF(I396="","",ROUND((I396-I395),2))</f>
        <v/>
      </c>
      <c r="M396" s="9" t="str">
        <f t="shared" ref="M396:M408" si="107">IF(L396="","",IF(J396="","",ROUND((L396*K396),3)))</f>
        <v/>
      </c>
    </row>
    <row r="397" spans="1:13" ht="15.6" x14ac:dyDescent="0.25">
      <c r="A397" s="6">
        <v>4</v>
      </c>
      <c r="B397" s="7"/>
      <c r="C397" s="7"/>
      <c r="D397" s="8" t="str">
        <f t="shared" si="102"/>
        <v/>
      </c>
      <c r="E397" s="9" t="str">
        <f t="shared" si="103"/>
        <v/>
      </c>
      <c r="F397" s="10" t="str">
        <f t="shared" si="104"/>
        <v/>
      </c>
      <c r="G397" s="84"/>
      <c r="H397" s="20">
        <v>4</v>
      </c>
      <c r="I397" s="7"/>
      <c r="J397" s="7"/>
      <c r="K397" s="8" t="str">
        <f t="shared" si="105"/>
        <v/>
      </c>
      <c r="L397" s="9" t="str">
        <f t="shared" si="106"/>
        <v/>
      </c>
      <c r="M397" s="9" t="str">
        <f t="shared" si="107"/>
        <v/>
      </c>
    </row>
    <row r="398" spans="1:13" ht="15.6" x14ac:dyDescent="0.25">
      <c r="A398" s="6">
        <v>5</v>
      </c>
      <c r="B398" s="7"/>
      <c r="C398" s="7"/>
      <c r="D398" s="8" t="str">
        <f t="shared" si="102"/>
        <v/>
      </c>
      <c r="E398" s="9" t="str">
        <f t="shared" si="103"/>
        <v/>
      </c>
      <c r="F398" s="10" t="str">
        <f t="shared" si="104"/>
        <v/>
      </c>
      <c r="G398" s="84"/>
      <c r="H398" s="20">
        <v>5</v>
      </c>
      <c r="I398" s="7"/>
      <c r="J398" s="7"/>
      <c r="K398" s="8" t="str">
        <f t="shared" si="105"/>
        <v/>
      </c>
      <c r="L398" s="9" t="str">
        <f t="shared" si="106"/>
        <v/>
      </c>
      <c r="M398" s="9" t="str">
        <f t="shared" si="107"/>
        <v/>
      </c>
    </row>
    <row r="399" spans="1:13" ht="15.6" x14ac:dyDescent="0.25">
      <c r="A399" s="6">
        <v>6</v>
      </c>
      <c r="B399" s="7"/>
      <c r="C399" s="7"/>
      <c r="D399" s="8" t="str">
        <f t="shared" si="102"/>
        <v/>
      </c>
      <c r="E399" s="9" t="str">
        <f t="shared" si="103"/>
        <v/>
      </c>
      <c r="F399" s="10" t="str">
        <f t="shared" si="104"/>
        <v/>
      </c>
      <c r="G399" s="84"/>
      <c r="H399" s="20">
        <v>6</v>
      </c>
      <c r="I399" s="7"/>
      <c r="J399" s="7"/>
      <c r="K399" s="8" t="str">
        <f t="shared" si="105"/>
        <v/>
      </c>
      <c r="L399" s="9" t="str">
        <f t="shared" si="106"/>
        <v/>
      </c>
      <c r="M399" s="9" t="str">
        <f t="shared" si="107"/>
        <v/>
      </c>
    </row>
    <row r="400" spans="1:13" ht="15.6" x14ac:dyDescent="0.25">
      <c r="A400" s="6">
        <v>7</v>
      </c>
      <c r="B400" s="7"/>
      <c r="C400" s="7"/>
      <c r="D400" s="8" t="str">
        <f t="shared" si="102"/>
        <v/>
      </c>
      <c r="E400" s="9" t="str">
        <f t="shared" si="103"/>
        <v/>
      </c>
      <c r="F400" s="10" t="str">
        <f t="shared" si="104"/>
        <v/>
      </c>
      <c r="G400" s="84"/>
      <c r="H400" s="20">
        <v>7</v>
      </c>
      <c r="I400" s="7"/>
      <c r="J400" s="7"/>
      <c r="K400" s="8" t="str">
        <f t="shared" si="105"/>
        <v/>
      </c>
      <c r="L400" s="9" t="str">
        <f t="shared" si="106"/>
        <v/>
      </c>
      <c r="M400" s="9" t="str">
        <f t="shared" si="107"/>
        <v/>
      </c>
    </row>
    <row r="401" spans="1:13" ht="15.6" x14ac:dyDescent="0.25">
      <c r="A401" s="6">
        <v>8</v>
      </c>
      <c r="B401" s="7"/>
      <c r="C401" s="7"/>
      <c r="D401" s="8" t="str">
        <f t="shared" si="102"/>
        <v/>
      </c>
      <c r="E401" s="9" t="str">
        <f t="shared" si="103"/>
        <v/>
      </c>
      <c r="F401" s="10" t="str">
        <f t="shared" si="104"/>
        <v/>
      </c>
      <c r="G401" s="84"/>
      <c r="H401" s="20">
        <v>8</v>
      </c>
      <c r="I401" s="7"/>
      <c r="J401" s="7"/>
      <c r="K401" s="8" t="str">
        <f t="shared" si="105"/>
        <v/>
      </c>
      <c r="L401" s="9" t="str">
        <f t="shared" si="106"/>
        <v/>
      </c>
      <c r="M401" s="9" t="str">
        <f t="shared" si="107"/>
        <v/>
      </c>
    </row>
    <row r="402" spans="1:13" ht="15.6" x14ac:dyDescent="0.25">
      <c r="A402" s="6">
        <v>9</v>
      </c>
      <c r="B402" s="7"/>
      <c r="C402" s="7"/>
      <c r="D402" s="8" t="str">
        <f t="shared" si="102"/>
        <v/>
      </c>
      <c r="E402" s="9" t="str">
        <f t="shared" si="103"/>
        <v/>
      </c>
      <c r="F402" s="10" t="str">
        <f t="shared" si="104"/>
        <v/>
      </c>
      <c r="G402" s="84"/>
      <c r="H402" s="20">
        <v>9</v>
      </c>
      <c r="I402" s="7"/>
      <c r="J402" s="7"/>
      <c r="K402" s="8" t="str">
        <f t="shared" si="105"/>
        <v/>
      </c>
      <c r="L402" s="9" t="str">
        <f t="shared" si="106"/>
        <v/>
      </c>
      <c r="M402" s="9" t="str">
        <f t="shared" si="107"/>
        <v/>
      </c>
    </row>
    <row r="403" spans="1:13" ht="15.6" x14ac:dyDescent="0.25">
      <c r="A403" s="6">
        <v>10</v>
      </c>
      <c r="B403" s="7"/>
      <c r="C403" s="7"/>
      <c r="D403" s="8" t="str">
        <f t="shared" si="102"/>
        <v/>
      </c>
      <c r="E403" s="9" t="str">
        <f t="shared" si="103"/>
        <v/>
      </c>
      <c r="F403" s="10" t="str">
        <f t="shared" si="104"/>
        <v/>
      </c>
      <c r="G403" s="84"/>
      <c r="H403" s="20">
        <v>10</v>
      </c>
      <c r="I403" s="7"/>
      <c r="J403" s="7"/>
      <c r="K403" s="8" t="str">
        <f t="shared" si="105"/>
        <v/>
      </c>
      <c r="L403" s="9" t="str">
        <f t="shared" si="106"/>
        <v/>
      </c>
      <c r="M403" s="9" t="str">
        <f t="shared" si="107"/>
        <v/>
      </c>
    </row>
    <row r="404" spans="1:13" ht="15.6" x14ac:dyDescent="0.25">
      <c r="A404" s="6">
        <v>11</v>
      </c>
      <c r="B404" s="7"/>
      <c r="C404" s="7"/>
      <c r="D404" s="8" t="str">
        <f t="shared" si="102"/>
        <v/>
      </c>
      <c r="E404" s="9" t="str">
        <f t="shared" si="103"/>
        <v/>
      </c>
      <c r="F404" s="10" t="str">
        <f t="shared" si="104"/>
        <v/>
      </c>
      <c r="G404" s="84"/>
      <c r="H404" s="20">
        <v>11</v>
      </c>
      <c r="I404" s="7"/>
      <c r="J404" s="7"/>
      <c r="K404" s="8" t="str">
        <f t="shared" si="105"/>
        <v/>
      </c>
      <c r="L404" s="9" t="str">
        <f t="shared" si="106"/>
        <v/>
      </c>
      <c r="M404" s="9" t="str">
        <f t="shared" si="107"/>
        <v/>
      </c>
    </row>
    <row r="405" spans="1:13" ht="15.6" x14ac:dyDescent="0.25">
      <c r="A405" s="6">
        <v>12</v>
      </c>
      <c r="B405" s="7"/>
      <c r="C405" s="7"/>
      <c r="D405" s="8" t="str">
        <f t="shared" si="102"/>
        <v/>
      </c>
      <c r="E405" s="9" t="str">
        <f t="shared" si="103"/>
        <v/>
      </c>
      <c r="F405" s="10" t="str">
        <f t="shared" si="104"/>
        <v/>
      </c>
      <c r="G405" s="84"/>
      <c r="H405" s="20">
        <v>12</v>
      </c>
      <c r="I405" s="7"/>
      <c r="J405" s="7"/>
      <c r="K405" s="8" t="str">
        <f t="shared" si="105"/>
        <v/>
      </c>
      <c r="L405" s="9" t="str">
        <f t="shared" si="106"/>
        <v/>
      </c>
      <c r="M405" s="9" t="str">
        <f t="shared" si="107"/>
        <v/>
      </c>
    </row>
    <row r="406" spans="1:13" ht="15.6" x14ac:dyDescent="0.25">
      <c r="A406" s="6">
        <v>13</v>
      </c>
      <c r="B406" s="7"/>
      <c r="C406" s="7"/>
      <c r="D406" s="8" t="str">
        <f t="shared" si="102"/>
        <v/>
      </c>
      <c r="E406" s="9" t="str">
        <f t="shared" si="103"/>
        <v/>
      </c>
      <c r="F406" s="10" t="str">
        <f t="shared" si="104"/>
        <v/>
      </c>
      <c r="G406" s="84"/>
      <c r="H406" s="20">
        <v>13</v>
      </c>
      <c r="I406" s="7"/>
      <c r="J406" s="7"/>
      <c r="K406" s="8" t="str">
        <f t="shared" si="105"/>
        <v/>
      </c>
      <c r="L406" s="9" t="str">
        <f t="shared" si="106"/>
        <v/>
      </c>
      <c r="M406" s="9" t="str">
        <f t="shared" si="107"/>
        <v/>
      </c>
    </row>
    <row r="407" spans="1:13" ht="15.6" x14ac:dyDescent="0.25">
      <c r="A407" s="6">
        <v>14</v>
      </c>
      <c r="B407" s="7"/>
      <c r="C407" s="7"/>
      <c r="D407" s="8" t="str">
        <f t="shared" si="102"/>
        <v/>
      </c>
      <c r="E407" s="9" t="str">
        <f t="shared" si="103"/>
        <v/>
      </c>
      <c r="F407" s="10" t="str">
        <f t="shared" si="104"/>
        <v/>
      </c>
      <c r="G407" s="84"/>
      <c r="H407" s="20">
        <v>14</v>
      </c>
      <c r="I407" s="7"/>
      <c r="J407" s="7"/>
      <c r="K407" s="8" t="str">
        <f t="shared" si="105"/>
        <v/>
      </c>
      <c r="L407" s="9" t="str">
        <f t="shared" si="106"/>
        <v/>
      </c>
      <c r="M407" s="9" t="str">
        <f t="shared" si="107"/>
        <v/>
      </c>
    </row>
    <row r="408" spans="1:13" ht="15.6" x14ac:dyDescent="0.25">
      <c r="A408" s="6">
        <v>15</v>
      </c>
      <c r="B408" s="7"/>
      <c r="C408" s="7"/>
      <c r="D408" s="8" t="str">
        <f t="shared" si="102"/>
        <v/>
      </c>
      <c r="E408" s="9" t="str">
        <f t="shared" si="103"/>
        <v/>
      </c>
      <c r="F408" s="10" t="str">
        <f t="shared" si="104"/>
        <v/>
      </c>
      <c r="G408" s="84"/>
      <c r="H408" s="21">
        <v>15</v>
      </c>
      <c r="I408" s="22"/>
      <c r="J408" s="22"/>
      <c r="K408" s="23" t="str">
        <f t="shared" si="105"/>
        <v/>
      </c>
      <c r="L408" s="24" t="str">
        <f t="shared" si="106"/>
        <v/>
      </c>
      <c r="M408" s="24" t="str">
        <f t="shared" si="107"/>
        <v/>
      </c>
    </row>
    <row r="409" spans="1:13" ht="15.6" x14ac:dyDescent="0.3">
      <c r="A409" s="86" t="s">
        <v>9</v>
      </c>
      <c r="B409" s="87"/>
      <c r="C409" s="87"/>
      <c r="D409" s="88"/>
      <c r="E409" s="89">
        <f>ROUND((SUM(F394:F408)),2)</f>
        <v>0</v>
      </c>
      <c r="F409" s="90"/>
      <c r="G409" s="85"/>
      <c r="H409" s="86" t="s">
        <v>9</v>
      </c>
      <c r="I409" s="87"/>
      <c r="J409" s="87"/>
      <c r="K409" s="88"/>
      <c r="L409" s="89">
        <f>ROUND((SUM(M394:M408)),2)</f>
        <v>0</v>
      </c>
      <c r="M409" s="90"/>
    </row>
    <row r="410" spans="1:13" ht="15.6" x14ac:dyDescent="0.25">
      <c r="A410" s="69" t="s">
        <v>10</v>
      </c>
      <c r="B410" s="70"/>
      <c r="C410" s="70"/>
      <c r="D410" s="70"/>
      <c r="E410" s="70"/>
      <c r="F410" s="71"/>
      <c r="G410" s="12" t="s">
        <v>11</v>
      </c>
      <c r="H410" s="72">
        <f>IF((E409-L409)&lt;0,((E409-L409)*-1),(E409-L409))</f>
        <v>0</v>
      </c>
      <c r="I410" s="73"/>
      <c r="J410" s="73"/>
      <c r="K410" s="73"/>
      <c r="L410" s="73"/>
      <c r="M410" s="74"/>
    </row>
    <row r="411" spans="1:13" ht="15.6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</row>
    <row r="414" spans="1:13" ht="15.6" x14ac:dyDescent="0.25">
      <c r="A414" s="32" t="s">
        <v>37</v>
      </c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4"/>
    </row>
    <row r="415" spans="1:13" ht="15.6" x14ac:dyDescent="0.25">
      <c r="A415" s="32" t="s">
        <v>1</v>
      </c>
      <c r="B415" s="33"/>
      <c r="C415" s="33"/>
      <c r="D415" s="33"/>
      <c r="E415" s="33"/>
      <c r="F415" s="34"/>
      <c r="G415" s="83"/>
      <c r="H415" s="32" t="s">
        <v>2</v>
      </c>
      <c r="I415" s="33"/>
      <c r="J415" s="33"/>
      <c r="K415" s="33"/>
      <c r="L415" s="33"/>
      <c r="M415" s="34"/>
    </row>
    <row r="416" spans="1:13" ht="15.6" x14ac:dyDescent="0.25">
      <c r="A416" s="2" t="s">
        <v>3</v>
      </c>
      <c r="B416" s="3" t="s">
        <v>4</v>
      </c>
      <c r="C416" s="3" t="s">
        <v>5</v>
      </c>
      <c r="D416" s="3" t="s">
        <v>6</v>
      </c>
      <c r="E416" s="3" t="s">
        <v>4</v>
      </c>
      <c r="F416" s="4" t="s">
        <v>7</v>
      </c>
      <c r="G416" s="84"/>
      <c r="H416" s="18" t="s">
        <v>3</v>
      </c>
      <c r="I416" s="19" t="str">
        <f>B416</f>
        <v>Dist</v>
      </c>
      <c r="J416" s="19" t="str">
        <f>C416</f>
        <v>R.L</v>
      </c>
      <c r="K416" s="19" t="str">
        <f>D416</f>
        <v>Av.RL</v>
      </c>
      <c r="L416" s="19" t="str">
        <f>E416</f>
        <v>Dist</v>
      </c>
      <c r="M416" s="19" t="str">
        <f>F416</f>
        <v>Area</v>
      </c>
    </row>
    <row r="417" spans="1:13" ht="15.6" x14ac:dyDescent="0.25">
      <c r="A417" s="6">
        <v>1</v>
      </c>
      <c r="B417" s="7"/>
      <c r="C417" s="7"/>
      <c r="D417" s="8" t="s">
        <v>8</v>
      </c>
      <c r="E417" s="9" t="s">
        <v>8</v>
      </c>
      <c r="F417" s="10" t="s">
        <v>8</v>
      </c>
      <c r="G417" s="84"/>
      <c r="H417" s="20">
        <v>1</v>
      </c>
      <c r="I417" s="7"/>
      <c r="J417" s="7"/>
      <c r="K417" s="8" t="s">
        <v>8</v>
      </c>
      <c r="L417" s="9" t="s">
        <v>8</v>
      </c>
      <c r="M417" s="9" t="s">
        <v>8</v>
      </c>
    </row>
    <row r="418" spans="1:13" ht="15.6" x14ac:dyDescent="0.25">
      <c r="A418" s="6">
        <v>2</v>
      </c>
      <c r="B418" s="7"/>
      <c r="C418" s="7"/>
      <c r="D418" s="8" t="str">
        <f>IF(C418="","",ROUNDUP(((C417+C418)/2),2))</f>
        <v/>
      </c>
      <c r="E418" s="9" t="str">
        <f>IF(B418="","",ROUND((B418-B417),2))</f>
        <v/>
      </c>
      <c r="F418" s="10" t="str">
        <f>IF(E418="","",IF(C418="","",ROUND((E418*D418),3)))</f>
        <v/>
      </c>
      <c r="G418" s="84"/>
      <c r="H418" s="20">
        <v>2</v>
      </c>
      <c r="I418" s="7"/>
      <c r="J418" s="7"/>
      <c r="K418" s="8" t="str">
        <f>IF(J418="","",ROUNDUP(((J417+J418)/2),2))</f>
        <v/>
      </c>
      <c r="L418" s="9" t="str">
        <f>IF(I418="","",ROUND((I418-I417),2))</f>
        <v/>
      </c>
      <c r="M418" s="9" t="str">
        <f>IF(L418="","",IF(J418="","",ROUND((L418*K418),3)))</f>
        <v/>
      </c>
    </row>
    <row r="419" spans="1:13" ht="15.6" x14ac:dyDescent="0.25">
      <c r="A419" s="6">
        <v>3</v>
      </c>
      <c r="B419" s="7"/>
      <c r="C419" s="7"/>
      <c r="D419" s="8" t="str">
        <f t="shared" ref="D419:D431" si="108">IF(C419="","",ROUNDUP(((C418+C419)/2),2))</f>
        <v/>
      </c>
      <c r="E419" s="9" t="str">
        <f t="shared" ref="E419:E431" si="109">IF(B419="","",ROUND((B419-B418),2))</f>
        <v/>
      </c>
      <c r="F419" s="10" t="str">
        <f t="shared" ref="F419:F431" si="110">IF(E419="","",IF(C419="","",ROUND((E419*D419),3)))</f>
        <v/>
      </c>
      <c r="G419" s="84"/>
      <c r="H419" s="20">
        <v>3</v>
      </c>
      <c r="I419" s="7"/>
      <c r="J419" s="7"/>
      <c r="K419" s="8" t="str">
        <f t="shared" ref="K419:K431" si="111">IF(J419="","",ROUNDUP(((J418+J419)/2),2))</f>
        <v/>
      </c>
      <c r="L419" s="9" t="str">
        <f t="shared" ref="L419:L431" si="112">IF(I419="","",ROUND((I419-I418),2))</f>
        <v/>
      </c>
      <c r="M419" s="9" t="str">
        <f t="shared" ref="M419:M431" si="113">IF(L419="","",IF(J419="","",ROUND((L419*K419),3)))</f>
        <v/>
      </c>
    </row>
    <row r="420" spans="1:13" ht="15.6" x14ac:dyDescent="0.25">
      <c r="A420" s="6">
        <v>4</v>
      </c>
      <c r="B420" s="7"/>
      <c r="C420" s="7"/>
      <c r="D420" s="8" t="str">
        <f t="shared" si="108"/>
        <v/>
      </c>
      <c r="E420" s="9" t="str">
        <f t="shared" si="109"/>
        <v/>
      </c>
      <c r="F420" s="10" t="str">
        <f t="shared" si="110"/>
        <v/>
      </c>
      <c r="G420" s="84"/>
      <c r="H420" s="20">
        <v>4</v>
      </c>
      <c r="I420" s="7"/>
      <c r="J420" s="7"/>
      <c r="K420" s="8" t="str">
        <f t="shared" si="111"/>
        <v/>
      </c>
      <c r="L420" s="9" t="str">
        <f t="shared" si="112"/>
        <v/>
      </c>
      <c r="M420" s="9" t="str">
        <f t="shared" si="113"/>
        <v/>
      </c>
    </row>
    <row r="421" spans="1:13" ht="15.6" x14ac:dyDescent="0.25">
      <c r="A421" s="6">
        <v>5</v>
      </c>
      <c r="B421" s="7"/>
      <c r="C421" s="7"/>
      <c r="D421" s="8" t="str">
        <f t="shared" si="108"/>
        <v/>
      </c>
      <c r="E421" s="9" t="str">
        <f t="shared" si="109"/>
        <v/>
      </c>
      <c r="F421" s="10" t="str">
        <f t="shared" si="110"/>
        <v/>
      </c>
      <c r="G421" s="84"/>
      <c r="H421" s="20">
        <v>5</v>
      </c>
      <c r="I421" s="7"/>
      <c r="J421" s="7"/>
      <c r="K421" s="8" t="str">
        <f t="shared" si="111"/>
        <v/>
      </c>
      <c r="L421" s="9" t="str">
        <f t="shared" si="112"/>
        <v/>
      </c>
      <c r="M421" s="9" t="str">
        <f t="shared" si="113"/>
        <v/>
      </c>
    </row>
    <row r="422" spans="1:13" ht="15.6" x14ac:dyDescent="0.25">
      <c r="A422" s="6">
        <v>6</v>
      </c>
      <c r="B422" s="7"/>
      <c r="C422" s="7"/>
      <c r="D422" s="8" t="str">
        <f t="shared" si="108"/>
        <v/>
      </c>
      <c r="E422" s="9" t="str">
        <f t="shared" si="109"/>
        <v/>
      </c>
      <c r="F422" s="10" t="str">
        <f t="shared" si="110"/>
        <v/>
      </c>
      <c r="G422" s="84"/>
      <c r="H422" s="20">
        <v>6</v>
      </c>
      <c r="I422" s="7"/>
      <c r="J422" s="7"/>
      <c r="K422" s="8" t="str">
        <f t="shared" si="111"/>
        <v/>
      </c>
      <c r="L422" s="9" t="str">
        <f t="shared" si="112"/>
        <v/>
      </c>
      <c r="M422" s="9" t="str">
        <f t="shared" si="113"/>
        <v/>
      </c>
    </row>
    <row r="423" spans="1:13" ht="15.6" x14ac:dyDescent="0.25">
      <c r="A423" s="6">
        <v>7</v>
      </c>
      <c r="B423" s="7"/>
      <c r="C423" s="7"/>
      <c r="D423" s="8" t="str">
        <f t="shared" si="108"/>
        <v/>
      </c>
      <c r="E423" s="9" t="str">
        <f t="shared" si="109"/>
        <v/>
      </c>
      <c r="F423" s="10" t="str">
        <f t="shared" si="110"/>
        <v/>
      </c>
      <c r="G423" s="84"/>
      <c r="H423" s="20">
        <v>7</v>
      </c>
      <c r="I423" s="7"/>
      <c r="J423" s="7"/>
      <c r="K423" s="8" t="str">
        <f t="shared" si="111"/>
        <v/>
      </c>
      <c r="L423" s="9" t="str">
        <f t="shared" si="112"/>
        <v/>
      </c>
      <c r="M423" s="9" t="str">
        <f t="shared" si="113"/>
        <v/>
      </c>
    </row>
    <row r="424" spans="1:13" ht="15.6" x14ac:dyDescent="0.25">
      <c r="A424" s="6">
        <v>8</v>
      </c>
      <c r="B424" s="7"/>
      <c r="C424" s="7"/>
      <c r="D424" s="8" t="str">
        <f t="shared" si="108"/>
        <v/>
      </c>
      <c r="E424" s="9" t="str">
        <f t="shared" si="109"/>
        <v/>
      </c>
      <c r="F424" s="10" t="str">
        <f t="shared" si="110"/>
        <v/>
      </c>
      <c r="G424" s="84"/>
      <c r="H424" s="20">
        <v>8</v>
      </c>
      <c r="I424" s="7"/>
      <c r="J424" s="7"/>
      <c r="K424" s="8" t="str">
        <f t="shared" si="111"/>
        <v/>
      </c>
      <c r="L424" s="9" t="str">
        <f t="shared" si="112"/>
        <v/>
      </c>
      <c r="M424" s="9" t="str">
        <f t="shared" si="113"/>
        <v/>
      </c>
    </row>
    <row r="425" spans="1:13" ht="15.6" x14ac:dyDescent="0.25">
      <c r="A425" s="6">
        <v>9</v>
      </c>
      <c r="B425" s="7"/>
      <c r="C425" s="7"/>
      <c r="D425" s="8" t="str">
        <f t="shared" si="108"/>
        <v/>
      </c>
      <c r="E425" s="9" t="str">
        <f t="shared" si="109"/>
        <v/>
      </c>
      <c r="F425" s="10" t="str">
        <f t="shared" si="110"/>
        <v/>
      </c>
      <c r="G425" s="84"/>
      <c r="H425" s="20">
        <v>9</v>
      </c>
      <c r="I425" s="7"/>
      <c r="J425" s="7"/>
      <c r="K425" s="8" t="str">
        <f t="shared" si="111"/>
        <v/>
      </c>
      <c r="L425" s="9" t="str">
        <f t="shared" si="112"/>
        <v/>
      </c>
      <c r="M425" s="9" t="str">
        <f t="shared" si="113"/>
        <v/>
      </c>
    </row>
    <row r="426" spans="1:13" ht="15.6" x14ac:dyDescent="0.25">
      <c r="A426" s="6">
        <v>10</v>
      </c>
      <c r="B426" s="7"/>
      <c r="C426" s="7"/>
      <c r="D426" s="8" t="str">
        <f t="shared" si="108"/>
        <v/>
      </c>
      <c r="E426" s="9" t="str">
        <f t="shared" si="109"/>
        <v/>
      </c>
      <c r="F426" s="10" t="str">
        <f t="shared" si="110"/>
        <v/>
      </c>
      <c r="G426" s="84"/>
      <c r="H426" s="20">
        <v>10</v>
      </c>
      <c r="I426" s="7"/>
      <c r="J426" s="7"/>
      <c r="K426" s="8" t="str">
        <f t="shared" si="111"/>
        <v/>
      </c>
      <c r="L426" s="9" t="str">
        <f t="shared" si="112"/>
        <v/>
      </c>
      <c r="M426" s="9" t="str">
        <f t="shared" si="113"/>
        <v/>
      </c>
    </row>
    <row r="427" spans="1:13" ht="15.6" x14ac:dyDescent="0.25">
      <c r="A427" s="6">
        <v>11</v>
      </c>
      <c r="B427" s="7"/>
      <c r="C427" s="7"/>
      <c r="D427" s="8" t="str">
        <f t="shared" si="108"/>
        <v/>
      </c>
      <c r="E427" s="9" t="str">
        <f t="shared" si="109"/>
        <v/>
      </c>
      <c r="F427" s="10" t="str">
        <f t="shared" si="110"/>
        <v/>
      </c>
      <c r="G427" s="84"/>
      <c r="H427" s="20">
        <v>11</v>
      </c>
      <c r="I427" s="7"/>
      <c r="J427" s="7"/>
      <c r="K427" s="8" t="str">
        <f t="shared" si="111"/>
        <v/>
      </c>
      <c r="L427" s="9" t="str">
        <f t="shared" si="112"/>
        <v/>
      </c>
      <c r="M427" s="9" t="str">
        <f t="shared" si="113"/>
        <v/>
      </c>
    </row>
    <row r="428" spans="1:13" ht="15.6" x14ac:dyDescent="0.25">
      <c r="A428" s="6">
        <v>12</v>
      </c>
      <c r="B428" s="7"/>
      <c r="C428" s="7"/>
      <c r="D428" s="8" t="str">
        <f t="shared" si="108"/>
        <v/>
      </c>
      <c r="E428" s="9" t="str">
        <f t="shared" si="109"/>
        <v/>
      </c>
      <c r="F428" s="10" t="str">
        <f t="shared" si="110"/>
        <v/>
      </c>
      <c r="G428" s="84"/>
      <c r="H428" s="20">
        <v>12</v>
      </c>
      <c r="I428" s="7"/>
      <c r="J428" s="7"/>
      <c r="K428" s="8" t="str">
        <f t="shared" si="111"/>
        <v/>
      </c>
      <c r="L428" s="9" t="str">
        <f t="shared" si="112"/>
        <v/>
      </c>
      <c r="M428" s="9" t="str">
        <f t="shared" si="113"/>
        <v/>
      </c>
    </row>
    <row r="429" spans="1:13" ht="15.6" x14ac:dyDescent="0.25">
      <c r="A429" s="6">
        <v>13</v>
      </c>
      <c r="B429" s="7"/>
      <c r="C429" s="7"/>
      <c r="D429" s="8" t="str">
        <f t="shared" si="108"/>
        <v/>
      </c>
      <c r="E429" s="9" t="str">
        <f t="shared" si="109"/>
        <v/>
      </c>
      <c r="F429" s="10" t="str">
        <f t="shared" si="110"/>
        <v/>
      </c>
      <c r="G429" s="84"/>
      <c r="H429" s="20">
        <v>13</v>
      </c>
      <c r="I429" s="7"/>
      <c r="J429" s="7"/>
      <c r="K429" s="8" t="str">
        <f t="shared" si="111"/>
        <v/>
      </c>
      <c r="L429" s="9" t="str">
        <f t="shared" si="112"/>
        <v/>
      </c>
      <c r="M429" s="9" t="str">
        <f t="shared" si="113"/>
        <v/>
      </c>
    </row>
    <row r="430" spans="1:13" ht="15.6" x14ac:dyDescent="0.25">
      <c r="A430" s="6">
        <v>14</v>
      </c>
      <c r="B430" s="7"/>
      <c r="C430" s="7"/>
      <c r="D430" s="8" t="str">
        <f t="shared" si="108"/>
        <v/>
      </c>
      <c r="E430" s="9" t="str">
        <f t="shared" si="109"/>
        <v/>
      </c>
      <c r="F430" s="10" t="str">
        <f t="shared" si="110"/>
        <v/>
      </c>
      <c r="G430" s="84"/>
      <c r="H430" s="20">
        <v>14</v>
      </c>
      <c r="I430" s="7"/>
      <c r="J430" s="7"/>
      <c r="K430" s="8" t="str">
        <f t="shared" si="111"/>
        <v/>
      </c>
      <c r="L430" s="9" t="str">
        <f t="shared" si="112"/>
        <v/>
      </c>
      <c r="M430" s="9" t="str">
        <f t="shared" si="113"/>
        <v/>
      </c>
    </row>
    <row r="431" spans="1:13" ht="15.6" x14ac:dyDescent="0.25">
      <c r="A431" s="6">
        <v>15</v>
      </c>
      <c r="B431" s="7"/>
      <c r="C431" s="7"/>
      <c r="D431" s="8" t="str">
        <f t="shared" si="108"/>
        <v/>
      </c>
      <c r="E431" s="9" t="str">
        <f t="shared" si="109"/>
        <v/>
      </c>
      <c r="F431" s="10" t="str">
        <f t="shared" si="110"/>
        <v/>
      </c>
      <c r="G431" s="84"/>
      <c r="H431" s="21">
        <v>15</v>
      </c>
      <c r="I431" s="22"/>
      <c r="J431" s="22"/>
      <c r="K431" s="23" t="str">
        <f t="shared" si="111"/>
        <v/>
      </c>
      <c r="L431" s="24" t="str">
        <f t="shared" si="112"/>
        <v/>
      </c>
      <c r="M431" s="24" t="str">
        <f t="shared" si="113"/>
        <v/>
      </c>
    </row>
    <row r="432" spans="1:13" ht="15.6" x14ac:dyDescent="0.3">
      <c r="A432" s="86" t="s">
        <v>9</v>
      </c>
      <c r="B432" s="87"/>
      <c r="C432" s="87"/>
      <c r="D432" s="88"/>
      <c r="E432" s="89">
        <f>ROUND((SUM(F417:F431)),2)</f>
        <v>0</v>
      </c>
      <c r="F432" s="90"/>
      <c r="G432" s="85"/>
      <c r="H432" s="86" t="s">
        <v>9</v>
      </c>
      <c r="I432" s="87"/>
      <c r="J432" s="87"/>
      <c r="K432" s="88"/>
      <c r="L432" s="89">
        <f>ROUND((SUM(M417:M431)),2)</f>
        <v>0</v>
      </c>
      <c r="M432" s="90"/>
    </row>
    <row r="433" spans="1:13" ht="15.6" x14ac:dyDescent="0.25">
      <c r="A433" s="69" t="s">
        <v>10</v>
      </c>
      <c r="B433" s="70"/>
      <c r="C433" s="70"/>
      <c r="D433" s="70"/>
      <c r="E433" s="70"/>
      <c r="F433" s="71"/>
      <c r="G433" s="12" t="s">
        <v>11</v>
      </c>
      <c r="H433" s="72">
        <f>IF((E432-L432)&lt;0,((E432-L432)*-1),(E432-L432))</f>
        <v>0</v>
      </c>
      <c r="I433" s="73"/>
      <c r="J433" s="73"/>
      <c r="K433" s="73"/>
      <c r="L433" s="73"/>
      <c r="M433" s="74"/>
    </row>
    <row r="434" spans="1:13" ht="15.6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</row>
    <row r="437" spans="1:13" ht="15.6" x14ac:dyDescent="0.25">
      <c r="A437" s="32" t="s">
        <v>38</v>
      </c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4"/>
    </row>
    <row r="438" spans="1:13" ht="15.6" x14ac:dyDescent="0.25">
      <c r="A438" s="32" t="s">
        <v>1</v>
      </c>
      <c r="B438" s="33"/>
      <c r="C438" s="33"/>
      <c r="D438" s="33"/>
      <c r="E438" s="33"/>
      <c r="F438" s="34"/>
      <c r="G438" s="83"/>
      <c r="H438" s="32" t="s">
        <v>2</v>
      </c>
      <c r="I438" s="33"/>
      <c r="J438" s="33"/>
      <c r="K438" s="33"/>
      <c r="L438" s="33"/>
      <c r="M438" s="34"/>
    </row>
    <row r="439" spans="1:13" ht="15.6" x14ac:dyDescent="0.25">
      <c r="A439" s="2" t="s">
        <v>3</v>
      </c>
      <c r="B439" s="3" t="s">
        <v>4</v>
      </c>
      <c r="C439" s="3" t="s">
        <v>5</v>
      </c>
      <c r="D439" s="3" t="s">
        <v>6</v>
      </c>
      <c r="E439" s="3" t="s">
        <v>4</v>
      </c>
      <c r="F439" s="4" t="s">
        <v>7</v>
      </c>
      <c r="G439" s="84"/>
      <c r="H439" s="18" t="s">
        <v>3</v>
      </c>
      <c r="I439" s="19" t="str">
        <f>B439</f>
        <v>Dist</v>
      </c>
      <c r="J439" s="19" t="str">
        <f>C439</f>
        <v>R.L</v>
      </c>
      <c r="K439" s="19" t="str">
        <f>D439</f>
        <v>Av.RL</v>
      </c>
      <c r="L439" s="19" t="str">
        <f>E439</f>
        <v>Dist</v>
      </c>
      <c r="M439" s="19" t="str">
        <f>F439</f>
        <v>Area</v>
      </c>
    </row>
    <row r="440" spans="1:13" ht="15.6" x14ac:dyDescent="0.25">
      <c r="A440" s="6">
        <v>1</v>
      </c>
      <c r="B440" s="7"/>
      <c r="C440" s="7"/>
      <c r="D440" s="8" t="s">
        <v>8</v>
      </c>
      <c r="E440" s="9" t="s">
        <v>8</v>
      </c>
      <c r="F440" s="10" t="s">
        <v>8</v>
      </c>
      <c r="G440" s="84"/>
      <c r="H440" s="20">
        <v>1</v>
      </c>
      <c r="I440" s="7"/>
      <c r="J440" s="7"/>
      <c r="K440" s="8" t="s">
        <v>8</v>
      </c>
      <c r="L440" s="9" t="s">
        <v>8</v>
      </c>
      <c r="M440" s="9" t="s">
        <v>8</v>
      </c>
    </row>
    <row r="441" spans="1:13" ht="15.6" x14ac:dyDescent="0.25">
      <c r="A441" s="6">
        <v>2</v>
      </c>
      <c r="B441" s="7"/>
      <c r="C441" s="7"/>
      <c r="D441" s="8" t="str">
        <f>IF(C441="","",ROUNDUP(((C440+C441)/2),2))</f>
        <v/>
      </c>
      <c r="E441" s="9" t="str">
        <f>IF(B441="","",ROUND((B441-B440),2))</f>
        <v/>
      </c>
      <c r="F441" s="10" t="str">
        <f>IF(E441="","",IF(C441="","",ROUND((E441*D441),3)))</f>
        <v/>
      </c>
      <c r="G441" s="84"/>
      <c r="H441" s="20">
        <v>2</v>
      </c>
      <c r="I441" s="7"/>
      <c r="J441" s="7"/>
      <c r="K441" s="8" t="str">
        <f>IF(J441="","",ROUNDUP(((J440+J441)/2),2))</f>
        <v/>
      </c>
      <c r="L441" s="9" t="str">
        <f>IF(I441="","",ROUND((I441-I440),2))</f>
        <v/>
      </c>
      <c r="M441" s="9" t="str">
        <f>IF(L441="","",IF(J441="","",ROUND((L441*K441),3)))</f>
        <v/>
      </c>
    </row>
    <row r="442" spans="1:13" ht="15.6" x14ac:dyDescent="0.25">
      <c r="A442" s="6">
        <v>3</v>
      </c>
      <c r="B442" s="7"/>
      <c r="C442" s="7"/>
      <c r="D442" s="8" t="str">
        <f t="shared" ref="D442:D454" si="114">IF(C442="","",ROUNDUP(((C441+C442)/2),2))</f>
        <v/>
      </c>
      <c r="E442" s="9" t="str">
        <f t="shared" ref="E442:E454" si="115">IF(B442="","",ROUND((B442-B441),2))</f>
        <v/>
      </c>
      <c r="F442" s="10" t="str">
        <f t="shared" ref="F442:F454" si="116">IF(E442="","",IF(C442="","",ROUND((E442*D442),3)))</f>
        <v/>
      </c>
      <c r="G442" s="84"/>
      <c r="H442" s="20">
        <v>3</v>
      </c>
      <c r="I442" s="7"/>
      <c r="J442" s="7"/>
      <c r="K442" s="8" t="str">
        <f t="shared" ref="K442:K454" si="117">IF(J442="","",ROUNDUP(((J441+J442)/2),2))</f>
        <v/>
      </c>
      <c r="L442" s="9" t="str">
        <f t="shared" ref="L442:L454" si="118">IF(I442="","",ROUND((I442-I441),2))</f>
        <v/>
      </c>
      <c r="M442" s="9" t="str">
        <f t="shared" ref="M442:M454" si="119">IF(L442="","",IF(J442="","",ROUND((L442*K442),3)))</f>
        <v/>
      </c>
    </row>
    <row r="443" spans="1:13" ht="15.6" x14ac:dyDescent="0.25">
      <c r="A443" s="6">
        <v>4</v>
      </c>
      <c r="B443" s="7"/>
      <c r="C443" s="7"/>
      <c r="D443" s="8" t="str">
        <f t="shared" si="114"/>
        <v/>
      </c>
      <c r="E443" s="9" t="str">
        <f t="shared" si="115"/>
        <v/>
      </c>
      <c r="F443" s="10" t="str">
        <f t="shared" si="116"/>
        <v/>
      </c>
      <c r="G443" s="84"/>
      <c r="H443" s="20">
        <v>4</v>
      </c>
      <c r="I443" s="7"/>
      <c r="J443" s="7"/>
      <c r="K443" s="8" t="str">
        <f t="shared" si="117"/>
        <v/>
      </c>
      <c r="L443" s="9" t="str">
        <f t="shared" si="118"/>
        <v/>
      </c>
      <c r="M443" s="9" t="str">
        <f t="shared" si="119"/>
        <v/>
      </c>
    </row>
    <row r="444" spans="1:13" ht="15.6" x14ac:dyDescent="0.25">
      <c r="A444" s="6">
        <v>5</v>
      </c>
      <c r="B444" s="7"/>
      <c r="C444" s="7"/>
      <c r="D444" s="8" t="str">
        <f t="shared" si="114"/>
        <v/>
      </c>
      <c r="E444" s="9" t="str">
        <f t="shared" si="115"/>
        <v/>
      </c>
      <c r="F444" s="10" t="str">
        <f t="shared" si="116"/>
        <v/>
      </c>
      <c r="G444" s="84"/>
      <c r="H444" s="20">
        <v>5</v>
      </c>
      <c r="I444" s="7"/>
      <c r="J444" s="7"/>
      <c r="K444" s="8" t="str">
        <f t="shared" si="117"/>
        <v/>
      </c>
      <c r="L444" s="9" t="str">
        <f t="shared" si="118"/>
        <v/>
      </c>
      <c r="M444" s="9" t="str">
        <f t="shared" si="119"/>
        <v/>
      </c>
    </row>
    <row r="445" spans="1:13" ht="15.6" x14ac:dyDescent="0.25">
      <c r="A445" s="6">
        <v>6</v>
      </c>
      <c r="B445" s="7"/>
      <c r="C445" s="7"/>
      <c r="D445" s="8" t="str">
        <f t="shared" si="114"/>
        <v/>
      </c>
      <c r="E445" s="9" t="str">
        <f t="shared" si="115"/>
        <v/>
      </c>
      <c r="F445" s="10" t="str">
        <f t="shared" si="116"/>
        <v/>
      </c>
      <c r="G445" s="84"/>
      <c r="H445" s="20">
        <v>6</v>
      </c>
      <c r="I445" s="7"/>
      <c r="J445" s="7"/>
      <c r="K445" s="8" t="str">
        <f t="shared" si="117"/>
        <v/>
      </c>
      <c r="L445" s="9" t="str">
        <f t="shared" si="118"/>
        <v/>
      </c>
      <c r="M445" s="9" t="str">
        <f t="shared" si="119"/>
        <v/>
      </c>
    </row>
    <row r="446" spans="1:13" ht="15.6" x14ac:dyDescent="0.25">
      <c r="A446" s="6">
        <v>7</v>
      </c>
      <c r="B446" s="7"/>
      <c r="C446" s="7"/>
      <c r="D446" s="8" t="str">
        <f t="shared" si="114"/>
        <v/>
      </c>
      <c r="E446" s="9" t="str">
        <f t="shared" si="115"/>
        <v/>
      </c>
      <c r="F446" s="10" t="str">
        <f t="shared" si="116"/>
        <v/>
      </c>
      <c r="G446" s="84"/>
      <c r="H446" s="20">
        <v>7</v>
      </c>
      <c r="I446" s="7"/>
      <c r="J446" s="7"/>
      <c r="K446" s="8" t="str">
        <f t="shared" si="117"/>
        <v/>
      </c>
      <c r="L446" s="9" t="str">
        <f t="shared" si="118"/>
        <v/>
      </c>
      <c r="M446" s="9" t="str">
        <f t="shared" si="119"/>
        <v/>
      </c>
    </row>
    <row r="447" spans="1:13" ht="15.6" x14ac:dyDescent="0.25">
      <c r="A447" s="6">
        <v>8</v>
      </c>
      <c r="B447" s="7"/>
      <c r="C447" s="7"/>
      <c r="D447" s="8" t="str">
        <f t="shared" si="114"/>
        <v/>
      </c>
      <c r="E447" s="9" t="str">
        <f t="shared" si="115"/>
        <v/>
      </c>
      <c r="F447" s="10" t="str">
        <f t="shared" si="116"/>
        <v/>
      </c>
      <c r="G447" s="84"/>
      <c r="H447" s="20">
        <v>8</v>
      </c>
      <c r="I447" s="7"/>
      <c r="J447" s="7"/>
      <c r="K447" s="8" t="str">
        <f t="shared" si="117"/>
        <v/>
      </c>
      <c r="L447" s="9" t="str">
        <f t="shared" si="118"/>
        <v/>
      </c>
      <c r="M447" s="9" t="str">
        <f t="shared" si="119"/>
        <v/>
      </c>
    </row>
    <row r="448" spans="1:13" ht="15.6" x14ac:dyDescent="0.25">
      <c r="A448" s="6">
        <v>9</v>
      </c>
      <c r="B448" s="7"/>
      <c r="C448" s="7"/>
      <c r="D448" s="8" t="str">
        <f t="shared" si="114"/>
        <v/>
      </c>
      <c r="E448" s="9" t="str">
        <f t="shared" si="115"/>
        <v/>
      </c>
      <c r="F448" s="10" t="str">
        <f t="shared" si="116"/>
        <v/>
      </c>
      <c r="G448" s="84"/>
      <c r="H448" s="20">
        <v>9</v>
      </c>
      <c r="I448" s="7"/>
      <c r="J448" s="7"/>
      <c r="K448" s="8" t="str">
        <f t="shared" si="117"/>
        <v/>
      </c>
      <c r="L448" s="9" t="str">
        <f t="shared" si="118"/>
        <v/>
      </c>
      <c r="M448" s="9" t="str">
        <f t="shared" si="119"/>
        <v/>
      </c>
    </row>
    <row r="449" spans="1:13" ht="15.6" x14ac:dyDescent="0.25">
      <c r="A449" s="6">
        <v>10</v>
      </c>
      <c r="B449" s="7"/>
      <c r="C449" s="7"/>
      <c r="D449" s="8" t="str">
        <f t="shared" si="114"/>
        <v/>
      </c>
      <c r="E449" s="9" t="str">
        <f t="shared" si="115"/>
        <v/>
      </c>
      <c r="F449" s="10" t="str">
        <f t="shared" si="116"/>
        <v/>
      </c>
      <c r="G449" s="84"/>
      <c r="H449" s="20">
        <v>10</v>
      </c>
      <c r="I449" s="7"/>
      <c r="J449" s="7"/>
      <c r="K449" s="8" t="str">
        <f t="shared" si="117"/>
        <v/>
      </c>
      <c r="L449" s="9" t="str">
        <f t="shared" si="118"/>
        <v/>
      </c>
      <c r="M449" s="9" t="str">
        <f t="shared" si="119"/>
        <v/>
      </c>
    </row>
    <row r="450" spans="1:13" ht="15.6" x14ac:dyDescent="0.25">
      <c r="A450" s="6">
        <v>11</v>
      </c>
      <c r="B450" s="7"/>
      <c r="C450" s="7"/>
      <c r="D450" s="8" t="str">
        <f t="shared" si="114"/>
        <v/>
      </c>
      <c r="E450" s="9" t="str">
        <f t="shared" si="115"/>
        <v/>
      </c>
      <c r="F450" s="10" t="str">
        <f t="shared" si="116"/>
        <v/>
      </c>
      <c r="G450" s="84"/>
      <c r="H450" s="20">
        <v>11</v>
      </c>
      <c r="I450" s="7"/>
      <c r="J450" s="7"/>
      <c r="K450" s="8" t="str">
        <f t="shared" si="117"/>
        <v/>
      </c>
      <c r="L450" s="9" t="str">
        <f t="shared" si="118"/>
        <v/>
      </c>
      <c r="M450" s="9" t="str">
        <f t="shared" si="119"/>
        <v/>
      </c>
    </row>
    <row r="451" spans="1:13" ht="15.6" x14ac:dyDescent="0.25">
      <c r="A451" s="6">
        <v>12</v>
      </c>
      <c r="B451" s="7"/>
      <c r="C451" s="7"/>
      <c r="D451" s="8" t="str">
        <f t="shared" si="114"/>
        <v/>
      </c>
      <c r="E451" s="9" t="str">
        <f t="shared" si="115"/>
        <v/>
      </c>
      <c r="F451" s="10" t="str">
        <f t="shared" si="116"/>
        <v/>
      </c>
      <c r="G451" s="84"/>
      <c r="H451" s="20">
        <v>12</v>
      </c>
      <c r="I451" s="7"/>
      <c r="J451" s="7"/>
      <c r="K451" s="8" t="str">
        <f t="shared" si="117"/>
        <v/>
      </c>
      <c r="L451" s="9" t="str">
        <f t="shared" si="118"/>
        <v/>
      </c>
      <c r="M451" s="9" t="str">
        <f t="shared" si="119"/>
        <v/>
      </c>
    </row>
    <row r="452" spans="1:13" ht="15.6" x14ac:dyDescent="0.25">
      <c r="A452" s="6">
        <v>13</v>
      </c>
      <c r="B452" s="7"/>
      <c r="C452" s="7"/>
      <c r="D452" s="8" t="str">
        <f t="shared" si="114"/>
        <v/>
      </c>
      <c r="E452" s="9" t="str">
        <f t="shared" si="115"/>
        <v/>
      </c>
      <c r="F452" s="10" t="str">
        <f t="shared" si="116"/>
        <v/>
      </c>
      <c r="G452" s="84"/>
      <c r="H452" s="20">
        <v>13</v>
      </c>
      <c r="I452" s="7"/>
      <c r="J452" s="7"/>
      <c r="K452" s="8" t="str">
        <f t="shared" si="117"/>
        <v/>
      </c>
      <c r="L452" s="9" t="str">
        <f t="shared" si="118"/>
        <v/>
      </c>
      <c r="M452" s="9" t="str">
        <f t="shared" si="119"/>
        <v/>
      </c>
    </row>
    <row r="453" spans="1:13" ht="15.6" x14ac:dyDescent="0.25">
      <c r="A453" s="6">
        <v>14</v>
      </c>
      <c r="B453" s="7"/>
      <c r="C453" s="7"/>
      <c r="D453" s="8" t="str">
        <f t="shared" si="114"/>
        <v/>
      </c>
      <c r="E453" s="9" t="str">
        <f t="shared" si="115"/>
        <v/>
      </c>
      <c r="F453" s="10" t="str">
        <f t="shared" si="116"/>
        <v/>
      </c>
      <c r="G453" s="84"/>
      <c r="H453" s="20">
        <v>14</v>
      </c>
      <c r="I453" s="7"/>
      <c r="J453" s="7"/>
      <c r="K453" s="8" t="str">
        <f t="shared" si="117"/>
        <v/>
      </c>
      <c r="L453" s="9" t="str">
        <f t="shared" si="118"/>
        <v/>
      </c>
      <c r="M453" s="9" t="str">
        <f t="shared" si="119"/>
        <v/>
      </c>
    </row>
    <row r="454" spans="1:13" ht="15.6" x14ac:dyDescent="0.25">
      <c r="A454" s="6">
        <v>15</v>
      </c>
      <c r="B454" s="7"/>
      <c r="C454" s="7"/>
      <c r="D454" s="8" t="str">
        <f t="shared" si="114"/>
        <v/>
      </c>
      <c r="E454" s="9" t="str">
        <f t="shared" si="115"/>
        <v/>
      </c>
      <c r="F454" s="10" t="str">
        <f t="shared" si="116"/>
        <v/>
      </c>
      <c r="G454" s="84"/>
      <c r="H454" s="21">
        <v>15</v>
      </c>
      <c r="I454" s="22"/>
      <c r="J454" s="22"/>
      <c r="K454" s="23" t="str">
        <f t="shared" si="117"/>
        <v/>
      </c>
      <c r="L454" s="24" t="str">
        <f t="shared" si="118"/>
        <v/>
      </c>
      <c r="M454" s="24" t="str">
        <f t="shared" si="119"/>
        <v/>
      </c>
    </row>
    <row r="455" spans="1:13" ht="15.6" x14ac:dyDescent="0.3">
      <c r="A455" s="86" t="s">
        <v>9</v>
      </c>
      <c r="B455" s="87"/>
      <c r="C455" s="87"/>
      <c r="D455" s="88"/>
      <c r="E455" s="89">
        <f>ROUND((SUM(F440:F454)),2)</f>
        <v>0</v>
      </c>
      <c r="F455" s="90"/>
      <c r="G455" s="85"/>
      <c r="H455" s="86" t="s">
        <v>9</v>
      </c>
      <c r="I455" s="87"/>
      <c r="J455" s="87"/>
      <c r="K455" s="88"/>
      <c r="L455" s="89">
        <f>ROUND((SUM(M440:M454)),2)</f>
        <v>0</v>
      </c>
      <c r="M455" s="90"/>
    </row>
    <row r="456" spans="1:13" ht="15.6" x14ac:dyDescent="0.25">
      <c r="A456" s="69" t="s">
        <v>10</v>
      </c>
      <c r="B456" s="70"/>
      <c r="C456" s="70"/>
      <c r="D456" s="70"/>
      <c r="E456" s="70"/>
      <c r="F456" s="71"/>
      <c r="G456" s="12" t="s">
        <v>11</v>
      </c>
      <c r="H456" s="72">
        <f>IF((E455-L455)&lt;0,((E455-L455)*-1),(E455-L455))</f>
        <v>0</v>
      </c>
      <c r="I456" s="73"/>
      <c r="J456" s="73"/>
      <c r="K456" s="73"/>
      <c r="L456" s="73"/>
      <c r="M456" s="74"/>
    </row>
    <row r="457" spans="1:13" ht="15.6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</row>
    <row r="460" spans="1:13" ht="15.6" x14ac:dyDescent="0.25">
      <c r="A460" s="32" t="s">
        <v>39</v>
      </c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4"/>
    </row>
    <row r="461" spans="1:13" ht="15.6" x14ac:dyDescent="0.25">
      <c r="A461" s="32" t="s">
        <v>1</v>
      </c>
      <c r="B461" s="33"/>
      <c r="C461" s="33"/>
      <c r="D461" s="33"/>
      <c r="E461" s="33"/>
      <c r="F461" s="34"/>
      <c r="G461" s="83"/>
      <c r="H461" s="32" t="s">
        <v>2</v>
      </c>
      <c r="I461" s="33"/>
      <c r="J461" s="33"/>
      <c r="K461" s="33"/>
      <c r="L461" s="33"/>
      <c r="M461" s="34"/>
    </row>
    <row r="462" spans="1:13" ht="15.6" x14ac:dyDescent="0.25">
      <c r="A462" s="2" t="s">
        <v>3</v>
      </c>
      <c r="B462" s="3" t="s">
        <v>4</v>
      </c>
      <c r="C462" s="3" t="s">
        <v>5</v>
      </c>
      <c r="D462" s="3" t="s">
        <v>6</v>
      </c>
      <c r="E462" s="3" t="s">
        <v>4</v>
      </c>
      <c r="F462" s="4" t="s">
        <v>7</v>
      </c>
      <c r="G462" s="84"/>
      <c r="H462" s="18" t="s">
        <v>3</v>
      </c>
      <c r="I462" s="19" t="str">
        <f>B462</f>
        <v>Dist</v>
      </c>
      <c r="J462" s="19" t="str">
        <f>C462</f>
        <v>R.L</v>
      </c>
      <c r="K462" s="19" t="str">
        <f>D462</f>
        <v>Av.RL</v>
      </c>
      <c r="L462" s="19" t="str">
        <f>E462</f>
        <v>Dist</v>
      </c>
      <c r="M462" s="19" t="str">
        <f>F462</f>
        <v>Area</v>
      </c>
    </row>
    <row r="463" spans="1:13" ht="15.6" x14ac:dyDescent="0.25">
      <c r="A463" s="6">
        <v>1</v>
      </c>
      <c r="B463" s="7"/>
      <c r="C463" s="7"/>
      <c r="D463" s="8" t="s">
        <v>8</v>
      </c>
      <c r="E463" s="9" t="s">
        <v>8</v>
      </c>
      <c r="F463" s="10" t="s">
        <v>8</v>
      </c>
      <c r="G463" s="84"/>
      <c r="H463" s="20">
        <v>1</v>
      </c>
      <c r="I463" s="7"/>
      <c r="J463" s="7"/>
      <c r="K463" s="8" t="s">
        <v>8</v>
      </c>
      <c r="L463" s="9" t="s">
        <v>8</v>
      </c>
      <c r="M463" s="9" t="s">
        <v>8</v>
      </c>
    </row>
    <row r="464" spans="1:13" ht="15.6" x14ac:dyDescent="0.25">
      <c r="A464" s="6">
        <v>2</v>
      </c>
      <c r="B464" s="7"/>
      <c r="C464" s="7"/>
      <c r="D464" s="8" t="str">
        <f t="shared" ref="D464:D477" si="120">IF(C464="","",ROUNDUP(((C463+C464)/2),2))</f>
        <v/>
      </c>
      <c r="E464" s="9" t="str">
        <f t="shared" ref="E464:E477" si="121">IF(B464="","",ROUND((B464-B463),2))</f>
        <v/>
      </c>
      <c r="F464" s="10" t="str">
        <f t="shared" ref="F464:F477" si="122">IF(E464="","",IF(C464="","",ROUND((E464*D464),3)))</f>
        <v/>
      </c>
      <c r="G464" s="84"/>
      <c r="H464" s="20">
        <v>2</v>
      </c>
      <c r="I464" s="7"/>
      <c r="J464" s="7"/>
      <c r="K464" s="8" t="str">
        <f>IF(J464="","",ROUNDUP(((J463+J464)/2),2))</f>
        <v/>
      </c>
      <c r="L464" s="9" t="str">
        <f>IF(I464="","",ROUND((I464-I463),2))</f>
        <v/>
      </c>
      <c r="M464" s="9" t="str">
        <f>IF(L464="","",IF(J464="","",ROUND((L464*K464),3)))</f>
        <v/>
      </c>
    </row>
    <row r="465" spans="1:13" ht="15.6" x14ac:dyDescent="0.25">
      <c r="A465" s="6">
        <v>3</v>
      </c>
      <c r="B465" s="7"/>
      <c r="C465" s="7"/>
      <c r="D465" s="8" t="str">
        <f t="shared" si="120"/>
        <v/>
      </c>
      <c r="E465" s="9" t="str">
        <f t="shared" si="121"/>
        <v/>
      </c>
      <c r="F465" s="10" t="str">
        <f t="shared" si="122"/>
        <v/>
      </c>
      <c r="G465" s="84"/>
      <c r="H465" s="20">
        <v>3</v>
      </c>
      <c r="I465" s="7"/>
      <c r="J465" s="7"/>
      <c r="K465" s="8" t="str">
        <f t="shared" ref="K465:K477" si="123">IF(J465="","",ROUNDUP(((J464+J465)/2),2))</f>
        <v/>
      </c>
      <c r="L465" s="9" t="str">
        <f t="shared" ref="L465:L477" si="124">IF(I465="","",ROUND((I465-I464),2))</f>
        <v/>
      </c>
      <c r="M465" s="9" t="str">
        <f t="shared" ref="M465:M477" si="125">IF(L465="","",IF(J465="","",ROUND((L465*K465),3)))</f>
        <v/>
      </c>
    </row>
    <row r="466" spans="1:13" ht="15.6" x14ac:dyDescent="0.25">
      <c r="A466" s="6">
        <v>4</v>
      </c>
      <c r="B466" s="7"/>
      <c r="C466" s="7"/>
      <c r="D466" s="8" t="str">
        <f t="shared" si="120"/>
        <v/>
      </c>
      <c r="E466" s="9" t="str">
        <f t="shared" si="121"/>
        <v/>
      </c>
      <c r="F466" s="10" t="str">
        <f t="shared" si="122"/>
        <v/>
      </c>
      <c r="G466" s="84"/>
      <c r="H466" s="20">
        <v>4</v>
      </c>
      <c r="I466" s="7"/>
      <c r="J466" s="7"/>
      <c r="K466" s="8" t="str">
        <f t="shared" si="123"/>
        <v/>
      </c>
      <c r="L466" s="9" t="str">
        <f t="shared" si="124"/>
        <v/>
      </c>
      <c r="M466" s="9" t="str">
        <f t="shared" si="125"/>
        <v/>
      </c>
    </row>
    <row r="467" spans="1:13" ht="15.6" x14ac:dyDescent="0.25">
      <c r="A467" s="6">
        <v>5</v>
      </c>
      <c r="B467" s="7"/>
      <c r="C467" s="7"/>
      <c r="D467" s="8" t="str">
        <f t="shared" si="120"/>
        <v/>
      </c>
      <c r="E467" s="9" t="str">
        <f t="shared" si="121"/>
        <v/>
      </c>
      <c r="F467" s="10" t="str">
        <f t="shared" si="122"/>
        <v/>
      </c>
      <c r="G467" s="84"/>
      <c r="H467" s="20">
        <v>5</v>
      </c>
      <c r="I467" s="7"/>
      <c r="J467" s="7"/>
      <c r="K467" s="8" t="str">
        <f t="shared" si="123"/>
        <v/>
      </c>
      <c r="L467" s="9" t="str">
        <f t="shared" si="124"/>
        <v/>
      </c>
      <c r="M467" s="9" t="str">
        <f t="shared" si="125"/>
        <v/>
      </c>
    </row>
    <row r="468" spans="1:13" ht="15.6" x14ac:dyDescent="0.25">
      <c r="A468" s="6">
        <v>6</v>
      </c>
      <c r="B468" s="7"/>
      <c r="C468" s="7"/>
      <c r="D468" s="8" t="str">
        <f t="shared" si="120"/>
        <v/>
      </c>
      <c r="E468" s="9" t="str">
        <f t="shared" si="121"/>
        <v/>
      </c>
      <c r="F468" s="10" t="str">
        <f t="shared" si="122"/>
        <v/>
      </c>
      <c r="G468" s="84"/>
      <c r="H468" s="20">
        <v>6</v>
      </c>
      <c r="I468" s="7"/>
      <c r="J468" s="7"/>
      <c r="K468" s="8" t="str">
        <f t="shared" si="123"/>
        <v/>
      </c>
      <c r="L468" s="9" t="str">
        <f t="shared" si="124"/>
        <v/>
      </c>
      <c r="M468" s="9" t="str">
        <f t="shared" si="125"/>
        <v/>
      </c>
    </row>
    <row r="469" spans="1:13" ht="15.6" x14ac:dyDescent="0.25">
      <c r="A469" s="6">
        <v>7</v>
      </c>
      <c r="B469" s="7"/>
      <c r="C469" s="7"/>
      <c r="D469" s="8" t="str">
        <f t="shared" si="120"/>
        <v/>
      </c>
      <c r="E469" s="9" t="str">
        <f t="shared" si="121"/>
        <v/>
      </c>
      <c r="F469" s="10" t="str">
        <f t="shared" si="122"/>
        <v/>
      </c>
      <c r="G469" s="84"/>
      <c r="H469" s="20">
        <v>7</v>
      </c>
      <c r="I469" s="7"/>
      <c r="J469" s="7"/>
      <c r="K469" s="8" t="str">
        <f t="shared" si="123"/>
        <v/>
      </c>
      <c r="L469" s="9" t="str">
        <f t="shared" si="124"/>
        <v/>
      </c>
      <c r="M469" s="9" t="str">
        <f t="shared" si="125"/>
        <v/>
      </c>
    </row>
    <row r="470" spans="1:13" ht="15.6" x14ac:dyDescent="0.25">
      <c r="A470" s="6">
        <v>8</v>
      </c>
      <c r="B470" s="7"/>
      <c r="C470" s="7"/>
      <c r="D470" s="8" t="str">
        <f t="shared" si="120"/>
        <v/>
      </c>
      <c r="E470" s="9" t="str">
        <f t="shared" si="121"/>
        <v/>
      </c>
      <c r="F470" s="10" t="str">
        <f t="shared" si="122"/>
        <v/>
      </c>
      <c r="G470" s="84"/>
      <c r="H470" s="20">
        <v>8</v>
      </c>
      <c r="I470" s="7"/>
      <c r="J470" s="7"/>
      <c r="K470" s="8" t="str">
        <f t="shared" si="123"/>
        <v/>
      </c>
      <c r="L470" s="9" t="str">
        <f t="shared" si="124"/>
        <v/>
      </c>
      <c r="M470" s="9" t="str">
        <f t="shared" si="125"/>
        <v/>
      </c>
    </row>
    <row r="471" spans="1:13" ht="15.6" x14ac:dyDescent="0.25">
      <c r="A471" s="6">
        <v>9</v>
      </c>
      <c r="B471" s="7"/>
      <c r="C471" s="7"/>
      <c r="D471" s="8" t="str">
        <f t="shared" si="120"/>
        <v/>
      </c>
      <c r="E471" s="9" t="str">
        <f t="shared" si="121"/>
        <v/>
      </c>
      <c r="F471" s="10" t="str">
        <f t="shared" si="122"/>
        <v/>
      </c>
      <c r="G471" s="84"/>
      <c r="H471" s="20">
        <v>9</v>
      </c>
      <c r="I471" s="7"/>
      <c r="J471" s="7"/>
      <c r="K471" s="8" t="str">
        <f t="shared" si="123"/>
        <v/>
      </c>
      <c r="L471" s="9" t="str">
        <f t="shared" si="124"/>
        <v/>
      </c>
      <c r="M471" s="9" t="str">
        <f t="shared" si="125"/>
        <v/>
      </c>
    </row>
    <row r="472" spans="1:13" ht="15.6" x14ac:dyDescent="0.25">
      <c r="A472" s="6">
        <v>10</v>
      </c>
      <c r="B472" s="7"/>
      <c r="C472" s="7"/>
      <c r="D472" s="8" t="str">
        <f t="shared" si="120"/>
        <v/>
      </c>
      <c r="E472" s="9" t="str">
        <f t="shared" si="121"/>
        <v/>
      </c>
      <c r="F472" s="10" t="str">
        <f t="shared" si="122"/>
        <v/>
      </c>
      <c r="G472" s="84"/>
      <c r="H472" s="20">
        <v>10</v>
      </c>
      <c r="I472" s="7"/>
      <c r="J472" s="7"/>
      <c r="K472" s="8" t="str">
        <f t="shared" si="123"/>
        <v/>
      </c>
      <c r="L472" s="9" t="str">
        <f t="shared" si="124"/>
        <v/>
      </c>
      <c r="M472" s="9" t="str">
        <f t="shared" si="125"/>
        <v/>
      </c>
    </row>
    <row r="473" spans="1:13" ht="15.6" x14ac:dyDescent="0.25">
      <c r="A473" s="6">
        <v>11</v>
      </c>
      <c r="B473" s="7"/>
      <c r="C473" s="7"/>
      <c r="D473" s="8" t="str">
        <f t="shared" si="120"/>
        <v/>
      </c>
      <c r="E473" s="9" t="str">
        <f t="shared" si="121"/>
        <v/>
      </c>
      <c r="F473" s="10" t="str">
        <f t="shared" si="122"/>
        <v/>
      </c>
      <c r="G473" s="84"/>
      <c r="H473" s="20">
        <v>11</v>
      </c>
      <c r="I473" s="7"/>
      <c r="J473" s="7"/>
      <c r="K473" s="8" t="str">
        <f t="shared" si="123"/>
        <v/>
      </c>
      <c r="L473" s="9" t="str">
        <f t="shared" si="124"/>
        <v/>
      </c>
      <c r="M473" s="9" t="str">
        <f t="shared" si="125"/>
        <v/>
      </c>
    </row>
    <row r="474" spans="1:13" ht="15.6" x14ac:dyDescent="0.25">
      <c r="A474" s="6">
        <v>12</v>
      </c>
      <c r="B474" s="7"/>
      <c r="C474" s="7"/>
      <c r="D474" s="8" t="str">
        <f t="shared" si="120"/>
        <v/>
      </c>
      <c r="E474" s="9" t="str">
        <f t="shared" si="121"/>
        <v/>
      </c>
      <c r="F474" s="10" t="str">
        <f t="shared" si="122"/>
        <v/>
      </c>
      <c r="G474" s="84"/>
      <c r="H474" s="20">
        <v>12</v>
      </c>
      <c r="I474" s="7"/>
      <c r="J474" s="7"/>
      <c r="K474" s="8" t="str">
        <f t="shared" si="123"/>
        <v/>
      </c>
      <c r="L474" s="9" t="str">
        <f t="shared" si="124"/>
        <v/>
      </c>
      <c r="M474" s="9" t="str">
        <f t="shared" si="125"/>
        <v/>
      </c>
    </row>
    <row r="475" spans="1:13" ht="15.6" x14ac:dyDescent="0.25">
      <c r="A475" s="6">
        <v>13</v>
      </c>
      <c r="B475" s="7"/>
      <c r="C475" s="7"/>
      <c r="D475" s="8" t="str">
        <f t="shared" si="120"/>
        <v/>
      </c>
      <c r="E475" s="9" t="str">
        <f t="shared" si="121"/>
        <v/>
      </c>
      <c r="F475" s="10" t="str">
        <f t="shared" si="122"/>
        <v/>
      </c>
      <c r="G475" s="84"/>
      <c r="H475" s="20">
        <v>13</v>
      </c>
      <c r="I475" s="7"/>
      <c r="J475" s="7"/>
      <c r="K475" s="8" t="str">
        <f t="shared" si="123"/>
        <v/>
      </c>
      <c r="L475" s="9" t="str">
        <f t="shared" si="124"/>
        <v/>
      </c>
      <c r="M475" s="9" t="str">
        <f t="shared" si="125"/>
        <v/>
      </c>
    </row>
    <row r="476" spans="1:13" ht="15.6" x14ac:dyDescent="0.25">
      <c r="A476" s="6">
        <v>14</v>
      </c>
      <c r="B476" s="7"/>
      <c r="C476" s="7"/>
      <c r="D476" s="8" t="str">
        <f t="shared" si="120"/>
        <v/>
      </c>
      <c r="E476" s="9" t="str">
        <f t="shared" si="121"/>
        <v/>
      </c>
      <c r="F476" s="10" t="str">
        <f t="shared" si="122"/>
        <v/>
      </c>
      <c r="G476" s="84"/>
      <c r="H476" s="20">
        <v>14</v>
      </c>
      <c r="I476" s="7"/>
      <c r="J476" s="7"/>
      <c r="K476" s="8" t="str">
        <f t="shared" si="123"/>
        <v/>
      </c>
      <c r="L476" s="9" t="str">
        <f t="shared" si="124"/>
        <v/>
      </c>
      <c r="M476" s="9" t="str">
        <f t="shared" si="125"/>
        <v/>
      </c>
    </row>
    <row r="477" spans="1:13" ht="15.6" x14ac:dyDescent="0.25">
      <c r="A477" s="6">
        <v>15</v>
      </c>
      <c r="B477" s="7"/>
      <c r="C477" s="7"/>
      <c r="D477" s="8" t="str">
        <f t="shared" si="120"/>
        <v/>
      </c>
      <c r="E477" s="9" t="str">
        <f t="shared" si="121"/>
        <v/>
      </c>
      <c r="F477" s="10" t="str">
        <f t="shared" si="122"/>
        <v/>
      </c>
      <c r="G477" s="84"/>
      <c r="H477" s="21">
        <v>15</v>
      </c>
      <c r="I477" s="22"/>
      <c r="J477" s="22"/>
      <c r="K477" s="23" t="str">
        <f t="shared" si="123"/>
        <v/>
      </c>
      <c r="L477" s="24" t="str">
        <f t="shared" si="124"/>
        <v/>
      </c>
      <c r="M477" s="24" t="str">
        <f t="shared" si="125"/>
        <v/>
      </c>
    </row>
    <row r="478" spans="1:13" ht="15.6" x14ac:dyDescent="0.3">
      <c r="A478" s="86" t="s">
        <v>9</v>
      </c>
      <c r="B478" s="87"/>
      <c r="C478" s="87"/>
      <c r="D478" s="88"/>
      <c r="E478" s="89">
        <f>ROUND((SUM(F463:F477)),2)</f>
        <v>0</v>
      </c>
      <c r="F478" s="90"/>
      <c r="G478" s="85"/>
      <c r="H478" s="86" t="s">
        <v>9</v>
      </c>
      <c r="I478" s="87"/>
      <c r="J478" s="87"/>
      <c r="K478" s="88"/>
      <c r="L478" s="89">
        <f>ROUND((SUM(M463:M477)),2)</f>
        <v>0</v>
      </c>
      <c r="M478" s="90"/>
    </row>
    <row r="479" spans="1:13" ht="15.6" x14ac:dyDescent="0.25">
      <c r="A479" s="69" t="s">
        <v>10</v>
      </c>
      <c r="B479" s="70"/>
      <c r="C479" s="70"/>
      <c r="D479" s="70"/>
      <c r="E479" s="70"/>
      <c r="F479" s="71"/>
      <c r="G479" s="12" t="s">
        <v>11</v>
      </c>
      <c r="H479" s="72">
        <f>IF((E478-L478)&lt;0,((E478-L478)*-1),(E478-L478))</f>
        <v>0</v>
      </c>
      <c r="I479" s="73"/>
      <c r="J479" s="73"/>
      <c r="K479" s="73"/>
      <c r="L479" s="73"/>
      <c r="M479" s="74"/>
    </row>
    <row r="480" spans="1:13" ht="15.6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</row>
    <row r="483" spans="1:13" ht="15.6" x14ac:dyDescent="0.25">
      <c r="A483" s="32" t="s">
        <v>40</v>
      </c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4"/>
    </row>
    <row r="484" spans="1:13" ht="15.6" x14ac:dyDescent="0.25">
      <c r="A484" s="32" t="s">
        <v>1</v>
      </c>
      <c r="B484" s="33"/>
      <c r="C484" s="33"/>
      <c r="D484" s="33"/>
      <c r="E484" s="33"/>
      <c r="F484" s="34"/>
      <c r="G484" s="83"/>
      <c r="H484" s="32" t="s">
        <v>2</v>
      </c>
      <c r="I484" s="33"/>
      <c r="J484" s="33"/>
      <c r="K484" s="33"/>
      <c r="L484" s="33"/>
      <c r="M484" s="34"/>
    </row>
    <row r="485" spans="1:13" ht="15.6" x14ac:dyDescent="0.25">
      <c r="A485" s="2" t="s">
        <v>3</v>
      </c>
      <c r="B485" s="3" t="s">
        <v>4</v>
      </c>
      <c r="C485" s="3" t="s">
        <v>5</v>
      </c>
      <c r="D485" s="3" t="s">
        <v>6</v>
      </c>
      <c r="E485" s="3" t="s">
        <v>4</v>
      </c>
      <c r="F485" s="4" t="s">
        <v>7</v>
      </c>
      <c r="G485" s="84"/>
      <c r="H485" s="18" t="s">
        <v>3</v>
      </c>
      <c r="I485" s="19" t="str">
        <f>B485</f>
        <v>Dist</v>
      </c>
      <c r="J485" s="19" t="str">
        <f>C485</f>
        <v>R.L</v>
      </c>
      <c r="K485" s="19" t="str">
        <f>D485</f>
        <v>Av.RL</v>
      </c>
      <c r="L485" s="19" t="str">
        <f>E485</f>
        <v>Dist</v>
      </c>
      <c r="M485" s="19" t="str">
        <f>F485</f>
        <v>Area</v>
      </c>
    </row>
    <row r="486" spans="1:13" ht="15.6" x14ac:dyDescent="0.25">
      <c r="A486" s="6">
        <v>1</v>
      </c>
      <c r="B486" s="7"/>
      <c r="C486" s="7"/>
      <c r="D486" s="8" t="s">
        <v>8</v>
      </c>
      <c r="E486" s="9" t="s">
        <v>8</v>
      </c>
      <c r="F486" s="10" t="s">
        <v>8</v>
      </c>
      <c r="G486" s="84"/>
      <c r="H486" s="20">
        <v>1</v>
      </c>
      <c r="I486" s="7"/>
      <c r="J486" s="7"/>
      <c r="K486" s="8" t="s">
        <v>8</v>
      </c>
      <c r="L486" s="9" t="s">
        <v>8</v>
      </c>
      <c r="M486" s="9" t="s">
        <v>8</v>
      </c>
    </row>
    <row r="487" spans="1:13" ht="15.6" x14ac:dyDescent="0.25">
      <c r="A487" s="6">
        <v>2</v>
      </c>
      <c r="B487" s="7"/>
      <c r="C487" s="7"/>
      <c r="D487" s="8" t="str">
        <f t="shared" ref="D487:D500" si="126">IF(C487="","",ROUNDUP(((C486+C487)/2),2))</f>
        <v/>
      </c>
      <c r="E487" s="9" t="str">
        <f t="shared" ref="E487:E500" si="127">IF(B487="","",ROUND((B487-B486),2))</f>
        <v/>
      </c>
      <c r="F487" s="10" t="str">
        <f t="shared" ref="F487:F500" si="128">IF(E487="","",IF(C487="","",ROUND((E487*D487),3)))</f>
        <v/>
      </c>
      <c r="G487" s="84"/>
      <c r="H487" s="20">
        <v>2</v>
      </c>
      <c r="I487" s="7"/>
      <c r="J487" s="7"/>
      <c r="K487" s="8" t="str">
        <f>IF(J487="","",ROUNDUP(((J486+J487)/2),2))</f>
        <v/>
      </c>
      <c r="L487" s="9" t="str">
        <f>IF(I487="","",ROUND((I487-I486),2))</f>
        <v/>
      </c>
      <c r="M487" s="9" t="str">
        <f>IF(L487="","",IF(J487="","",ROUND((L487*K487),3)))</f>
        <v/>
      </c>
    </row>
    <row r="488" spans="1:13" ht="15.6" x14ac:dyDescent="0.25">
      <c r="A488" s="6">
        <v>3</v>
      </c>
      <c r="B488" s="7"/>
      <c r="C488" s="7"/>
      <c r="D488" s="8" t="str">
        <f t="shared" si="126"/>
        <v/>
      </c>
      <c r="E488" s="9" t="str">
        <f t="shared" si="127"/>
        <v/>
      </c>
      <c r="F488" s="10" t="str">
        <f t="shared" si="128"/>
        <v/>
      </c>
      <c r="G488" s="84"/>
      <c r="H488" s="20">
        <v>3</v>
      </c>
      <c r="I488" s="7"/>
      <c r="J488" s="7"/>
      <c r="K488" s="8" t="str">
        <f t="shared" ref="K488:K500" si="129">IF(J488="","",ROUNDUP(((J487+J488)/2),2))</f>
        <v/>
      </c>
      <c r="L488" s="9" t="str">
        <f t="shared" ref="L488:L500" si="130">IF(I488="","",ROUND((I488-I487),2))</f>
        <v/>
      </c>
      <c r="M488" s="9" t="str">
        <f t="shared" ref="M488:M500" si="131">IF(L488="","",IF(J488="","",ROUND((L488*K488),3)))</f>
        <v/>
      </c>
    </row>
    <row r="489" spans="1:13" ht="15.6" x14ac:dyDescent="0.25">
      <c r="A489" s="6">
        <v>4</v>
      </c>
      <c r="B489" s="7"/>
      <c r="C489" s="7"/>
      <c r="D489" s="8" t="str">
        <f t="shared" si="126"/>
        <v/>
      </c>
      <c r="E489" s="9" t="str">
        <f t="shared" si="127"/>
        <v/>
      </c>
      <c r="F489" s="10" t="str">
        <f t="shared" si="128"/>
        <v/>
      </c>
      <c r="G489" s="84"/>
      <c r="H489" s="20">
        <v>4</v>
      </c>
      <c r="I489" s="7"/>
      <c r="J489" s="7"/>
      <c r="K489" s="8" t="str">
        <f t="shared" si="129"/>
        <v/>
      </c>
      <c r="L489" s="9" t="str">
        <f t="shared" si="130"/>
        <v/>
      </c>
      <c r="M489" s="9" t="str">
        <f t="shared" si="131"/>
        <v/>
      </c>
    </row>
    <row r="490" spans="1:13" ht="15.6" x14ac:dyDescent="0.25">
      <c r="A490" s="6">
        <v>5</v>
      </c>
      <c r="B490" s="7"/>
      <c r="C490" s="7"/>
      <c r="D490" s="8" t="str">
        <f t="shared" si="126"/>
        <v/>
      </c>
      <c r="E490" s="9" t="str">
        <f t="shared" si="127"/>
        <v/>
      </c>
      <c r="F490" s="10" t="str">
        <f t="shared" si="128"/>
        <v/>
      </c>
      <c r="G490" s="84"/>
      <c r="H490" s="20">
        <v>5</v>
      </c>
      <c r="I490" s="7"/>
      <c r="J490" s="7"/>
      <c r="K490" s="8" t="str">
        <f t="shared" si="129"/>
        <v/>
      </c>
      <c r="L490" s="9" t="str">
        <f t="shared" si="130"/>
        <v/>
      </c>
      <c r="M490" s="9" t="str">
        <f t="shared" si="131"/>
        <v/>
      </c>
    </row>
    <row r="491" spans="1:13" ht="15.6" x14ac:dyDescent="0.25">
      <c r="A491" s="6">
        <v>6</v>
      </c>
      <c r="B491" s="7"/>
      <c r="C491" s="7"/>
      <c r="D491" s="8" t="str">
        <f t="shared" si="126"/>
        <v/>
      </c>
      <c r="E491" s="9" t="str">
        <f t="shared" si="127"/>
        <v/>
      </c>
      <c r="F491" s="10" t="str">
        <f t="shared" si="128"/>
        <v/>
      </c>
      <c r="G491" s="84"/>
      <c r="H491" s="20">
        <v>6</v>
      </c>
      <c r="I491" s="7"/>
      <c r="J491" s="7"/>
      <c r="K491" s="8" t="str">
        <f t="shared" si="129"/>
        <v/>
      </c>
      <c r="L491" s="9" t="str">
        <f t="shared" si="130"/>
        <v/>
      </c>
      <c r="M491" s="9" t="str">
        <f t="shared" si="131"/>
        <v/>
      </c>
    </row>
    <row r="492" spans="1:13" ht="15.6" x14ac:dyDescent="0.25">
      <c r="A492" s="6">
        <v>7</v>
      </c>
      <c r="B492" s="7"/>
      <c r="C492" s="7"/>
      <c r="D492" s="8" t="str">
        <f t="shared" si="126"/>
        <v/>
      </c>
      <c r="E492" s="9" t="str">
        <f t="shared" si="127"/>
        <v/>
      </c>
      <c r="F492" s="10" t="str">
        <f t="shared" si="128"/>
        <v/>
      </c>
      <c r="G492" s="84"/>
      <c r="H492" s="20">
        <v>7</v>
      </c>
      <c r="I492" s="7"/>
      <c r="J492" s="7"/>
      <c r="K492" s="8" t="str">
        <f t="shared" si="129"/>
        <v/>
      </c>
      <c r="L492" s="9" t="str">
        <f t="shared" si="130"/>
        <v/>
      </c>
      <c r="M492" s="9" t="str">
        <f t="shared" si="131"/>
        <v/>
      </c>
    </row>
    <row r="493" spans="1:13" ht="15.6" x14ac:dyDescent="0.25">
      <c r="A493" s="6">
        <v>8</v>
      </c>
      <c r="B493" s="7"/>
      <c r="C493" s="7"/>
      <c r="D493" s="8" t="str">
        <f t="shared" si="126"/>
        <v/>
      </c>
      <c r="E493" s="9" t="str">
        <f t="shared" si="127"/>
        <v/>
      </c>
      <c r="F493" s="10" t="str">
        <f t="shared" si="128"/>
        <v/>
      </c>
      <c r="G493" s="84"/>
      <c r="H493" s="20">
        <v>8</v>
      </c>
      <c r="I493" s="7"/>
      <c r="J493" s="7"/>
      <c r="K493" s="8" t="str">
        <f t="shared" si="129"/>
        <v/>
      </c>
      <c r="L493" s="9" t="str">
        <f t="shared" si="130"/>
        <v/>
      </c>
      <c r="M493" s="9" t="str">
        <f t="shared" si="131"/>
        <v/>
      </c>
    </row>
    <row r="494" spans="1:13" ht="15.6" x14ac:dyDescent="0.25">
      <c r="A494" s="6">
        <v>9</v>
      </c>
      <c r="B494" s="7"/>
      <c r="C494" s="7"/>
      <c r="D494" s="8" t="str">
        <f t="shared" si="126"/>
        <v/>
      </c>
      <c r="E494" s="9" t="str">
        <f t="shared" si="127"/>
        <v/>
      </c>
      <c r="F494" s="10" t="str">
        <f t="shared" si="128"/>
        <v/>
      </c>
      <c r="G494" s="84"/>
      <c r="H494" s="20">
        <v>9</v>
      </c>
      <c r="I494" s="7"/>
      <c r="J494" s="7"/>
      <c r="K494" s="8" t="str">
        <f t="shared" si="129"/>
        <v/>
      </c>
      <c r="L494" s="9" t="str">
        <f t="shared" si="130"/>
        <v/>
      </c>
      <c r="M494" s="9" t="str">
        <f t="shared" si="131"/>
        <v/>
      </c>
    </row>
    <row r="495" spans="1:13" ht="15.6" x14ac:dyDescent="0.25">
      <c r="A495" s="6">
        <v>10</v>
      </c>
      <c r="B495" s="7"/>
      <c r="C495" s="7"/>
      <c r="D495" s="8" t="str">
        <f t="shared" si="126"/>
        <v/>
      </c>
      <c r="E495" s="9" t="str">
        <f t="shared" si="127"/>
        <v/>
      </c>
      <c r="F495" s="10" t="str">
        <f t="shared" si="128"/>
        <v/>
      </c>
      <c r="G495" s="84"/>
      <c r="H495" s="20">
        <v>10</v>
      </c>
      <c r="I495" s="7"/>
      <c r="J495" s="7"/>
      <c r="K495" s="8" t="str">
        <f t="shared" si="129"/>
        <v/>
      </c>
      <c r="L495" s="9" t="str">
        <f t="shared" si="130"/>
        <v/>
      </c>
      <c r="M495" s="9" t="str">
        <f t="shared" si="131"/>
        <v/>
      </c>
    </row>
    <row r="496" spans="1:13" ht="15.6" x14ac:dyDescent="0.25">
      <c r="A496" s="6">
        <v>11</v>
      </c>
      <c r="B496" s="7"/>
      <c r="C496" s="7"/>
      <c r="D496" s="8" t="str">
        <f t="shared" si="126"/>
        <v/>
      </c>
      <c r="E496" s="9" t="str">
        <f t="shared" si="127"/>
        <v/>
      </c>
      <c r="F496" s="10" t="str">
        <f t="shared" si="128"/>
        <v/>
      </c>
      <c r="G496" s="84"/>
      <c r="H496" s="20">
        <v>11</v>
      </c>
      <c r="I496" s="7"/>
      <c r="J496" s="7"/>
      <c r="K496" s="8" t="str">
        <f t="shared" si="129"/>
        <v/>
      </c>
      <c r="L496" s="9" t="str">
        <f t="shared" si="130"/>
        <v/>
      </c>
      <c r="M496" s="9" t="str">
        <f t="shared" si="131"/>
        <v/>
      </c>
    </row>
    <row r="497" spans="1:13" ht="15.6" x14ac:dyDescent="0.25">
      <c r="A497" s="6">
        <v>12</v>
      </c>
      <c r="B497" s="7"/>
      <c r="C497" s="7"/>
      <c r="D497" s="8" t="str">
        <f t="shared" si="126"/>
        <v/>
      </c>
      <c r="E497" s="9" t="str">
        <f t="shared" si="127"/>
        <v/>
      </c>
      <c r="F497" s="10" t="str">
        <f t="shared" si="128"/>
        <v/>
      </c>
      <c r="G497" s="84"/>
      <c r="H497" s="20">
        <v>12</v>
      </c>
      <c r="I497" s="7"/>
      <c r="J497" s="7"/>
      <c r="K497" s="8" t="str">
        <f t="shared" si="129"/>
        <v/>
      </c>
      <c r="L497" s="9" t="str">
        <f t="shared" si="130"/>
        <v/>
      </c>
      <c r="M497" s="9" t="str">
        <f t="shared" si="131"/>
        <v/>
      </c>
    </row>
    <row r="498" spans="1:13" ht="15.6" x14ac:dyDescent="0.25">
      <c r="A498" s="6">
        <v>13</v>
      </c>
      <c r="B498" s="7"/>
      <c r="C498" s="7"/>
      <c r="D498" s="8" t="str">
        <f t="shared" si="126"/>
        <v/>
      </c>
      <c r="E498" s="9" t="str">
        <f t="shared" si="127"/>
        <v/>
      </c>
      <c r="F498" s="10" t="str">
        <f t="shared" si="128"/>
        <v/>
      </c>
      <c r="G498" s="84"/>
      <c r="H498" s="20">
        <v>13</v>
      </c>
      <c r="I498" s="7"/>
      <c r="J498" s="7"/>
      <c r="K498" s="8" t="str">
        <f t="shared" si="129"/>
        <v/>
      </c>
      <c r="L498" s="9" t="str">
        <f t="shared" si="130"/>
        <v/>
      </c>
      <c r="M498" s="9" t="str">
        <f t="shared" si="131"/>
        <v/>
      </c>
    </row>
    <row r="499" spans="1:13" ht="15.6" x14ac:dyDescent="0.25">
      <c r="A499" s="6">
        <v>14</v>
      </c>
      <c r="B499" s="7"/>
      <c r="C499" s="7"/>
      <c r="D499" s="8" t="str">
        <f t="shared" si="126"/>
        <v/>
      </c>
      <c r="E499" s="9" t="str">
        <f t="shared" si="127"/>
        <v/>
      </c>
      <c r="F499" s="10" t="str">
        <f t="shared" si="128"/>
        <v/>
      </c>
      <c r="G499" s="84"/>
      <c r="H499" s="20">
        <v>14</v>
      </c>
      <c r="I499" s="7"/>
      <c r="J499" s="7"/>
      <c r="K499" s="8" t="str">
        <f t="shared" si="129"/>
        <v/>
      </c>
      <c r="L499" s="9" t="str">
        <f t="shared" si="130"/>
        <v/>
      </c>
      <c r="M499" s="9" t="str">
        <f t="shared" si="131"/>
        <v/>
      </c>
    </row>
    <row r="500" spans="1:13" ht="15.6" x14ac:dyDescent="0.25">
      <c r="A500" s="6">
        <v>15</v>
      </c>
      <c r="B500" s="7"/>
      <c r="C500" s="7"/>
      <c r="D500" s="8" t="str">
        <f t="shared" si="126"/>
        <v/>
      </c>
      <c r="E500" s="9" t="str">
        <f t="shared" si="127"/>
        <v/>
      </c>
      <c r="F500" s="10" t="str">
        <f t="shared" si="128"/>
        <v/>
      </c>
      <c r="G500" s="84"/>
      <c r="H500" s="21">
        <v>15</v>
      </c>
      <c r="I500" s="22"/>
      <c r="J500" s="22"/>
      <c r="K500" s="23" t="str">
        <f t="shared" si="129"/>
        <v/>
      </c>
      <c r="L500" s="24" t="str">
        <f t="shared" si="130"/>
        <v/>
      </c>
      <c r="M500" s="24" t="str">
        <f t="shared" si="131"/>
        <v/>
      </c>
    </row>
    <row r="501" spans="1:13" ht="15.6" x14ac:dyDescent="0.3">
      <c r="A501" s="86" t="s">
        <v>9</v>
      </c>
      <c r="B501" s="87"/>
      <c r="C501" s="87"/>
      <c r="D501" s="88"/>
      <c r="E501" s="89">
        <f>ROUND((SUM(F486:F500)),2)</f>
        <v>0</v>
      </c>
      <c r="F501" s="90"/>
      <c r="G501" s="85"/>
      <c r="H501" s="86" t="s">
        <v>9</v>
      </c>
      <c r="I501" s="87"/>
      <c r="J501" s="87"/>
      <c r="K501" s="88"/>
      <c r="L501" s="89">
        <f>ROUND((SUM(M486:M500)),2)</f>
        <v>0</v>
      </c>
      <c r="M501" s="90"/>
    </row>
    <row r="502" spans="1:13" ht="15.6" x14ac:dyDescent="0.25">
      <c r="A502" s="69" t="s">
        <v>10</v>
      </c>
      <c r="B502" s="70"/>
      <c r="C502" s="70"/>
      <c r="D502" s="70"/>
      <c r="E502" s="70"/>
      <c r="F502" s="71"/>
      <c r="G502" s="12" t="s">
        <v>11</v>
      </c>
      <c r="H502" s="72">
        <f>IF((E501-L501)&lt;0,((E501-L501)*-1),(E501-L501))</f>
        <v>0</v>
      </c>
      <c r="I502" s="73"/>
      <c r="J502" s="73"/>
      <c r="K502" s="73"/>
      <c r="L502" s="73"/>
      <c r="M502" s="74"/>
    </row>
    <row r="503" spans="1:13" ht="15.6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</row>
    <row r="506" spans="1:13" ht="15.6" x14ac:dyDescent="0.25">
      <c r="A506" s="32" t="s">
        <v>41</v>
      </c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4"/>
    </row>
    <row r="507" spans="1:13" ht="15.6" x14ac:dyDescent="0.25">
      <c r="A507" s="32" t="s">
        <v>1</v>
      </c>
      <c r="B507" s="33"/>
      <c r="C507" s="33"/>
      <c r="D507" s="33"/>
      <c r="E507" s="33"/>
      <c r="F507" s="34"/>
      <c r="G507" s="83"/>
      <c r="H507" s="32" t="s">
        <v>2</v>
      </c>
      <c r="I507" s="33"/>
      <c r="J507" s="33"/>
      <c r="K507" s="33"/>
      <c r="L507" s="33"/>
      <c r="M507" s="34"/>
    </row>
    <row r="508" spans="1:13" ht="15.6" x14ac:dyDescent="0.25">
      <c r="A508" s="2" t="s">
        <v>3</v>
      </c>
      <c r="B508" s="3" t="s">
        <v>4</v>
      </c>
      <c r="C508" s="3" t="s">
        <v>5</v>
      </c>
      <c r="D508" s="3" t="s">
        <v>6</v>
      </c>
      <c r="E508" s="3" t="s">
        <v>4</v>
      </c>
      <c r="F508" s="4" t="s">
        <v>7</v>
      </c>
      <c r="G508" s="84"/>
      <c r="H508" s="18" t="s">
        <v>3</v>
      </c>
      <c r="I508" s="19" t="str">
        <f>B508</f>
        <v>Dist</v>
      </c>
      <c r="J508" s="19" t="str">
        <f>C508</f>
        <v>R.L</v>
      </c>
      <c r="K508" s="19" t="str">
        <f>D508</f>
        <v>Av.RL</v>
      </c>
      <c r="L508" s="19" t="str">
        <f>E508</f>
        <v>Dist</v>
      </c>
      <c r="M508" s="19" t="str">
        <f>F508</f>
        <v>Area</v>
      </c>
    </row>
    <row r="509" spans="1:13" ht="15.6" x14ac:dyDescent="0.25">
      <c r="A509" s="6">
        <v>1</v>
      </c>
      <c r="B509" s="7"/>
      <c r="C509" s="7"/>
      <c r="D509" s="8" t="s">
        <v>8</v>
      </c>
      <c r="E509" s="9" t="s">
        <v>8</v>
      </c>
      <c r="F509" s="10" t="s">
        <v>8</v>
      </c>
      <c r="G509" s="84"/>
      <c r="H509" s="20">
        <v>1</v>
      </c>
      <c r="I509" s="7"/>
      <c r="J509" s="7"/>
      <c r="K509" s="8" t="s">
        <v>8</v>
      </c>
      <c r="L509" s="9" t="s">
        <v>8</v>
      </c>
      <c r="M509" s="9" t="s">
        <v>8</v>
      </c>
    </row>
    <row r="510" spans="1:13" ht="15.6" x14ac:dyDescent="0.25">
      <c r="A510" s="6">
        <v>2</v>
      </c>
      <c r="B510" s="7"/>
      <c r="C510" s="7"/>
      <c r="D510" s="8" t="str">
        <f t="shared" ref="D510:D523" si="132">IF(C510="","",ROUNDUP(((C509+C510)/2),2))</f>
        <v/>
      </c>
      <c r="E510" s="9" t="str">
        <f t="shared" ref="E510:E523" si="133">IF(B510="","",ROUND((B510-B509),2))</f>
        <v/>
      </c>
      <c r="F510" s="10" t="str">
        <f t="shared" ref="F510:F523" si="134">IF(E510="","",IF(C510="","",ROUND((E510*D510),3)))</f>
        <v/>
      </c>
      <c r="G510" s="84"/>
      <c r="H510" s="20">
        <v>2</v>
      </c>
      <c r="I510" s="7"/>
      <c r="J510" s="7"/>
      <c r="K510" s="8" t="str">
        <f>IF(J510="","",ROUNDUP(((J509+J510)/2),2))</f>
        <v/>
      </c>
      <c r="L510" s="9" t="str">
        <f>IF(I510="","",ROUND((I510-I509),2))</f>
        <v/>
      </c>
      <c r="M510" s="9" t="str">
        <f>IF(L510="","",IF(J510="","",ROUND((L510*K510),3)))</f>
        <v/>
      </c>
    </row>
    <row r="511" spans="1:13" ht="15.6" x14ac:dyDescent="0.25">
      <c r="A511" s="6">
        <v>3</v>
      </c>
      <c r="B511" s="7"/>
      <c r="C511" s="7"/>
      <c r="D511" s="8" t="str">
        <f t="shared" si="132"/>
        <v/>
      </c>
      <c r="E511" s="9" t="str">
        <f t="shared" si="133"/>
        <v/>
      </c>
      <c r="F511" s="10" t="str">
        <f t="shared" si="134"/>
        <v/>
      </c>
      <c r="G511" s="84"/>
      <c r="H511" s="20">
        <v>3</v>
      </c>
      <c r="I511" s="7"/>
      <c r="J511" s="7"/>
      <c r="K511" s="8" t="str">
        <f t="shared" ref="K511:K523" si="135">IF(J511="","",ROUNDUP(((J510+J511)/2),2))</f>
        <v/>
      </c>
      <c r="L511" s="9" t="str">
        <f t="shared" ref="L511:L523" si="136">IF(I511="","",ROUND((I511-I510),2))</f>
        <v/>
      </c>
      <c r="M511" s="9" t="str">
        <f t="shared" ref="M511:M523" si="137">IF(L511="","",IF(J511="","",ROUND((L511*K511),3)))</f>
        <v/>
      </c>
    </row>
    <row r="512" spans="1:13" ht="15.6" x14ac:dyDescent="0.25">
      <c r="A512" s="6">
        <v>4</v>
      </c>
      <c r="B512" s="7"/>
      <c r="C512" s="7"/>
      <c r="D512" s="8" t="str">
        <f t="shared" si="132"/>
        <v/>
      </c>
      <c r="E512" s="9" t="str">
        <f t="shared" si="133"/>
        <v/>
      </c>
      <c r="F512" s="10" t="str">
        <f t="shared" si="134"/>
        <v/>
      </c>
      <c r="G512" s="84"/>
      <c r="H512" s="20">
        <v>4</v>
      </c>
      <c r="I512" s="7"/>
      <c r="J512" s="7"/>
      <c r="K512" s="8" t="str">
        <f t="shared" si="135"/>
        <v/>
      </c>
      <c r="L512" s="9" t="str">
        <f t="shared" si="136"/>
        <v/>
      </c>
      <c r="M512" s="9" t="str">
        <f t="shared" si="137"/>
        <v/>
      </c>
    </row>
    <row r="513" spans="1:13" ht="15.6" x14ac:dyDescent="0.25">
      <c r="A513" s="6">
        <v>5</v>
      </c>
      <c r="B513" s="7"/>
      <c r="C513" s="7"/>
      <c r="D513" s="8" t="str">
        <f t="shared" si="132"/>
        <v/>
      </c>
      <c r="E513" s="9" t="str">
        <f t="shared" si="133"/>
        <v/>
      </c>
      <c r="F513" s="10" t="str">
        <f t="shared" si="134"/>
        <v/>
      </c>
      <c r="G513" s="84"/>
      <c r="H513" s="20">
        <v>5</v>
      </c>
      <c r="I513" s="7"/>
      <c r="J513" s="7"/>
      <c r="K513" s="8" t="str">
        <f t="shared" si="135"/>
        <v/>
      </c>
      <c r="L513" s="9" t="str">
        <f t="shared" si="136"/>
        <v/>
      </c>
      <c r="M513" s="9" t="str">
        <f t="shared" si="137"/>
        <v/>
      </c>
    </row>
    <row r="514" spans="1:13" ht="15.6" x14ac:dyDescent="0.25">
      <c r="A514" s="6">
        <v>6</v>
      </c>
      <c r="B514" s="7"/>
      <c r="C514" s="7"/>
      <c r="D514" s="8" t="str">
        <f t="shared" si="132"/>
        <v/>
      </c>
      <c r="E514" s="9" t="str">
        <f t="shared" si="133"/>
        <v/>
      </c>
      <c r="F514" s="10" t="str">
        <f t="shared" si="134"/>
        <v/>
      </c>
      <c r="G514" s="84"/>
      <c r="H514" s="20">
        <v>6</v>
      </c>
      <c r="I514" s="7"/>
      <c r="J514" s="7"/>
      <c r="K514" s="8" t="str">
        <f t="shared" si="135"/>
        <v/>
      </c>
      <c r="L514" s="9" t="str">
        <f t="shared" si="136"/>
        <v/>
      </c>
      <c r="M514" s="9" t="str">
        <f t="shared" si="137"/>
        <v/>
      </c>
    </row>
    <row r="515" spans="1:13" ht="15.6" x14ac:dyDescent="0.25">
      <c r="A515" s="6">
        <v>7</v>
      </c>
      <c r="B515" s="7"/>
      <c r="C515" s="7"/>
      <c r="D515" s="8" t="str">
        <f t="shared" si="132"/>
        <v/>
      </c>
      <c r="E515" s="9" t="str">
        <f t="shared" si="133"/>
        <v/>
      </c>
      <c r="F515" s="10" t="str">
        <f t="shared" si="134"/>
        <v/>
      </c>
      <c r="G515" s="84"/>
      <c r="H515" s="20">
        <v>7</v>
      </c>
      <c r="I515" s="7"/>
      <c r="J515" s="7"/>
      <c r="K515" s="8" t="str">
        <f t="shared" si="135"/>
        <v/>
      </c>
      <c r="L515" s="9" t="str">
        <f t="shared" si="136"/>
        <v/>
      </c>
      <c r="M515" s="9" t="str">
        <f t="shared" si="137"/>
        <v/>
      </c>
    </row>
    <row r="516" spans="1:13" ht="15.6" x14ac:dyDescent="0.25">
      <c r="A516" s="6">
        <v>8</v>
      </c>
      <c r="B516" s="7"/>
      <c r="C516" s="7"/>
      <c r="D516" s="8" t="str">
        <f t="shared" si="132"/>
        <v/>
      </c>
      <c r="E516" s="9" t="str">
        <f t="shared" si="133"/>
        <v/>
      </c>
      <c r="F516" s="10" t="str">
        <f t="shared" si="134"/>
        <v/>
      </c>
      <c r="G516" s="84"/>
      <c r="H516" s="20">
        <v>8</v>
      </c>
      <c r="I516" s="7"/>
      <c r="J516" s="7"/>
      <c r="K516" s="8" t="str">
        <f t="shared" si="135"/>
        <v/>
      </c>
      <c r="L516" s="9" t="str">
        <f t="shared" si="136"/>
        <v/>
      </c>
      <c r="M516" s="9" t="str">
        <f t="shared" si="137"/>
        <v/>
      </c>
    </row>
    <row r="517" spans="1:13" ht="15.6" x14ac:dyDescent="0.25">
      <c r="A517" s="6">
        <v>9</v>
      </c>
      <c r="B517" s="7"/>
      <c r="C517" s="7"/>
      <c r="D517" s="8" t="str">
        <f t="shared" si="132"/>
        <v/>
      </c>
      <c r="E517" s="9" t="str">
        <f t="shared" si="133"/>
        <v/>
      </c>
      <c r="F517" s="10" t="str">
        <f t="shared" si="134"/>
        <v/>
      </c>
      <c r="G517" s="84"/>
      <c r="H517" s="20">
        <v>9</v>
      </c>
      <c r="I517" s="7"/>
      <c r="J517" s="7"/>
      <c r="K517" s="8" t="str">
        <f t="shared" si="135"/>
        <v/>
      </c>
      <c r="L517" s="9" t="str">
        <f t="shared" si="136"/>
        <v/>
      </c>
      <c r="M517" s="9" t="str">
        <f t="shared" si="137"/>
        <v/>
      </c>
    </row>
    <row r="518" spans="1:13" ht="15.6" x14ac:dyDescent="0.25">
      <c r="A518" s="6">
        <v>10</v>
      </c>
      <c r="B518" s="7"/>
      <c r="C518" s="7"/>
      <c r="D518" s="8" t="str">
        <f t="shared" si="132"/>
        <v/>
      </c>
      <c r="E518" s="9" t="str">
        <f t="shared" si="133"/>
        <v/>
      </c>
      <c r="F518" s="10" t="str">
        <f t="shared" si="134"/>
        <v/>
      </c>
      <c r="G518" s="84"/>
      <c r="H518" s="20">
        <v>10</v>
      </c>
      <c r="I518" s="7"/>
      <c r="J518" s="7"/>
      <c r="K518" s="8" t="str">
        <f t="shared" si="135"/>
        <v/>
      </c>
      <c r="L518" s="9" t="str">
        <f t="shared" si="136"/>
        <v/>
      </c>
      <c r="M518" s="9" t="str">
        <f t="shared" si="137"/>
        <v/>
      </c>
    </row>
    <row r="519" spans="1:13" ht="15.6" x14ac:dyDescent="0.25">
      <c r="A519" s="6">
        <v>11</v>
      </c>
      <c r="B519" s="7"/>
      <c r="C519" s="7"/>
      <c r="D519" s="8" t="str">
        <f t="shared" si="132"/>
        <v/>
      </c>
      <c r="E519" s="9" t="str">
        <f t="shared" si="133"/>
        <v/>
      </c>
      <c r="F519" s="10" t="str">
        <f t="shared" si="134"/>
        <v/>
      </c>
      <c r="G519" s="84"/>
      <c r="H519" s="20">
        <v>11</v>
      </c>
      <c r="I519" s="7"/>
      <c r="J519" s="7"/>
      <c r="K519" s="8" t="str">
        <f t="shared" si="135"/>
        <v/>
      </c>
      <c r="L519" s="9" t="str">
        <f t="shared" si="136"/>
        <v/>
      </c>
      <c r="M519" s="9" t="str">
        <f t="shared" si="137"/>
        <v/>
      </c>
    </row>
    <row r="520" spans="1:13" ht="15.6" x14ac:dyDescent="0.25">
      <c r="A520" s="6">
        <v>12</v>
      </c>
      <c r="B520" s="7"/>
      <c r="C520" s="7"/>
      <c r="D520" s="8" t="str">
        <f t="shared" si="132"/>
        <v/>
      </c>
      <c r="E520" s="9" t="str">
        <f t="shared" si="133"/>
        <v/>
      </c>
      <c r="F520" s="10" t="str">
        <f t="shared" si="134"/>
        <v/>
      </c>
      <c r="G520" s="84"/>
      <c r="H520" s="20">
        <v>12</v>
      </c>
      <c r="I520" s="7"/>
      <c r="J520" s="7"/>
      <c r="K520" s="8" t="str">
        <f t="shared" si="135"/>
        <v/>
      </c>
      <c r="L520" s="9" t="str">
        <f t="shared" si="136"/>
        <v/>
      </c>
      <c r="M520" s="9" t="str">
        <f t="shared" si="137"/>
        <v/>
      </c>
    </row>
    <row r="521" spans="1:13" ht="15.6" x14ac:dyDescent="0.25">
      <c r="A521" s="6">
        <v>13</v>
      </c>
      <c r="B521" s="7"/>
      <c r="C521" s="7"/>
      <c r="D521" s="8" t="str">
        <f t="shared" si="132"/>
        <v/>
      </c>
      <c r="E521" s="9" t="str">
        <f t="shared" si="133"/>
        <v/>
      </c>
      <c r="F521" s="10" t="str">
        <f t="shared" si="134"/>
        <v/>
      </c>
      <c r="G521" s="84"/>
      <c r="H521" s="20">
        <v>13</v>
      </c>
      <c r="I521" s="7"/>
      <c r="J521" s="7"/>
      <c r="K521" s="8" t="str">
        <f t="shared" si="135"/>
        <v/>
      </c>
      <c r="L521" s="9" t="str">
        <f t="shared" si="136"/>
        <v/>
      </c>
      <c r="M521" s="9" t="str">
        <f t="shared" si="137"/>
        <v/>
      </c>
    </row>
    <row r="522" spans="1:13" ht="15.6" x14ac:dyDescent="0.25">
      <c r="A522" s="6">
        <v>14</v>
      </c>
      <c r="B522" s="7"/>
      <c r="C522" s="7"/>
      <c r="D522" s="8" t="str">
        <f t="shared" si="132"/>
        <v/>
      </c>
      <c r="E522" s="9" t="str">
        <f t="shared" si="133"/>
        <v/>
      </c>
      <c r="F522" s="10" t="str">
        <f t="shared" si="134"/>
        <v/>
      </c>
      <c r="G522" s="84"/>
      <c r="H522" s="20">
        <v>14</v>
      </c>
      <c r="I522" s="7"/>
      <c r="J522" s="7"/>
      <c r="K522" s="8" t="str">
        <f t="shared" si="135"/>
        <v/>
      </c>
      <c r="L522" s="9" t="str">
        <f t="shared" si="136"/>
        <v/>
      </c>
      <c r="M522" s="9" t="str">
        <f t="shared" si="137"/>
        <v/>
      </c>
    </row>
    <row r="523" spans="1:13" ht="15.6" x14ac:dyDescent="0.25">
      <c r="A523" s="6">
        <v>15</v>
      </c>
      <c r="B523" s="7"/>
      <c r="C523" s="7"/>
      <c r="D523" s="8" t="str">
        <f t="shared" si="132"/>
        <v/>
      </c>
      <c r="E523" s="9" t="str">
        <f t="shared" si="133"/>
        <v/>
      </c>
      <c r="F523" s="10" t="str">
        <f t="shared" si="134"/>
        <v/>
      </c>
      <c r="G523" s="84"/>
      <c r="H523" s="21">
        <v>15</v>
      </c>
      <c r="I523" s="22"/>
      <c r="J523" s="22"/>
      <c r="K523" s="23" t="str">
        <f t="shared" si="135"/>
        <v/>
      </c>
      <c r="L523" s="24" t="str">
        <f t="shared" si="136"/>
        <v/>
      </c>
      <c r="M523" s="24" t="str">
        <f t="shared" si="137"/>
        <v/>
      </c>
    </row>
    <row r="524" spans="1:13" ht="15.6" x14ac:dyDescent="0.3">
      <c r="A524" s="86" t="s">
        <v>9</v>
      </c>
      <c r="B524" s="87"/>
      <c r="C524" s="87"/>
      <c r="D524" s="88"/>
      <c r="E524" s="89">
        <f>ROUND((SUM(F509:F523)),2)</f>
        <v>0</v>
      </c>
      <c r="F524" s="90"/>
      <c r="G524" s="85"/>
      <c r="H524" s="86" t="s">
        <v>9</v>
      </c>
      <c r="I524" s="87"/>
      <c r="J524" s="87"/>
      <c r="K524" s="88"/>
      <c r="L524" s="89">
        <f>ROUND((SUM(M509:M523)),2)</f>
        <v>0</v>
      </c>
      <c r="M524" s="90"/>
    </row>
    <row r="525" spans="1:13" ht="15.6" x14ac:dyDescent="0.25">
      <c r="A525" s="69" t="s">
        <v>10</v>
      </c>
      <c r="B525" s="70"/>
      <c r="C525" s="70"/>
      <c r="D525" s="70"/>
      <c r="E525" s="70"/>
      <c r="F525" s="71"/>
      <c r="G525" s="12" t="s">
        <v>11</v>
      </c>
      <c r="H525" s="72">
        <f>IF((E524-L524)&lt;0,((E524-L524)*-1),(E524-L524))</f>
        <v>0</v>
      </c>
      <c r="I525" s="73"/>
      <c r="J525" s="73"/>
      <c r="K525" s="73"/>
      <c r="L525" s="73"/>
      <c r="M525" s="74"/>
    </row>
    <row r="526" spans="1:13" ht="15.6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</row>
    <row r="528" spans="1:13" ht="15.6" x14ac:dyDescent="0.25">
      <c r="A528" s="32" t="s">
        <v>42</v>
      </c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4"/>
    </row>
    <row r="529" spans="1:13" ht="15.6" x14ac:dyDescent="0.25">
      <c r="A529" s="32" t="s">
        <v>1</v>
      </c>
      <c r="B529" s="33"/>
      <c r="C529" s="33"/>
      <c r="D529" s="33"/>
      <c r="E529" s="33"/>
      <c r="F529" s="34"/>
      <c r="G529" s="83"/>
      <c r="H529" s="32" t="s">
        <v>2</v>
      </c>
      <c r="I529" s="33"/>
      <c r="J529" s="33"/>
      <c r="K529" s="33"/>
      <c r="L529" s="33"/>
      <c r="M529" s="34"/>
    </row>
    <row r="530" spans="1:13" ht="15.6" x14ac:dyDescent="0.25">
      <c r="A530" s="2" t="s">
        <v>3</v>
      </c>
      <c r="B530" s="3" t="s">
        <v>4</v>
      </c>
      <c r="C530" s="3" t="s">
        <v>5</v>
      </c>
      <c r="D530" s="3" t="s">
        <v>6</v>
      </c>
      <c r="E530" s="3" t="s">
        <v>4</v>
      </c>
      <c r="F530" s="4" t="s">
        <v>7</v>
      </c>
      <c r="G530" s="84"/>
      <c r="H530" s="18" t="s">
        <v>3</v>
      </c>
      <c r="I530" s="19" t="str">
        <f>B530</f>
        <v>Dist</v>
      </c>
      <c r="J530" s="19" t="str">
        <f>C530</f>
        <v>R.L</v>
      </c>
      <c r="K530" s="19" t="str">
        <f>D530</f>
        <v>Av.RL</v>
      </c>
      <c r="L530" s="19" t="str">
        <f>E530</f>
        <v>Dist</v>
      </c>
      <c r="M530" s="19" t="str">
        <f>F530</f>
        <v>Area</v>
      </c>
    </row>
    <row r="531" spans="1:13" ht="15.6" x14ac:dyDescent="0.25">
      <c r="A531" s="6">
        <v>1</v>
      </c>
      <c r="B531" s="7"/>
      <c r="C531" s="7"/>
      <c r="D531" s="8" t="s">
        <v>8</v>
      </c>
      <c r="E531" s="9" t="s">
        <v>8</v>
      </c>
      <c r="F531" s="10" t="s">
        <v>8</v>
      </c>
      <c r="G531" s="84"/>
      <c r="H531" s="20">
        <v>1</v>
      </c>
      <c r="I531" s="7"/>
      <c r="J531" s="7"/>
      <c r="K531" s="8" t="s">
        <v>8</v>
      </c>
      <c r="L531" s="9" t="s">
        <v>8</v>
      </c>
      <c r="M531" s="9" t="s">
        <v>8</v>
      </c>
    </row>
    <row r="532" spans="1:13" ht="15.6" x14ac:dyDescent="0.25">
      <c r="A532" s="6">
        <v>2</v>
      </c>
      <c r="B532" s="7"/>
      <c r="C532" s="7"/>
      <c r="D532" s="8" t="str">
        <f t="shared" ref="D532:D545" si="138">IF(C532="","",ROUNDUP(((C531+C532)/2),2))</f>
        <v/>
      </c>
      <c r="E532" s="9" t="str">
        <f t="shared" ref="E532:E545" si="139">IF(B532="","",ROUND((B532-B531),2))</f>
        <v/>
      </c>
      <c r="F532" s="10" t="str">
        <f t="shared" ref="F532:F545" si="140">IF(E532="","",IF(C532="","",ROUND((E532*D532),3)))</f>
        <v/>
      </c>
      <c r="G532" s="84"/>
      <c r="H532" s="20">
        <v>2</v>
      </c>
      <c r="I532" s="7"/>
      <c r="J532" s="7"/>
      <c r="K532" s="8" t="str">
        <f>IF(J532="","",ROUNDUP(((J531+J532)/2),2))</f>
        <v/>
      </c>
      <c r="L532" s="9" t="str">
        <f>IF(I532="","",ROUND((I532-I531),2))</f>
        <v/>
      </c>
      <c r="M532" s="9" t="str">
        <f>IF(L532="","",IF(J532="","",ROUND((L532*K532),3)))</f>
        <v/>
      </c>
    </row>
    <row r="533" spans="1:13" ht="15.6" x14ac:dyDescent="0.25">
      <c r="A533" s="6">
        <v>3</v>
      </c>
      <c r="B533" s="7"/>
      <c r="C533" s="7"/>
      <c r="D533" s="8" t="str">
        <f t="shared" si="138"/>
        <v/>
      </c>
      <c r="E533" s="9" t="str">
        <f t="shared" si="139"/>
        <v/>
      </c>
      <c r="F533" s="10" t="str">
        <f t="shared" si="140"/>
        <v/>
      </c>
      <c r="G533" s="84"/>
      <c r="H533" s="20">
        <v>3</v>
      </c>
      <c r="I533" s="7"/>
      <c r="J533" s="7"/>
      <c r="K533" s="8" t="str">
        <f t="shared" ref="K533:K545" si="141">IF(J533="","",ROUNDUP(((J532+J533)/2),2))</f>
        <v/>
      </c>
      <c r="L533" s="9" t="str">
        <f t="shared" ref="L533:L545" si="142">IF(I533="","",ROUND((I533-I532),2))</f>
        <v/>
      </c>
      <c r="M533" s="9" t="str">
        <f t="shared" ref="M533:M545" si="143">IF(L533="","",IF(J533="","",ROUND((L533*K533),3)))</f>
        <v/>
      </c>
    </row>
    <row r="534" spans="1:13" ht="15.6" x14ac:dyDescent="0.25">
      <c r="A534" s="6">
        <v>4</v>
      </c>
      <c r="B534" s="7"/>
      <c r="C534" s="7"/>
      <c r="D534" s="8" t="str">
        <f t="shared" si="138"/>
        <v/>
      </c>
      <c r="E534" s="9" t="str">
        <f t="shared" si="139"/>
        <v/>
      </c>
      <c r="F534" s="10" t="str">
        <f t="shared" si="140"/>
        <v/>
      </c>
      <c r="G534" s="84"/>
      <c r="H534" s="20">
        <v>4</v>
      </c>
      <c r="I534" s="7"/>
      <c r="J534" s="7"/>
      <c r="K534" s="8" t="str">
        <f t="shared" si="141"/>
        <v/>
      </c>
      <c r="L534" s="9" t="str">
        <f t="shared" si="142"/>
        <v/>
      </c>
      <c r="M534" s="9" t="str">
        <f t="shared" si="143"/>
        <v/>
      </c>
    </row>
    <row r="535" spans="1:13" ht="15.6" x14ac:dyDescent="0.25">
      <c r="A535" s="6">
        <v>5</v>
      </c>
      <c r="B535" s="7"/>
      <c r="C535" s="7"/>
      <c r="D535" s="8" t="str">
        <f t="shared" si="138"/>
        <v/>
      </c>
      <c r="E535" s="9" t="str">
        <f t="shared" si="139"/>
        <v/>
      </c>
      <c r="F535" s="10" t="str">
        <f t="shared" si="140"/>
        <v/>
      </c>
      <c r="G535" s="84"/>
      <c r="H535" s="20">
        <v>5</v>
      </c>
      <c r="I535" s="7"/>
      <c r="J535" s="7"/>
      <c r="K535" s="8" t="str">
        <f t="shared" si="141"/>
        <v/>
      </c>
      <c r="L535" s="9" t="str">
        <f t="shared" si="142"/>
        <v/>
      </c>
      <c r="M535" s="9" t="str">
        <f t="shared" si="143"/>
        <v/>
      </c>
    </row>
    <row r="536" spans="1:13" ht="15.6" x14ac:dyDescent="0.25">
      <c r="A536" s="6">
        <v>6</v>
      </c>
      <c r="B536" s="7"/>
      <c r="C536" s="7"/>
      <c r="D536" s="8" t="str">
        <f t="shared" si="138"/>
        <v/>
      </c>
      <c r="E536" s="9" t="str">
        <f t="shared" si="139"/>
        <v/>
      </c>
      <c r="F536" s="10" t="str">
        <f t="shared" si="140"/>
        <v/>
      </c>
      <c r="G536" s="84"/>
      <c r="H536" s="20">
        <v>6</v>
      </c>
      <c r="I536" s="7"/>
      <c r="J536" s="7"/>
      <c r="K536" s="8" t="str">
        <f t="shared" si="141"/>
        <v/>
      </c>
      <c r="L536" s="9" t="str">
        <f t="shared" si="142"/>
        <v/>
      </c>
      <c r="M536" s="9" t="str">
        <f t="shared" si="143"/>
        <v/>
      </c>
    </row>
    <row r="537" spans="1:13" ht="15.6" x14ac:dyDescent="0.25">
      <c r="A537" s="6">
        <v>7</v>
      </c>
      <c r="B537" s="7"/>
      <c r="C537" s="7"/>
      <c r="D537" s="8" t="str">
        <f t="shared" si="138"/>
        <v/>
      </c>
      <c r="E537" s="9" t="str">
        <f t="shared" si="139"/>
        <v/>
      </c>
      <c r="F537" s="10" t="str">
        <f t="shared" si="140"/>
        <v/>
      </c>
      <c r="G537" s="84"/>
      <c r="H537" s="20">
        <v>7</v>
      </c>
      <c r="I537" s="7"/>
      <c r="J537" s="7"/>
      <c r="K537" s="8" t="str">
        <f t="shared" si="141"/>
        <v/>
      </c>
      <c r="L537" s="9" t="str">
        <f t="shared" si="142"/>
        <v/>
      </c>
      <c r="M537" s="9" t="str">
        <f t="shared" si="143"/>
        <v/>
      </c>
    </row>
    <row r="538" spans="1:13" ht="15.6" x14ac:dyDescent="0.25">
      <c r="A538" s="6">
        <v>8</v>
      </c>
      <c r="B538" s="7"/>
      <c r="C538" s="7"/>
      <c r="D538" s="8" t="str">
        <f t="shared" si="138"/>
        <v/>
      </c>
      <c r="E538" s="9" t="str">
        <f t="shared" si="139"/>
        <v/>
      </c>
      <c r="F538" s="10" t="str">
        <f t="shared" si="140"/>
        <v/>
      </c>
      <c r="G538" s="84"/>
      <c r="H538" s="20">
        <v>8</v>
      </c>
      <c r="I538" s="7"/>
      <c r="J538" s="7"/>
      <c r="K538" s="8" t="str">
        <f t="shared" si="141"/>
        <v/>
      </c>
      <c r="L538" s="9" t="str">
        <f t="shared" si="142"/>
        <v/>
      </c>
      <c r="M538" s="9" t="str">
        <f t="shared" si="143"/>
        <v/>
      </c>
    </row>
    <row r="539" spans="1:13" ht="15.6" x14ac:dyDescent="0.25">
      <c r="A539" s="6">
        <v>9</v>
      </c>
      <c r="B539" s="7"/>
      <c r="C539" s="7"/>
      <c r="D539" s="8" t="str">
        <f t="shared" si="138"/>
        <v/>
      </c>
      <c r="E539" s="9" t="str">
        <f t="shared" si="139"/>
        <v/>
      </c>
      <c r="F539" s="10" t="str">
        <f t="shared" si="140"/>
        <v/>
      </c>
      <c r="G539" s="84"/>
      <c r="H539" s="20">
        <v>9</v>
      </c>
      <c r="I539" s="7"/>
      <c r="J539" s="7"/>
      <c r="K539" s="8" t="str">
        <f t="shared" si="141"/>
        <v/>
      </c>
      <c r="L539" s="9" t="str">
        <f t="shared" si="142"/>
        <v/>
      </c>
      <c r="M539" s="9" t="str">
        <f t="shared" si="143"/>
        <v/>
      </c>
    </row>
    <row r="540" spans="1:13" ht="15.6" x14ac:dyDescent="0.25">
      <c r="A540" s="6">
        <v>10</v>
      </c>
      <c r="B540" s="7"/>
      <c r="C540" s="7"/>
      <c r="D540" s="8" t="str">
        <f t="shared" si="138"/>
        <v/>
      </c>
      <c r="E540" s="9" t="str">
        <f t="shared" si="139"/>
        <v/>
      </c>
      <c r="F540" s="10" t="str">
        <f t="shared" si="140"/>
        <v/>
      </c>
      <c r="G540" s="84"/>
      <c r="H540" s="20">
        <v>10</v>
      </c>
      <c r="I540" s="7"/>
      <c r="J540" s="7"/>
      <c r="K540" s="8" t="str">
        <f t="shared" si="141"/>
        <v/>
      </c>
      <c r="L540" s="9" t="str">
        <f t="shared" si="142"/>
        <v/>
      </c>
      <c r="M540" s="9" t="str">
        <f t="shared" si="143"/>
        <v/>
      </c>
    </row>
    <row r="541" spans="1:13" ht="15.6" x14ac:dyDescent="0.25">
      <c r="A541" s="6">
        <v>11</v>
      </c>
      <c r="B541" s="7"/>
      <c r="C541" s="7"/>
      <c r="D541" s="8" t="str">
        <f t="shared" si="138"/>
        <v/>
      </c>
      <c r="E541" s="9" t="str">
        <f t="shared" si="139"/>
        <v/>
      </c>
      <c r="F541" s="10" t="str">
        <f t="shared" si="140"/>
        <v/>
      </c>
      <c r="G541" s="84"/>
      <c r="H541" s="20">
        <v>11</v>
      </c>
      <c r="I541" s="7"/>
      <c r="J541" s="7"/>
      <c r="K541" s="8" t="str">
        <f t="shared" si="141"/>
        <v/>
      </c>
      <c r="L541" s="9" t="str">
        <f t="shared" si="142"/>
        <v/>
      </c>
      <c r="M541" s="9" t="str">
        <f t="shared" si="143"/>
        <v/>
      </c>
    </row>
    <row r="542" spans="1:13" ht="15.6" x14ac:dyDescent="0.25">
      <c r="A542" s="6">
        <v>12</v>
      </c>
      <c r="B542" s="7"/>
      <c r="C542" s="7"/>
      <c r="D542" s="8" t="str">
        <f t="shared" si="138"/>
        <v/>
      </c>
      <c r="E542" s="9" t="str">
        <f t="shared" si="139"/>
        <v/>
      </c>
      <c r="F542" s="10" t="str">
        <f t="shared" si="140"/>
        <v/>
      </c>
      <c r="G542" s="84"/>
      <c r="H542" s="20">
        <v>12</v>
      </c>
      <c r="I542" s="7"/>
      <c r="J542" s="7"/>
      <c r="K542" s="8" t="str">
        <f t="shared" si="141"/>
        <v/>
      </c>
      <c r="L542" s="9" t="str">
        <f t="shared" si="142"/>
        <v/>
      </c>
      <c r="M542" s="9" t="str">
        <f t="shared" si="143"/>
        <v/>
      </c>
    </row>
    <row r="543" spans="1:13" ht="15.6" x14ac:dyDescent="0.25">
      <c r="A543" s="6">
        <v>13</v>
      </c>
      <c r="B543" s="7"/>
      <c r="C543" s="7"/>
      <c r="D543" s="8" t="str">
        <f t="shared" si="138"/>
        <v/>
      </c>
      <c r="E543" s="9" t="str">
        <f t="shared" si="139"/>
        <v/>
      </c>
      <c r="F543" s="10" t="str">
        <f t="shared" si="140"/>
        <v/>
      </c>
      <c r="G543" s="84"/>
      <c r="H543" s="20">
        <v>13</v>
      </c>
      <c r="I543" s="7"/>
      <c r="J543" s="7"/>
      <c r="K543" s="8" t="str">
        <f t="shared" si="141"/>
        <v/>
      </c>
      <c r="L543" s="9" t="str">
        <f t="shared" si="142"/>
        <v/>
      </c>
      <c r="M543" s="9" t="str">
        <f t="shared" si="143"/>
        <v/>
      </c>
    </row>
    <row r="544" spans="1:13" ht="15.6" x14ac:dyDescent="0.25">
      <c r="A544" s="6">
        <v>14</v>
      </c>
      <c r="B544" s="7"/>
      <c r="C544" s="7"/>
      <c r="D544" s="8" t="str">
        <f t="shared" si="138"/>
        <v/>
      </c>
      <c r="E544" s="9" t="str">
        <f t="shared" si="139"/>
        <v/>
      </c>
      <c r="F544" s="10" t="str">
        <f t="shared" si="140"/>
        <v/>
      </c>
      <c r="G544" s="84"/>
      <c r="H544" s="20">
        <v>14</v>
      </c>
      <c r="I544" s="7"/>
      <c r="J544" s="7"/>
      <c r="K544" s="8" t="str">
        <f t="shared" si="141"/>
        <v/>
      </c>
      <c r="L544" s="9" t="str">
        <f t="shared" si="142"/>
        <v/>
      </c>
      <c r="M544" s="9" t="str">
        <f t="shared" si="143"/>
        <v/>
      </c>
    </row>
    <row r="545" spans="1:13" ht="15.6" x14ac:dyDescent="0.25">
      <c r="A545" s="6">
        <v>15</v>
      </c>
      <c r="B545" s="7"/>
      <c r="C545" s="7"/>
      <c r="D545" s="8" t="str">
        <f t="shared" si="138"/>
        <v/>
      </c>
      <c r="E545" s="9" t="str">
        <f t="shared" si="139"/>
        <v/>
      </c>
      <c r="F545" s="10" t="str">
        <f t="shared" si="140"/>
        <v/>
      </c>
      <c r="G545" s="84"/>
      <c r="H545" s="21">
        <v>15</v>
      </c>
      <c r="I545" s="22"/>
      <c r="J545" s="22"/>
      <c r="K545" s="23" t="str">
        <f t="shared" si="141"/>
        <v/>
      </c>
      <c r="L545" s="24" t="str">
        <f t="shared" si="142"/>
        <v/>
      </c>
      <c r="M545" s="24" t="str">
        <f t="shared" si="143"/>
        <v/>
      </c>
    </row>
    <row r="546" spans="1:13" ht="15.6" x14ac:dyDescent="0.3">
      <c r="A546" s="86" t="s">
        <v>9</v>
      </c>
      <c r="B546" s="87"/>
      <c r="C546" s="87"/>
      <c r="D546" s="88"/>
      <c r="E546" s="89">
        <f>ROUND((SUM(F531:F545)),2)</f>
        <v>0</v>
      </c>
      <c r="F546" s="90"/>
      <c r="G546" s="85"/>
      <c r="H546" s="86" t="s">
        <v>9</v>
      </c>
      <c r="I546" s="87"/>
      <c r="J546" s="87"/>
      <c r="K546" s="88"/>
      <c r="L546" s="89">
        <f>ROUND((SUM(M531:M545)),2)</f>
        <v>0</v>
      </c>
      <c r="M546" s="90"/>
    </row>
    <row r="547" spans="1:13" ht="15.6" x14ac:dyDescent="0.25">
      <c r="A547" s="69" t="s">
        <v>10</v>
      </c>
      <c r="B547" s="70"/>
      <c r="C547" s="70"/>
      <c r="D547" s="70"/>
      <c r="E547" s="70"/>
      <c r="F547" s="71"/>
      <c r="G547" s="12" t="s">
        <v>11</v>
      </c>
      <c r="H547" s="72">
        <f>IF((E546-L546)&lt;0,((E546-L546)*-1),(E546-L546))</f>
        <v>0</v>
      </c>
      <c r="I547" s="73"/>
      <c r="J547" s="73"/>
      <c r="K547" s="73"/>
      <c r="L547" s="73"/>
      <c r="M547" s="74"/>
    </row>
    <row r="548" spans="1:13" ht="15.6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</row>
    <row r="551" spans="1:13" ht="15.6" x14ac:dyDescent="0.25">
      <c r="A551" s="32" t="s">
        <v>43</v>
      </c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4"/>
    </row>
    <row r="552" spans="1:13" ht="15.6" x14ac:dyDescent="0.25">
      <c r="A552" s="32" t="s">
        <v>1</v>
      </c>
      <c r="B552" s="33"/>
      <c r="C552" s="33"/>
      <c r="D552" s="33"/>
      <c r="E552" s="33"/>
      <c r="F552" s="34"/>
      <c r="G552" s="83"/>
      <c r="H552" s="32" t="s">
        <v>2</v>
      </c>
      <c r="I552" s="33"/>
      <c r="J552" s="33"/>
      <c r="K552" s="33"/>
      <c r="L552" s="33"/>
      <c r="M552" s="34"/>
    </row>
    <row r="553" spans="1:13" ht="15.6" x14ac:dyDescent="0.25">
      <c r="A553" s="2" t="s">
        <v>3</v>
      </c>
      <c r="B553" s="3" t="s">
        <v>4</v>
      </c>
      <c r="C553" s="3" t="s">
        <v>5</v>
      </c>
      <c r="D553" s="3" t="s">
        <v>6</v>
      </c>
      <c r="E553" s="3" t="s">
        <v>4</v>
      </c>
      <c r="F553" s="4" t="s">
        <v>7</v>
      </c>
      <c r="G553" s="84"/>
      <c r="H553" s="18" t="s">
        <v>3</v>
      </c>
      <c r="I553" s="19" t="str">
        <f>B553</f>
        <v>Dist</v>
      </c>
      <c r="J553" s="19" t="str">
        <f>C553</f>
        <v>R.L</v>
      </c>
      <c r="K553" s="19" t="str">
        <f>D553</f>
        <v>Av.RL</v>
      </c>
      <c r="L553" s="19" t="str">
        <f>E553</f>
        <v>Dist</v>
      </c>
      <c r="M553" s="19" t="str">
        <f>F553</f>
        <v>Area</v>
      </c>
    </row>
    <row r="554" spans="1:13" ht="15.6" x14ac:dyDescent="0.25">
      <c r="A554" s="6">
        <v>1</v>
      </c>
      <c r="B554" s="7"/>
      <c r="C554" s="7"/>
      <c r="D554" s="8" t="s">
        <v>8</v>
      </c>
      <c r="E554" s="9" t="s">
        <v>8</v>
      </c>
      <c r="F554" s="10" t="s">
        <v>8</v>
      </c>
      <c r="G554" s="84"/>
      <c r="H554" s="20">
        <v>1</v>
      </c>
      <c r="I554" s="7"/>
      <c r="J554" s="7"/>
      <c r="K554" s="8" t="s">
        <v>8</v>
      </c>
      <c r="L554" s="9" t="s">
        <v>8</v>
      </c>
      <c r="M554" s="9" t="s">
        <v>8</v>
      </c>
    </row>
    <row r="555" spans="1:13" ht="15.6" x14ac:dyDescent="0.25">
      <c r="A555" s="6">
        <v>2</v>
      </c>
      <c r="B555" s="7"/>
      <c r="C555" s="7"/>
      <c r="D555" s="8" t="str">
        <f t="shared" ref="D555:D568" si="144">IF(C555="","",ROUNDUP(((C554+C555)/2),2))</f>
        <v/>
      </c>
      <c r="E555" s="9" t="str">
        <f t="shared" ref="E555:E568" si="145">IF(B555="","",ROUND((B555-B554),2))</f>
        <v/>
      </c>
      <c r="F555" s="10" t="str">
        <f t="shared" ref="F555:F568" si="146">IF(E555="","",IF(C555="","",ROUND((E555*D555),3)))</f>
        <v/>
      </c>
      <c r="G555" s="84"/>
      <c r="H555" s="20">
        <v>2</v>
      </c>
      <c r="I555" s="7"/>
      <c r="J555" s="7"/>
      <c r="K555" s="8" t="str">
        <f>IF(J555="","",ROUNDUP(((J554+J555)/2),2))</f>
        <v/>
      </c>
      <c r="L555" s="9" t="str">
        <f>IF(I555="","",ROUND((I555-I554),2))</f>
        <v/>
      </c>
      <c r="M555" s="9" t="str">
        <f>IF(L555="","",IF(J555="","",ROUND((L555*K555),3)))</f>
        <v/>
      </c>
    </row>
    <row r="556" spans="1:13" ht="15.6" x14ac:dyDescent="0.25">
      <c r="A556" s="6">
        <v>3</v>
      </c>
      <c r="B556" s="7"/>
      <c r="C556" s="7"/>
      <c r="D556" s="8" t="str">
        <f t="shared" si="144"/>
        <v/>
      </c>
      <c r="E556" s="9" t="str">
        <f t="shared" si="145"/>
        <v/>
      </c>
      <c r="F556" s="10" t="str">
        <f t="shared" si="146"/>
        <v/>
      </c>
      <c r="G556" s="84"/>
      <c r="H556" s="20">
        <v>3</v>
      </c>
      <c r="I556" s="7"/>
      <c r="J556" s="7"/>
      <c r="K556" s="8" t="str">
        <f t="shared" ref="K556:K568" si="147">IF(J556="","",ROUNDUP(((J555+J556)/2),2))</f>
        <v/>
      </c>
      <c r="L556" s="9" t="str">
        <f t="shared" ref="L556:L568" si="148">IF(I556="","",ROUND((I556-I555),2))</f>
        <v/>
      </c>
      <c r="M556" s="9" t="str">
        <f t="shared" ref="M556:M568" si="149">IF(L556="","",IF(J556="","",ROUND((L556*K556),3)))</f>
        <v/>
      </c>
    </row>
    <row r="557" spans="1:13" ht="15.6" x14ac:dyDescent="0.25">
      <c r="A557" s="6">
        <v>4</v>
      </c>
      <c r="B557" s="7"/>
      <c r="C557" s="7"/>
      <c r="D557" s="8" t="str">
        <f t="shared" si="144"/>
        <v/>
      </c>
      <c r="E557" s="9" t="str">
        <f t="shared" si="145"/>
        <v/>
      </c>
      <c r="F557" s="10" t="str">
        <f t="shared" si="146"/>
        <v/>
      </c>
      <c r="G557" s="84"/>
      <c r="H557" s="20">
        <v>4</v>
      </c>
      <c r="I557" s="7"/>
      <c r="J557" s="7"/>
      <c r="K557" s="8" t="str">
        <f t="shared" si="147"/>
        <v/>
      </c>
      <c r="L557" s="9" t="str">
        <f t="shared" si="148"/>
        <v/>
      </c>
      <c r="M557" s="9" t="str">
        <f t="shared" si="149"/>
        <v/>
      </c>
    </row>
    <row r="558" spans="1:13" ht="15.6" x14ac:dyDescent="0.25">
      <c r="A558" s="6">
        <v>5</v>
      </c>
      <c r="B558" s="7"/>
      <c r="C558" s="7"/>
      <c r="D558" s="8" t="str">
        <f t="shared" si="144"/>
        <v/>
      </c>
      <c r="E558" s="9" t="str">
        <f t="shared" si="145"/>
        <v/>
      </c>
      <c r="F558" s="10" t="str">
        <f t="shared" si="146"/>
        <v/>
      </c>
      <c r="G558" s="84"/>
      <c r="H558" s="20">
        <v>5</v>
      </c>
      <c r="I558" s="7"/>
      <c r="J558" s="7"/>
      <c r="K558" s="8" t="str">
        <f t="shared" si="147"/>
        <v/>
      </c>
      <c r="L558" s="9" t="str">
        <f t="shared" si="148"/>
        <v/>
      </c>
      <c r="M558" s="9" t="str">
        <f t="shared" si="149"/>
        <v/>
      </c>
    </row>
    <row r="559" spans="1:13" ht="15.6" x14ac:dyDescent="0.25">
      <c r="A559" s="6">
        <v>6</v>
      </c>
      <c r="B559" s="7"/>
      <c r="C559" s="7"/>
      <c r="D559" s="8" t="str">
        <f t="shared" si="144"/>
        <v/>
      </c>
      <c r="E559" s="9" t="str">
        <f t="shared" si="145"/>
        <v/>
      </c>
      <c r="F559" s="10" t="str">
        <f t="shared" si="146"/>
        <v/>
      </c>
      <c r="G559" s="84"/>
      <c r="H559" s="20">
        <v>6</v>
      </c>
      <c r="I559" s="7"/>
      <c r="J559" s="7"/>
      <c r="K559" s="8" t="str">
        <f t="shared" si="147"/>
        <v/>
      </c>
      <c r="L559" s="9" t="str">
        <f t="shared" si="148"/>
        <v/>
      </c>
      <c r="M559" s="9" t="str">
        <f t="shared" si="149"/>
        <v/>
      </c>
    </row>
    <row r="560" spans="1:13" ht="15.6" x14ac:dyDescent="0.25">
      <c r="A560" s="6">
        <v>7</v>
      </c>
      <c r="B560" s="7"/>
      <c r="C560" s="7"/>
      <c r="D560" s="8" t="str">
        <f t="shared" si="144"/>
        <v/>
      </c>
      <c r="E560" s="9" t="str">
        <f t="shared" si="145"/>
        <v/>
      </c>
      <c r="F560" s="10" t="str">
        <f t="shared" si="146"/>
        <v/>
      </c>
      <c r="G560" s="84"/>
      <c r="H560" s="20">
        <v>7</v>
      </c>
      <c r="I560" s="7"/>
      <c r="J560" s="7"/>
      <c r="K560" s="8" t="str">
        <f t="shared" si="147"/>
        <v/>
      </c>
      <c r="L560" s="9" t="str">
        <f t="shared" si="148"/>
        <v/>
      </c>
      <c r="M560" s="9" t="str">
        <f t="shared" si="149"/>
        <v/>
      </c>
    </row>
    <row r="561" spans="1:13" ht="15.6" x14ac:dyDescent="0.25">
      <c r="A561" s="6">
        <v>8</v>
      </c>
      <c r="B561" s="7"/>
      <c r="C561" s="7"/>
      <c r="D561" s="8" t="str">
        <f t="shared" si="144"/>
        <v/>
      </c>
      <c r="E561" s="9" t="str">
        <f t="shared" si="145"/>
        <v/>
      </c>
      <c r="F561" s="10" t="str">
        <f t="shared" si="146"/>
        <v/>
      </c>
      <c r="G561" s="84"/>
      <c r="H561" s="20">
        <v>8</v>
      </c>
      <c r="I561" s="7"/>
      <c r="J561" s="7"/>
      <c r="K561" s="8" t="str">
        <f t="shared" si="147"/>
        <v/>
      </c>
      <c r="L561" s="9" t="str">
        <f t="shared" si="148"/>
        <v/>
      </c>
      <c r="M561" s="9" t="str">
        <f t="shared" si="149"/>
        <v/>
      </c>
    </row>
    <row r="562" spans="1:13" ht="15.6" x14ac:dyDescent="0.25">
      <c r="A562" s="6">
        <v>9</v>
      </c>
      <c r="B562" s="7"/>
      <c r="C562" s="7"/>
      <c r="D562" s="8" t="str">
        <f t="shared" si="144"/>
        <v/>
      </c>
      <c r="E562" s="9" t="str">
        <f t="shared" si="145"/>
        <v/>
      </c>
      <c r="F562" s="10" t="str">
        <f t="shared" si="146"/>
        <v/>
      </c>
      <c r="G562" s="84"/>
      <c r="H562" s="20">
        <v>9</v>
      </c>
      <c r="I562" s="7"/>
      <c r="J562" s="7"/>
      <c r="K562" s="8" t="str">
        <f t="shared" si="147"/>
        <v/>
      </c>
      <c r="L562" s="9" t="str">
        <f t="shared" si="148"/>
        <v/>
      </c>
      <c r="M562" s="9" t="str">
        <f t="shared" si="149"/>
        <v/>
      </c>
    </row>
    <row r="563" spans="1:13" ht="15.6" x14ac:dyDescent="0.25">
      <c r="A563" s="6">
        <v>10</v>
      </c>
      <c r="B563" s="7"/>
      <c r="C563" s="7"/>
      <c r="D563" s="8" t="str">
        <f t="shared" si="144"/>
        <v/>
      </c>
      <c r="E563" s="9" t="str">
        <f t="shared" si="145"/>
        <v/>
      </c>
      <c r="F563" s="10" t="str">
        <f t="shared" si="146"/>
        <v/>
      </c>
      <c r="G563" s="84"/>
      <c r="H563" s="20">
        <v>10</v>
      </c>
      <c r="I563" s="7"/>
      <c r="J563" s="7"/>
      <c r="K563" s="8" t="str">
        <f t="shared" si="147"/>
        <v/>
      </c>
      <c r="L563" s="9" t="str">
        <f t="shared" si="148"/>
        <v/>
      </c>
      <c r="M563" s="9" t="str">
        <f t="shared" si="149"/>
        <v/>
      </c>
    </row>
    <row r="564" spans="1:13" ht="15.6" x14ac:dyDescent="0.25">
      <c r="A564" s="6">
        <v>11</v>
      </c>
      <c r="B564" s="7"/>
      <c r="C564" s="7"/>
      <c r="D564" s="8" t="str">
        <f t="shared" si="144"/>
        <v/>
      </c>
      <c r="E564" s="9" t="str">
        <f t="shared" si="145"/>
        <v/>
      </c>
      <c r="F564" s="10" t="str">
        <f t="shared" si="146"/>
        <v/>
      </c>
      <c r="G564" s="84"/>
      <c r="H564" s="20">
        <v>11</v>
      </c>
      <c r="I564" s="7"/>
      <c r="J564" s="7"/>
      <c r="K564" s="8" t="str">
        <f t="shared" si="147"/>
        <v/>
      </c>
      <c r="L564" s="9" t="str">
        <f t="shared" si="148"/>
        <v/>
      </c>
      <c r="M564" s="9" t="str">
        <f t="shared" si="149"/>
        <v/>
      </c>
    </row>
    <row r="565" spans="1:13" ht="15.6" x14ac:dyDescent="0.25">
      <c r="A565" s="6">
        <v>12</v>
      </c>
      <c r="B565" s="7"/>
      <c r="C565" s="7"/>
      <c r="D565" s="8" t="str">
        <f t="shared" si="144"/>
        <v/>
      </c>
      <c r="E565" s="9" t="str">
        <f t="shared" si="145"/>
        <v/>
      </c>
      <c r="F565" s="10" t="str">
        <f t="shared" si="146"/>
        <v/>
      </c>
      <c r="G565" s="84"/>
      <c r="H565" s="20">
        <v>12</v>
      </c>
      <c r="I565" s="7"/>
      <c r="J565" s="7"/>
      <c r="K565" s="8" t="str">
        <f t="shared" si="147"/>
        <v/>
      </c>
      <c r="L565" s="9" t="str">
        <f t="shared" si="148"/>
        <v/>
      </c>
      <c r="M565" s="9" t="str">
        <f t="shared" si="149"/>
        <v/>
      </c>
    </row>
    <row r="566" spans="1:13" ht="15.6" x14ac:dyDescent="0.25">
      <c r="A566" s="6">
        <v>13</v>
      </c>
      <c r="B566" s="7"/>
      <c r="C566" s="7"/>
      <c r="D566" s="8" t="str">
        <f t="shared" si="144"/>
        <v/>
      </c>
      <c r="E566" s="9" t="str">
        <f t="shared" si="145"/>
        <v/>
      </c>
      <c r="F566" s="10" t="str">
        <f t="shared" si="146"/>
        <v/>
      </c>
      <c r="G566" s="84"/>
      <c r="H566" s="20">
        <v>13</v>
      </c>
      <c r="I566" s="7"/>
      <c r="J566" s="7"/>
      <c r="K566" s="8" t="str">
        <f t="shared" si="147"/>
        <v/>
      </c>
      <c r="L566" s="9" t="str">
        <f t="shared" si="148"/>
        <v/>
      </c>
      <c r="M566" s="9" t="str">
        <f t="shared" si="149"/>
        <v/>
      </c>
    </row>
    <row r="567" spans="1:13" ht="15.6" x14ac:dyDescent="0.25">
      <c r="A567" s="6">
        <v>14</v>
      </c>
      <c r="B567" s="7"/>
      <c r="C567" s="7"/>
      <c r="D567" s="8" t="str">
        <f t="shared" si="144"/>
        <v/>
      </c>
      <c r="E567" s="9" t="str">
        <f t="shared" si="145"/>
        <v/>
      </c>
      <c r="F567" s="10" t="str">
        <f t="shared" si="146"/>
        <v/>
      </c>
      <c r="G567" s="84"/>
      <c r="H567" s="20">
        <v>14</v>
      </c>
      <c r="I567" s="7"/>
      <c r="J567" s="7"/>
      <c r="K567" s="8" t="str">
        <f t="shared" si="147"/>
        <v/>
      </c>
      <c r="L567" s="9" t="str">
        <f t="shared" si="148"/>
        <v/>
      </c>
      <c r="M567" s="9" t="str">
        <f t="shared" si="149"/>
        <v/>
      </c>
    </row>
    <row r="568" spans="1:13" ht="15.6" x14ac:dyDescent="0.25">
      <c r="A568" s="6">
        <v>15</v>
      </c>
      <c r="B568" s="7"/>
      <c r="C568" s="7"/>
      <c r="D568" s="8" t="str">
        <f t="shared" si="144"/>
        <v/>
      </c>
      <c r="E568" s="9" t="str">
        <f t="shared" si="145"/>
        <v/>
      </c>
      <c r="F568" s="10" t="str">
        <f t="shared" si="146"/>
        <v/>
      </c>
      <c r="G568" s="84"/>
      <c r="H568" s="21">
        <v>15</v>
      </c>
      <c r="I568" s="22"/>
      <c r="J568" s="22"/>
      <c r="K568" s="23" t="str">
        <f t="shared" si="147"/>
        <v/>
      </c>
      <c r="L568" s="24" t="str">
        <f t="shared" si="148"/>
        <v/>
      </c>
      <c r="M568" s="24" t="str">
        <f t="shared" si="149"/>
        <v/>
      </c>
    </row>
    <row r="569" spans="1:13" ht="15.6" x14ac:dyDescent="0.3">
      <c r="A569" s="86" t="s">
        <v>9</v>
      </c>
      <c r="B569" s="87"/>
      <c r="C569" s="87"/>
      <c r="D569" s="88"/>
      <c r="E569" s="89">
        <f>ROUND((SUM(F554:F568)),2)</f>
        <v>0</v>
      </c>
      <c r="F569" s="90"/>
      <c r="G569" s="85"/>
      <c r="H569" s="86" t="s">
        <v>9</v>
      </c>
      <c r="I569" s="87"/>
      <c r="J569" s="87"/>
      <c r="K569" s="88"/>
      <c r="L569" s="89">
        <f>ROUND((SUM(M554:M568)),2)</f>
        <v>0</v>
      </c>
      <c r="M569" s="90"/>
    </row>
    <row r="570" spans="1:13" ht="15.6" x14ac:dyDescent="0.25">
      <c r="A570" s="69" t="s">
        <v>10</v>
      </c>
      <c r="B570" s="70"/>
      <c r="C570" s="70"/>
      <c r="D570" s="70"/>
      <c r="E570" s="70"/>
      <c r="F570" s="71"/>
      <c r="G570" s="12" t="s">
        <v>11</v>
      </c>
      <c r="H570" s="72">
        <f>IF((E569-L569)&lt;0,((E569-L569)*-1),(E569-L569))</f>
        <v>0</v>
      </c>
      <c r="I570" s="73"/>
      <c r="J570" s="73"/>
      <c r="K570" s="73"/>
      <c r="L570" s="73"/>
      <c r="M570" s="74"/>
    </row>
    <row r="571" spans="1:13" ht="15.6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</row>
    <row r="574" spans="1:13" ht="15.6" x14ac:dyDescent="0.25">
      <c r="A574" s="32" t="s">
        <v>44</v>
      </c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4"/>
    </row>
    <row r="575" spans="1:13" ht="15.6" x14ac:dyDescent="0.25">
      <c r="A575" s="32" t="s">
        <v>1</v>
      </c>
      <c r="B575" s="33"/>
      <c r="C575" s="33"/>
      <c r="D575" s="33"/>
      <c r="E575" s="33"/>
      <c r="F575" s="34"/>
      <c r="G575" s="83"/>
      <c r="H575" s="32" t="s">
        <v>2</v>
      </c>
      <c r="I575" s="33"/>
      <c r="J575" s="33"/>
      <c r="K575" s="33"/>
      <c r="L575" s="33"/>
      <c r="M575" s="34"/>
    </row>
    <row r="576" spans="1:13" ht="15.6" x14ac:dyDescent="0.25">
      <c r="A576" s="2" t="s">
        <v>3</v>
      </c>
      <c r="B576" s="3" t="s">
        <v>4</v>
      </c>
      <c r="C576" s="3" t="s">
        <v>5</v>
      </c>
      <c r="D576" s="3" t="s">
        <v>6</v>
      </c>
      <c r="E576" s="3" t="s">
        <v>4</v>
      </c>
      <c r="F576" s="4" t="s">
        <v>7</v>
      </c>
      <c r="G576" s="84"/>
      <c r="H576" s="18" t="s">
        <v>3</v>
      </c>
      <c r="I576" s="19" t="str">
        <f>B576</f>
        <v>Dist</v>
      </c>
      <c r="J576" s="19" t="str">
        <f>C576</f>
        <v>R.L</v>
      </c>
      <c r="K576" s="19" t="str">
        <f>D576</f>
        <v>Av.RL</v>
      </c>
      <c r="L576" s="19" t="str">
        <f>E576</f>
        <v>Dist</v>
      </c>
      <c r="M576" s="19" t="str">
        <f>F576</f>
        <v>Area</v>
      </c>
    </row>
    <row r="577" spans="1:13" ht="15.6" x14ac:dyDescent="0.25">
      <c r="A577" s="6">
        <v>1</v>
      </c>
      <c r="B577" s="7"/>
      <c r="C577" s="7"/>
      <c r="D577" s="8" t="s">
        <v>8</v>
      </c>
      <c r="E577" s="9" t="s">
        <v>8</v>
      </c>
      <c r="F577" s="10" t="s">
        <v>8</v>
      </c>
      <c r="G577" s="84"/>
      <c r="H577" s="20">
        <v>1</v>
      </c>
      <c r="I577" s="7"/>
      <c r="J577" s="7"/>
      <c r="K577" s="8" t="s">
        <v>8</v>
      </c>
      <c r="L577" s="9" t="s">
        <v>8</v>
      </c>
      <c r="M577" s="9" t="s">
        <v>8</v>
      </c>
    </row>
    <row r="578" spans="1:13" ht="15.6" x14ac:dyDescent="0.25">
      <c r="A578" s="6">
        <v>2</v>
      </c>
      <c r="B578" s="7"/>
      <c r="C578" s="7"/>
      <c r="D578" s="8" t="str">
        <f t="shared" ref="D578:D591" si="150">IF(C578="","",ROUNDUP(((C577+C578)/2),2))</f>
        <v/>
      </c>
      <c r="E578" s="9" t="str">
        <f t="shared" ref="E578:E591" si="151">IF(B578="","",ROUND((B578-B577),2))</f>
        <v/>
      </c>
      <c r="F578" s="10" t="str">
        <f t="shared" ref="F578:F591" si="152">IF(E578="","",IF(C578="","",ROUND((E578*D578),3)))</f>
        <v/>
      </c>
      <c r="G578" s="84"/>
      <c r="H578" s="20">
        <v>2</v>
      </c>
      <c r="I578" s="7"/>
      <c r="J578" s="7"/>
      <c r="K578" s="8" t="str">
        <f>IF(J578="","",ROUNDUP(((J577+J578)/2),2))</f>
        <v/>
      </c>
      <c r="L578" s="9" t="str">
        <f>IF(I578="","",ROUND((I578-I577),2))</f>
        <v/>
      </c>
      <c r="M578" s="9" t="str">
        <f>IF(L578="","",IF(J578="","",ROUND((L578*K578),3)))</f>
        <v/>
      </c>
    </row>
    <row r="579" spans="1:13" ht="15.6" x14ac:dyDescent="0.25">
      <c r="A579" s="6">
        <v>3</v>
      </c>
      <c r="B579" s="7"/>
      <c r="C579" s="7"/>
      <c r="D579" s="8" t="str">
        <f t="shared" si="150"/>
        <v/>
      </c>
      <c r="E579" s="9" t="str">
        <f t="shared" si="151"/>
        <v/>
      </c>
      <c r="F579" s="10" t="str">
        <f t="shared" si="152"/>
        <v/>
      </c>
      <c r="G579" s="84"/>
      <c r="H579" s="20">
        <v>3</v>
      </c>
      <c r="I579" s="7"/>
      <c r="J579" s="7"/>
      <c r="K579" s="8" t="str">
        <f t="shared" ref="K579:K591" si="153">IF(J579="","",ROUNDUP(((J578+J579)/2),2))</f>
        <v/>
      </c>
      <c r="L579" s="9" t="str">
        <f t="shared" ref="L579:L591" si="154">IF(I579="","",ROUND((I579-I578),2))</f>
        <v/>
      </c>
      <c r="M579" s="9" t="str">
        <f t="shared" ref="M579:M591" si="155">IF(L579="","",IF(J579="","",ROUND((L579*K579),3)))</f>
        <v/>
      </c>
    </row>
    <row r="580" spans="1:13" ht="15.6" x14ac:dyDescent="0.25">
      <c r="A580" s="6">
        <v>4</v>
      </c>
      <c r="B580" s="7"/>
      <c r="C580" s="7"/>
      <c r="D580" s="8" t="str">
        <f t="shared" si="150"/>
        <v/>
      </c>
      <c r="E580" s="9" t="str">
        <f t="shared" si="151"/>
        <v/>
      </c>
      <c r="F580" s="10" t="str">
        <f t="shared" si="152"/>
        <v/>
      </c>
      <c r="G580" s="84"/>
      <c r="H580" s="20">
        <v>4</v>
      </c>
      <c r="I580" s="7"/>
      <c r="J580" s="7"/>
      <c r="K580" s="8" t="str">
        <f t="shared" si="153"/>
        <v/>
      </c>
      <c r="L580" s="9" t="str">
        <f t="shared" si="154"/>
        <v/>
      </c>
      <c r="M580" s="9" t="str">
        <f t="shared" si="155"/>
        <v/>
      </c>
    </row>
    <row r="581" spans="1:13" ht="15.6" x14ac:dyDescent="0.25">
      <c r="A581" s="6">
        <v>5</v>
      </c>
      <c r="B581" s="7"/>
      <c r="C581" s="7"/>
      <c r="D581" s="8" t="str">
        <f t="shared" si="150"/>
        <v/>
      </c>
      <c r="E581" s="9" t="str">
        <f t="shared" si="151"/>
        <v/>
      </c>
      <c r="F581" s="10" t="str">
        <f t="shared" si="152"/>
        <v/>
      </c>
      <c r="G581" s="84"/>
      <c r="H581" s="20">
        <v>5</v>
      </c>
      <c r="I581" s="7"/>
      <c r="J581" s="7"/>
      <c r="K581" s="8" t="str">
        <f t="shared" si="153"/>
        <v/>
      </c>
      <c r="L581" s="9" t="str">
        <f t="shared" si="154"/>
        <v/>
      </c>
      <c r="M581" s="9" t="str">
        <f t="shared" si="155"/>
        <v/>
      </c>
    </row>
    <row r="582" spans="1:13" ht="15.6" x14ac:dyDescent="0.25">
      <c r="A582" s="6">
        <v>6</v>
      </c>
      <c r="B582" s="7"/>
      <c r="C582" s="7"/>
      <c r="D582" s="8" t="str">
        <f t="shared" si="150"/>
        <v/>
      </c>
      <c r="E582" s="9" t="str">
        <f t="shared" si="151"/>
        <v/>
      </c>
      <c r="F582" s="10" t="str">
        <f t="shared" si="152"/>
        <v/>
      </c>
      <c r="G582" s="84"/>
      <c r="H582" s="20">
        <v>6</v>
      </c>
      <c r="I582" s="7"/>
      <c r="J582" s="7"/>
      <c r="K582" s="8" t="str">
        <f t="shared" si="153"/>
        <v/>
      </c>
      <c r="L582" s="9" t="str">
        <f t="shared" si="154"/>
        <v/>
      </c>
      <c r="M582" s="9" t="str">
        <f t="shared" si="155"/>
        <v/>
      </c>
    </row>
    <row r="583" spans="1:13" ht="15.6" x14ac:dyDescent="0.25">
      <c r="A583" s="6">
        <v>7</v>
      </c>
      <c r="B583" s="7"/>
      <c r="C583" s="7"/>
      <c r="D583" s="8" t="str">
        <f t="shared" si="150"/>
        <v/>
      </c>
      <c r="E583" s="9" t="str">
        <f t="shared" si="151"/>
        <v/>
      </c>
      <c r="F583" s="10" t="str">
        <f t="shared" si="152"/>
        <v/>
      </c>
      <c r="G583" s="84"/>
      <c r="H583" s="20">
        <v>7</v>
      </c>
      <c r="I583" s="7"/>
      <c r="J583" s="7"/>
      <c r="K583" s="8" t="str">
        <f t="shared" si="153"/>
        <v/>
      </c>
      <c r="L583" s="9" t="str">
        <f t="shared" si="154"/>
        <v/>
      </c>
      <c r="M583" s="9" t="str">
        <f t="shared" si="155"/>
        <v/>
      </c>
    </row>
    <row r="584" spans="1:13" ht="15.6" x14ac:dyDescent="0.25">
      <c r="A584" s="6">
        <v>8</v>
      </c>
      <c r="B584" s="7"/>
      <c r="C584" s="7"/>
      <c r="D584" s="8" t="str">
        <f t="shared" si="150"/>
        <v/>
      </c>
      <c r="E584" s="9" t="str">
        <f t="shared" si="151"/>
        <v/>
      </c>
      <c r="F584" s="10" t="str">
        <f t="shared" si="152"/>
        <v/>
      </c>
      <c r="G584" s="84"/>
      <c r="H584" s="20">
        <v>8</v>
      </c>
      <c r="I584" s="7"/>
      <c r="J584" s="7"/>
      <c r="K584" s="8" t="str">
        <f t="shared" si="153"/>
        <v/>
      </c>
      <c r="L584" s="9" t="str">
        <f t="shared" si="154"/>
        <v/>
      </c>
      <c r="M584" s="9" t="str">
        <f t="shared" si="155"/>
        <v/>
      </c>
    </row>
    <row r="585" spans="1:13" ht="15.6" x14ac:dyDescent="0.25">
      <c r="A585" s="6">
        <v>9</v>
      </c>
      <c r="B585" s="7"/>
      <c r="C585" s="7"/>
      <c r="D585" s="8" t="str">
        <f t="shared" si="150"/>
        <v/>
      </c>
      <c r="E585" s="9" t="str">
        <f t="shared" si="151"/>
        <v/>
      </c>
      <c r="F585" s="10" t="str">
        <f t="shared" si="152"/>
        <v/>
      </c>
      <c r="G585" s="84"/>
      <c r="H585" s="20">
        <v>9</v>
      </c>
      <c r="I585" s="7"/>
      <c r="J585" s="7"/>
      <c r="K585" s="8" t="str">
        <f t="shared" si="153"/>
        <v/>
      </c>
      <c r="L585" s="9" t="str">
        <f t="shared" si="154"/>
        <v/>
      </c>
      <c r="M585" s="9" t="str">
        <f t="shared" si="155"/>
        <v/>
      </c>
    </row>
    <row r="586" spans="1:13" ht="15.6" x14ac:dyDescent="0.25">
      <c r="A586" s="6">
        <v>10</v>
      </c>
      <c r="B586" s="7"/>
      <c r="C586" s="7"/>
      <c r="D586" s="8" t="str">
        <f t="shared" si="150"/>
        <v/>
      </c>
      <c r="E586" s="9" t="str">
        <f t="shared" si="151"/>
        <v/>
      </c>
      <c r="F586" s="10" t="str">
        <f t="shared" si="152"/>
        <v/>
      </c>
      <c r="G586" s="84"/>
      <c r="H586" s="20">
        <v>10</v>
      </c>
      <c r="I586" s="7"/>
      <c r="J586" s="7"/>
      <c r="K586" s="8" t="str">
        <f t="shared" si="153"/>
        <v/>
      </c>
      <c r="L586" s="9" t="str">
        <f t="shared" si="154"/>
        <v/>
      </c>
      <c r="M586" s="9" t="str">
        <f t="shared" si="155"/>
        <v/>
      </c>
    </row>
    <row r="587" spans="1:13" ht="15.6" x14ac:dyDescent="0.25">
      <c r="A587" s="6">
        <v>11</v>
      </c>
      <c r="B587" s="7"/>
      <c r="C587" s="7"/>
      <c r="D587" s="8" t="str">
        <f t="shared" si="150"/>
        <v/>
      </c>
      <c r="E587" s="9" t="str">
        <f t="shared" si="151"/>
        <v/>
      </c>
      <c r="F587" s="10" t="str">
        <f t="shared" si="152"/>
        <v/>
      </c>
      <c r="G587" s="84"/>
      <c r="H587" s="20">
        <v>11</v>
      </c>
      <c r="I587" s="7"/>
      <c r="J587" s="7"/>
      <c r="K587" s="8" t="str">
        <f t="shared" si="153"/>
        <v/>
      </c>
      <c r="L587" s="9" t="str">
        <f t="shared" si="154"/>
        <v/>
      </c>
      <c r="M587" s="9" t="str">
        <f t="shared" si="155"/>
        <v/>
      </c>
    </row>
    <row r="588" spans="1:13" ht="15.6" x14ac:dyDescent="0.25">
      <c r="A588" s="6">
        <v>12</v>
      </c>
      <c r="B588" s="7"/>
      <c r="C588" s="7"/>
      <c r="D588" s="8" t="str">
        <f t="shared" si="150"/>
        <v/>
      </c>
      <c r="E588" s="9" t="str">
        <f t="shared" si="151"/>
        <v/>
      </c>
      <c r="F588" s="10" t="str">
        <f t="shared" si="152"/>
        <v/>
      </c>
      <c r="G588" s="84"/>
      <c r="H588" s="20">
        <v>12</v>
      </c>
      <c r="I588" s="7"/>
      <c r="J588" s="7"/>
      <c r="K588" s="8" t="str">
        <f t="shared" si="153"/>
        <v/>
      </c>
      <c r="L588" s="9" t="str">
        <f t="shared" si="154"/>
        <v/>
      </c>
      <c r="M588" s="9" t="str">
        <f t="shared" si="155"/>
        <v/>
      </c>
    </row>
    <row r="589" spans="1:13" ht="15.6" x14ac:dyDescent="0.25">
      <c r="A589" s="6">
        <v>13</v>
      </c>
      <c r="B589" s="7"/>
      <c r="C589" s="7"/>
      <c r="D589" s="8" t="str">
        <f t="shared" si="150"/>
        <v/>
      </c>
      <c r="E589" s="9" t="str">
        <f t="shared" si="151"/>
        <v/>
      </c>
      <c r="F589" s="10" t="str">
        <f t="shared" si="152"/>
        <v/>
      </c>
      <c r="G589" s="84"/>
      <c r="H589" s="20">
        <v>13</v>
      </c>
      <c r="I589" s="7"/>
      <c r="J589" s="7"/>
      <c r="K589" s="8" t="str">
        <f t="shared" si="153"/>
        <v/>
      </c>
      <c r="L589" s="9" t="str">
        <f t="shared" si="154"/>
        <v/>
      </c>
      <c r="M589" s="9" t="str">
        <f t="shared" si="155"/>
        <v/>
      </c>
    </row>
    <row r="590" spans="1:13" ht="15.6" x14ac:dyDescent="0.25">
      <c r="A590" s="6">
        <v>14</v>
      </c>
      <c r="B590" s="7"/>
      <c r="C590" s="7"/>
      <c r="D590" s="8" t="str">
        <f t="shared" si="150"/>
        <v/>
      </c>
      <c r="E590" s="9" t="str">
        <f t="shared" si="151"/>
        <v/>
      </c>
      <c r="F590" s="10" t="str">
        <f t="shared" si="152"/>
        <v/>
      </c>
      <c r="G590" s="84"/>
      <c r="H590" s="20">
        <v>14</v>
      </c>
      <c r="I590" s="7"/>
      <c r="J590" s="7"/>
      <c r="K590" s="8" t="str">
        <f t="shared" si="153"/>
        <v/>
      </c>
      <c r="L590" s="9" t="str">
        <f t="shared" si="154"/>
        <v/>
      </c>
      <c r="M590" s="9" t="str">
        <f t="shared" si="155"/>
        <v/>
      </c>
    </row>
    <row r="591" spans="1:13" ht="15.6" x14ac:dyDescent="0.25">
      <c r="A591" s="6">
        <v>15</v>
      </c>
      <c r="B591" s="7"/>
      <c r="C591" s="7"/>
      <c r="D591" s="8" t="str">
        <f t="shared" si="150"/>
        <v/>
      </c>
      <c r="E591" s="9" t="str">
        <f t="shared" si="151"/>
        <v/>
      </c>
      <c r="F591" s="10" t="str">
        <f t="shared" si="152"/>
        <v/>
      </c>
      <c r="G591" s="84"/>
      <c r="H591" s="21">
        <v>15</v>
      </c>
      <c r="I591" s="22"/>
      <c r="J591" s="22"/>
      <c r="K591" s="23" t="str">
        <f t="shared" si="153"/>
        <v/>
      </c>
      <c r="L591" s="24" t="str">
        <f t="shared" si="154"/>
        <v/>
      </c>
      <c r="M591" s="24" t="str">
        <f t="shared" si="155"/>
        <v/>
      </c>
    </row>
    <row r="592" spans="1:13" ht="15.6" x14ac:dyDescent="0.3">
      <c r="A592" s="86" t="s">
        <v>9</v>
      </c>
      <c r="B592" s="87"/>
      <c r="C592" s="87"/>
      <c r="D592" s="88"/>
      <c r="E592" s="89">
        <f>ROUND((SUM(F577:F591)),2)</f>
        <v>0</v>
      </c>
      <c r="F592" s="90"/>
      <c r="G592" s="85"/>
      <c r="H592" s="86" t="s">
        <v>9</v>
      </c>
      <c r="I592" s="87"/>
      <c r="J592" s="87"/>
      <c r="K592" s="88"/>
      <c r="L592" s="89">
        <f>ROUND((SUM(M577:M591)),2)</f>
        <v>0</v>
      </c>
      <c r="M592" s="90"/>
    </row>
    <row r="593" spans="1:13" ht="15.6" x14ac:dyDescent="0.25">
      <c r="A593" s="69" t="s">
        <v>10</v>
      </c>
      <c r="B593" s="70"/>
      <c r="C593" s="70"/>
      <c r="D593" s="70"/>
      <c r="E593" s="70"/>
      <c r="F593" s="71"/>
      <c r="G593" s="12" t="s">
        <v>11</v>
      </c>
      <c r="H593" s="72">
        <f>IF((E592-L592)&lt;0,((E592-L592)*-1),(E592-L592))</f>
        <v>0</v>
      </c>
      <c r="I593" s="73"/>
      <c r="J593" s="73"/>
      <c r="K593" s="73"/>
      <c r="L593" s="73"/>
      <c r="M593" s="74"/>
    </row>
    <row r="594" spans="1:13" ht="15.6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</row>
    <row r="597" spans="1:13" ht="15.6" x14ac:dyDescent="0.25">
      <c r="A597" s="32" t="s">
        <v>45</v>
      </c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4"/>
    </row>
    <row r="598" spans="1:13" ht="15.6" x14ac:dyDescent="0.25">
      <c r="A598" s="32" t="s">
        <v>1</v>
      </c>
      <c r="B598" s="33"/>
      <c r="C598" s="33"/>
      <c r="D598" s="33"/>
      <c r="E598" s="33"/>
      <c r="F598" s="34"/>
      <c r="G598" s="83"/>
      <c r="H598" s="32" t="s">
        <v>2</v>
      </c>
      <c r="I598" s="33"/>
      <c r="J598" s="33"/>
      <c r="K598" s="33"/>
      <c r="L598" s="33"/>
      <c r="M598" s="34"/>
    </row>
    <row r="599" spans="1:13" ht="15.6" x14ac:dyDescent="0.25">
      <c r="A599" s="2" t="s">
        <v>3</v>
      </c>
      <c r="B599" s="3" t="s">
        <v>4</v>
      </c>
      <c r="C599" s="3" t="s">
        <v>5</v>
      </c>
      <c r="D599" s="3" t="s">
        <v>6</v>
      </c>
      <c r="E599" s="3" t="s">
        <v>4</v>
      </c>
      <c r="F599" s="4" t="s">
        <v>7</v>
      </c>
      <c r="G599" s="84"/>
      <c r="H599" s="18" t="s">
        <v>3</v>
      </c>
      <c r="I599" s="19" t="str">
        <f>B599</f>
        <v>Dist</v>
      </c>
      <c r="J599" s="19" t="str">
        <f>C599</f>
        <v>R.L</v>
      </c>
      <c r="K599" s="19" t="str">
        <f>D599</f>
        <v>Av.RL</v>
      </c>
      <c r="L599" s="19" t="str">
        <f>E599</f>
        <v>Dist</v>
      </c>
      <c r="M599" s="19" t="str">
        <f>F599</f>
        <v>Area</v>
      </c>
    </row>
    <row r="600" spans="1:13" ht="15.6" x14ac:dyDescent="0.25">
      <c r="A600" s="6">
        <v>1</v>
      </c>
      <c r="B600" s="7"/>
      <c r="C600" s="7"/>
      <c r="D600" s="8" t="s">
        <v>8</v>
      </c>
      <c r="E600" s="9" t="s">
        <v>8</v>
      </c>
      <c r="F600" s="10" t="s">
        <v>8</v>
      </c>
      <c r="G600" s="84"/>
      <c r="H600" s="20">
        <v>1</v>
      </c>
      <c r="I600" s="7"/>
      <c r="J600" s="7"/>
      <c r="K600" s="8" t="s">
        <v>8</v>
      </c>
      <c r="L600" s="9" t="s">
        <v>8</v>
      </c>
      <c r="M600" s="9" t="s">
        <v>8</v>
      </c>
    </row>
    <row r="601" spans="1:13" ht="15.6" x14ac:dyDescent="0.25">
      <c r="A601" s="6">
        <v>2</v>
      </c>
      <c r="B601" s="7"/>
      <c r="C601" s="7"/>
      <c r="D601" s="8" t="str">
        <f t="shared" ref="D601:D614" si="156">IF(C601="","",ROUNDUP(((C600+C601)/2),2))</f>
        <v/>
      </c>
      <c r="E601" s="9" t="str">
        <f t="shared" ref="E601:E614" si="157">IF(B601="","",ROUND((B601-B600),2))</f>
        <v/>
      </c>
      <c r="F601" s="10" t="str">
        <f t="shared" ref="F601:F614" si="158">IF(E601="","",IF(C601="","",ROUND((E601*D601),3)))</f>
        <v/>
      </c>
      <c r="G601" s="84"/>
      <c r="H601" s="20">
        <v>2</v>
      </c>
      <c r="I601" s="7"/>
      <c r="J601" s="7"/>
      <c r="K601" s="8" t="str">
        <f>IF(J601="","",ROUNDUP(((J600+J601)/2),2))</f>
        <v/>
      </c>
      <c r="L601" s="9" t="str">
        <f>IF(I601="","",ROUND((I601-I600),2))</f>
        <v/>
      </c>
      <c r="M601" s="9" t="str">
        <f>IF(L601="","",IF(J601="","",ROUND((L601*K601),3)))</f>
        <v/>
      </c>
    </row>
    <row r="602" spans="1:13" ht="15.6" x14ac:dyDescent="0.25">
      <c r="A602" s="6">
        <v>3</v>
      </c>
      <c r="B602" s="7"/>
      <c r="C602" s="7"/>
      <c r="D602" s="8" t="str">
        <f t="shared" si="156"/>
        <v/>
      </c>
      <c r="E602" s="9" t="str">
        <f t="shared" si="157"/>
        <v/>
      </c>
      <c r="F602" s="10" t="str">
        <f t="shared" si="158"/>
        <v/>
      </c>
      <c r="G602" s="84"/>
      <c r="H602" s="20">
        <v>3</v>
      </c>
      <c r="I602" s="7"/>
      <c r="J602" s="7"/>
      <c r="K602" s="8" t="str">
        <f t="shared" ref="K602:K614" si="159">IF(J602="","",ROUNDUP(((J601+J602)/2),2))</f>
        <v/>
      </c>
      <c r="L602" s="9" t="str">
        <f t="shared" ref="L602:L614" si="160">IF(I602="","",ROUND((I602-I601),2))</f>
        <v/>
      </c>
      <c r="M602" s="9" t="str">
        <f t="shared" ref="M602:M614" si="161">IF(L602="","",IF(J602="","",ROUND((L602*K602),3)))</f>
        <v/>
      </c>
    </row>
    <row r="603" spans="1:13" ht="15.6" x14ac:dyDescent="0.25">
      <c r="A603" s="6">
        <v>4</v>
      </c>
      <c r="B603" s="7"/>
      <c r="C603" s="7"/>
      <c r="D603" s="8" t="str">
        <f t="shared" si="156"/>
        <v/>
      </c>
      <c r="E603" s="9" t="str">
        <f t="shared" si="157"/>
        <v/>
      </c>
      <c r="F603" s="10" t="str">
        <f t="shared" si="158"/>
        <v/>
      </c>
      <c r="G603" s="84"/>
      <c r="H603" s="20">
        <v>4</v>
      </c>
      <c r="I603" s="7"/>
      <c r="J603" s="7"/>
      <c r="K603" s="8" t="str">
        <f t="shared" si="159"/>
        <v/>
      </c>
      <c r="L603" s="9" t="str">
        <f t="shared" si="160"/>
        <v/>
      </c>
      <c r="M603" s="9" t="str">
        <f t="shared" si="161"/>
        <v/>
      </c>
    </row>
    <row r="604" spans="1:13" ht="15.6" x14ac:dyDescent="0.25">
      <c r="A604" s="6">
        <v>5</v>
      </c>
      <c r="B604" s="7"/>
      <c r="C604" s="7"/>
      <c r="D604" s="8" t="str">
        <f t="shared" si="156"/>
        <v/>
      </c>
      <c r="E604" s="9" t="str">
        <f t="shared" si="157"/>
        <v/>
      </c>
      <c r="F604" s="10" t="str">
        <f t="shared" si="158"/>
        <v/>
      </c>
      <c r="G604" s="84"/>
      <c r="H604" s="20">
        <v>5</v>
      </c>
      <c r="I604" s="7"/>
      <c r="J604" s="7"/>
      <c r="K604" s="8" t="str">
        <f t="shared" si="159"/>
        <v/>
      </c>
      <c r="L604" s="9" t="str">
        <f t="shared" si="160"/>
        <v/>
      </c>
      <c r="M604" s="9" t="str">
        <f t="shared" si="161"/>
        <v/>
      </c>
    </row>
    <row r="605" spans="1:13" ht="15.6" x14ac:dyDescent="0.25">
      <c r="A605" s="6">
        <v>6</v>
      </c>
      <c r="B605" s="7"/>
      <c r="C605" s="7"/>
      <c r="D605" s="8" t="str">
        <f t="shared" si="156"/>
        <v/>
      </c>
      <c r="E605" s="9" t="str">
        <f t="shared" si="157"/>
        <v/>
      </c>
      <c r="F605" s="10" t="str">
        <f t="shared" si="158"/>
        <v/>
      </c>
      <c r="G605" s="84"/>
      <c r="H605" s="20">
        <v>6</v>
      </c>
      <c r="I605" s="7"/>
      <c r="J605" s="7"/>
      <c r="K605" s="8" t="str">
        <f t="shared" si="159"/>
        <v/>
      </c>
      <c r="L605" s="9" t="str">
        <f t="shared" si="160"/>
        <v/>
      </c>
      <c r="M605" s="9" t="str">
        <f t="shared" si="161"/>
        <v/>
      </c>
    </row>
    <row r="606" spans="1:13" ht="15.6" x14ac:dyDescent="0.25">
      <c r="A606" s="6">
        <v>7</v>
      </c>
      <c r="B606" s="7"/>
      <c r="C606" s="7"/>
      <c r="D606" s="8" t="str">
        <f t="shared" si="156"/>
        <v/>
      </c>
      <c r="E606" s="9" t="str">
        <f t="shared" si="157"/>
        <v/>
      </c>
      <c r="F606" s="10" t="str">
        <f t="shared" si="158"/>
        <v/>
      </c>
      <c r="G606" s="84"/>
      <c r="H606" s="20">
        <v>7</v>
      </c>
      <c r="I606" s="7"/>
      <c r="J606" s="7"/>
      <c r="K606" s="8" t="str">
        <f t="shared" si="159"/>
        <v/>
      </c>
      <c r="L606" s="9" t="str">
        <f t="shared" si="160"/>
        <v/>
      </c>
      <c r="M606" s="9" t="str">
        <f t="shared" si="161"/>
        <v/>
      </c>
    </row>
    <row r="607" spans="1:13" ht="15.6" x14ac:dyDescent="0.25">
      <c r="A607" s="6">
        <v>8</v>
      </c>
      <c r="B607" s="7"/>
      <c r="C607" s="7"/>
      <c r="D607" s="8" t="str">
        <f t="shared" si="156"/>
        <v/>
      </c>
      <c r="E607" s="9" t="str">
        <f t="shared" si="157"/>
        <v/>
      </c>
      <c r="F607" s="10" t="str">
        <f t="shared" si="158"/>
        <v/>
      </c>
      <c r="G607" s="84"/>
      <c r="H607" s="20">
        <v>8</v>
      </c>
      <c r="I607" s="7"/>
      <c r="J607" s="7"/>
      <c r="K607" s="8" t="str">
        <f t="shared" si="159"/>
        <v/>
      </c>
      <c r="L607" s="9" t="str">
        <f t="shared" si="160"/>
        <v/>
      </c>
      <c r="M607" s="9" t="str">
        <f t="shared" si="161"/>
        <v/>
      </c>
    </row>
    <row r="608" spans="1:13" ht="15.6" x14ac:dyDescent="0.25">
      <c r="A608" s="6">
        <v>9</v>
      </c>
      <c r="B608" s="7"/>
      <c r="C608" s="7"/>
      <c r="D608" s="8" t="str">
        <f t="shared" si="156"/>
        <v/>
      </c>
      <c r="E608" s="9" t="str">
        <f t="shared" si="157"/>
        <v/>
      </c>
      <c r="F608" s="10" t="str">
        <f t="shared" si="158"/>
        <v/>
      </c>
      <c r="G608" s="84"/>
      <c r="H608" s="20">
        <v>9</v>
      </c>
      <c r="I608" s="7"/>
      <c r="J608" s="7"/>
      <c r="K608" s="8" t="str">
        <f t="shared" si="159"/>
        <v/>
      </c>
      <c r="L608" s="9" t="str">
        <f t="shared" si="160"/>
        <v/>
      </c>
      <c r="M608" s="9" t="str">
        <f t="shared" si="161"/>
        <v/>
      </c>
    </row>
    <row r="609" spans="1:13" ht="15.6" x14ac:dyDescent="0.25">
      <c r="A609" s="6">
        <v>10</v>
      </c>
      <c r="B609" s="7"/>
      <c r="C609" s="7"/>
      <c r="D609" s="8" t="str">
        <f t="shared" si="156"/>
        <v/>
      </c>
      <c r="E609" s="9" t="str">
        <f t="shared" si="157"/>
        <v/>
      </c>
      <c r="F609" s="10" t="str">
        <f t="shared" si="158"/>
        <v/>
      </c>
      <c r="G609" s="84"/>
      <c r="H609" s="20">
        <v>10</v>
      </c>
      <c r="I609" s="7"/>
      <c r="J609" s="7"/>
      <c r="K609" s="8" t="str">
        <f t="shared" si="159"/>
        <v/>
      </c>
      <c r="L609" s="9" t="str">
        <f t="shared" si="160"/>
        <v/>
      </c>
      <c r="M609" s="9" t="str">
        <f t="shared" si="161"/>
        <v/>
      </c>
    </row>
    <row r="610" spans="1:13" ht="15.6" x14ac:dyDescent="0.25">
      <c r="A610" s="6">
        <v>11</v>
      </c>
      <c r="B610" s="7"/>
      <c r="C610" s="7"/>
      <c r="D610" s="8" t="str">
        <f t="shared" si="156"/>
        <v/>
      </c>
      <c r="E610" s="9" t="str">
        <f t="shared" si="157"/>
        <v/>
      </c>
      <c r="F610" s="10" t="str">
        <f t="shared" si="158"/>
        <v/>
      </c>
      <c r="G610" s="84"/>
      <c r="H610" s="20">
        <v>11</v>
      </c>
      <c r="I610" s="7"/>
      <c r="J610" s="7"/>
      <c r="K610" s="8" t="str">
        <f t="shared" si="159"/>
        <v/>
      </c>
      <c r="L610" s="9" t="str">
        <f t="shared" si="160"/>
        <v/>
      </c>
      <c r="M610" s="9" t="str">
        <f t="shared" si="161"/>
        <v/>
      </c>
    </row>
    <row r="611" spans="1:13" ht="15.6" x14ac:dyDescent="0.25">
      <c r="A611" s="6">
        <v>12</v>
      </c>
      <c r="B611" s="7"/>
      <c r="C611" s="7"/>
      <c r="D611" s="8" t="str">
        <f t="shared" si="156"/>
        <v/>
      </c>
      <c r="E611" s="9" t="str">
        <f t="shared" si="157"/>
        <v/>
      </c>
      <c r="F611" s="10" t="str">
        <f t="shared" si="158"/>
        <v/>
      </c>
      <c r="G611" s="84"/>
      <c r="H611" s="20">
        <v>12</v>
      </c>
      <c r="I611" s="7"/>
      <c r="J611" s="7"/>
      <c r="K611" s="8" t="str">
        <f t="shared" si="159"/>
        <v/>
      </c>
      <c r="L611" s="9" t="str">
        <f t="shared" si="160"/>
        <v/>
      </c>
      <c r="M611" s="9" t="str">
        <f t="shared" si="161"/>
        <v/>
      </c>
    </row>
    <row r="612" spans="1:13" ht="15.6" x14ac:dyDescent="0.25">
      <c r="A612" s="6">
        <v>13</v>
      </c>
      <c r="B612" s="7"/>
      <c r="C612" s="7"/>
      <c r="D612" s="8" t="str">
        <f t="shared" si="156"/>
        <v/>
      </c>
      <c r="E612" s="9" t="str">
        <f t="shared" si="157"/>
        <v/>
      </c>
      <c r="F612" s="10" t="str">
        <f t="shared" si="158"/>
        <v/>
      </c>
      <c r="G612" s="84"/>
      <c r="H612" s="20">
        <v>13</v>
      </c>
      <c r="I612" s="7"/>
      <c r="J612" s="7"/>
      <c r="K612" s="8" t="str">
        <f t="shared" si="159"/>
        <v/>
      </c>
      <c r="L612" s="9" t="str">
        <f t="shared" si="160"/>
        <v/>
      </c>
      <c r="M612" s="9" t="str">
        <f t="shared" si="161"/>
        <v/>
      </c>
    </row>
    <row r="613" spans="1:13" ht="15.6" x14ac:dyDescent="0.25">
      <c r="A613" s="6">
        <v>14</v>
      </c>
      <c r="B613" s="7"/>
      <c r="C613" s="7"/>
      <c r="D613" s="8" t="str">
        <f t="shared" si="156"/>
        <v/>
      </c>
      <c r="E613" s="9" t="str">
        <f t="shared" si="157"/>
        <v/>
      </c>
      <c r="F613" s="10" t="str">
        <f t="shared" si="158"/>
        <v/>
      </c>
      <c r="G613" s="84"/>
      <c r="H613" s="20">
        <v>14</v>
      </c>
      <c r="I613" s="7"/>
      <c r="J613" s="7"/>
      <c r="K613" s="8" t="str">
        <f t="shared" si="159"/>
        <v/>
      </c>
      <c r="L613" s="9" t="str">
        <f t="shared" si="160"/>
        <v/>
      </c>
      <c r="M613" s="9" t="str">
        <f t="shared" si="161"/>
        <v/>
      </c>
    </row>
    <row r="614" spans="1:13" ht="15.6" x14ac:dyDescent="0.25">
      <c r="A614" s="6">
        <v>15</v>
      </c>
      <c r="B614" s="7"/>
      <c r="C614" s="7"/>
      <c r="D614" s="8" t="str">
        <f t="shared" si="156"/>
        <v/>
      </c>
      <c r="E614" s="9" t="str">
        <f t="shared" si="157"/>
        <v/>
      </c>
      <c r="F614" s="10" t="str">
        <f t="shared" si="158"/>
        <v/>
      </c>
      <c r="G614" s="84"/>
      <c r="H614" s="21">
        <v>15</v>
      </c>
      <c r="I614" s="22"/>
      <c r="J614" s="22"/>
      <c r="K614" s="23" t="str">
        <f t="shared" si="159"/>
        <v/>
      </c>
      <c r="L614" s="24" t="str">
        <f t="shared" si="160"/>
        <v/>
      </c>
      <c r="M614" s="24" t="str">
        <f t="shared" si="161"/>
        <v/>
      </c>
    </row>
    <row r="615" spans="1:13" ht="15.6" x14ac:dyDescent="0.3">
      <c r="A615" s="86" t="s">
        <v>9</v>
      </c>
      <c r="B615" s="87"/>
      <c r="C615" s="87"/>
      <c r="D615" s="88"/>
      <c r="E615" s="89">
        <f>ROUND((SUM(F600:F614)),2)</f>
        <v>0</v>
      </c>
      <c r="F615" s="90"/>
      <c r="G615" s="85"/>
      <c r="H615" s="86" t="s">
        <v>9</v>
      </c>
      <c r="I615" s="87"/>
      <c r="J615" s="87"/>
      <c r="K615" s="88"/>
      <c r="L615" s="89">
        <f>ROUND((SUM(M600:M614)),2)</f>
        <v>0</v>
      </c>
      <c r="M615" s="90"/>
    </row>
    <row r="616" spans="1:13" ht="15.6" x14ac:dyDescent="0.25">
      <c r="A616" s="69" t="s">
        <v>10</v>
      </c>
      <c r="B616" s="70"/>
      <c r="C616" s="70"/>
      <c r="D616" s="70"/>
      <c r="E616" s="70"/>
      <c r="F616" s="71"/>
      <c r="G616" s="12" t="s">
        <v>11</v>
      </c>
      <c r="H616" s="72">
        <f>IF((E615-L615)&lt;0,((E615-L615)*-1),(E615-L615))</f>
        <v>0</v>
      </c>
      <c r="I616" s="73"/>
      <c r="J616" s="73"/>
      <c r="K616" s="73"/>
      <c r="L616" s="73"/>
      <c r="M616" s="74"/>
    </row>
    <row r="617" spans="1:13" ht="15.6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</row>
    <row r="620" spans="1:13" ht="15.6" x14ac:dyDescent="0.25">
      <c r="A620" s="32" t="s">
        <v>46</v>
      </c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4"/>
    </row>
    <row r="621" spans="1:13" ht="15.6" x14ac:dyDescent="0.25">
      <c r="A621" s="32" t="s">
        <v>1</v>
      </c>
      <c r="B621" s="33"/>
      <c r="C621" s="33"/>
      <c r="D621" s="33"/>
      <c r="E621" s="33"/>
      <c r="F621" s="34"/>
      <c r="G621" s="83"/>
      <c r="H621" s="32" t="s">
        <v>2</v>
      </c>
      <c r="I621" s="33"/>
      <c r="J621" s="33"/>
      <c r="K621" s="33"/>
      <c r="L621" s="33"/>
      <c r="M621" s="34"/>
    </row>
    <row r="622" spans="1:13" ht="15.6" x14ac:dyDescent="0.25">
      <c r="A622" s="2" t="s">
        <v>3</v>
      </c>
      <c r="B622" s="3" t="s">
        <v>4</v>
      </c>
      <c r="C622" s="3" t="s">
        <v>5</v>
      </c>
      <c r="D622" s="3" t="s">
        <v>6</v>
      </c>
      <c r="E622" s="3" t="s">
        <v>4</v>
      </c>
      <c r="F622" s="4" t="s">
        <v>7</v>
      </c>
      <c r="G622" s="84"/>
      <c r="H622" s="18" t="s">
        <v>3</v>
      </c>
      <c r="I622" s="19" t="str">
        <f>B622</f>
        <v>Dist</v>
      </c>
      <c r="J622" s="19" t="str">
        <f>C622</f>
        <v>R.L</v>
      </c>
      <c r="K622" s="19" t="str">
        <f>D622</f>
        <v>Av.RL</v>
      </c>
      <c r="L622" s="19" t="str">
        <f>E622</f>
        <v>Dist</v>
      </c>
      <c r="M622" s="19" t="str">
        <f>F622</f>
        <v>Area</v>
      </c>
    </row>
    <row r="623" spans="1:13" ht="15.6" x14ac:dyDescent="0.25">
      <c r="A623" s="6">
        <v>1</v>
      </c>
      <c r="B623" s="7"/>
      <c r="C623" s="7"/>
      <c r="D623" s="8" t="s">
        <v>8</v>
      </c>
      <c r="E623" s="9" t="s">
        <v>8</v>
      </c>
      <c r="F623" s="10" t="s">
        <v>8</v>
      </c>
      <c r="G623" s="84"/>
      <c r="H623" s="20">
        <v>1</v>
      </c>
      <c r="I623" s="7"/>
      <c r="J623" s="7"/>
      <c r="K623" s="8" t="s">
        <v>8</v>
      </c>
      <c r="L623" s="9" t="s">
        <v>8</v>
      </c>
      <c r="M623" s="9" t="s">
        <v>8</v>
      </c>
    </row>
    <row r="624" spans="1:13" ht="15.6" x14ac:dyDescent="0.25">
      <c r="A624" s="6">
        <v>2</v>
      </c>
      <c r="B624" s="7"/>
      <c r="C624" s="7"/>
      <c r="D624" s="8" t="str">
        <f t="shared" ref="D624:D637" si="162">IF(C624="","",ROUNDUP(((C623+C624)/2),2))</f>
        <v/>
      </c>
      <c r="E624" s="9" t="str">
        <f t="shared" ref="E624:E637" si="163">IF(B624="","",ROUND((B624-B623),2))</f>
        <v/>
      </c>
      <c r="F624" s="10" t="str">
        <f t="shared" ref="F624:F637" si="164">IF(E624="","",IF(C624="","",ROUND((E624*D624),3)))</f>
        <v/>
      </c>
      <c r="G624" s="84"/>
      <c r="H624" s="20">
        <v>2</v>
      </c>
      <c r="I624" s="7"/>
      <c r="J624" s="7"/>
      <c r="K624" s="8" t="str">
        <f>IF(J624="","",ROUNDUP(((J623+J624)/2),2))</f>
        <v/>
      </c>
      <c r="L624" s="9" t="str">
        <f>IF(I624="","",ROUND((I624-I623),2))</f>
        <v/>
      </c>
      <c r="M624" s="9" t="str">
        <f>IF(L624="","",IF(J624="","",ROUND((L624*K624),3)))</f>
        <v/>
      </c>
    </row>
    <row r="625" spans="1:13" ht="15.6" x14ac:dyDescent="0.25">
      <c r="A625" s="6">
        <v>3</v>
      </c>
      <c r="B625" s="7"/>
      <c r="C625" s="7"/>
      <c r="D625" s="8" t="str">
        <f t="shared" si="162"/>
        <v/>
      </c>
      <c r="E625" s="9" t="str">
        <f t="shared" si="163"/>
        <v/>
      </c>
      <c r="F625" s="10" t="str">
        <f t="shared" si="164"/>
        <v/>
      </c>
      <c r="G625" s="84"/>
      <c r="H625" s="20">
        <v>3</v>
      </c>
      <c r="I625" s="7"/>
      <c r="J625" s="7"/>
      <c r="K625" s="8" t="str">
        <f t="shared" ref="K625:K637" si="165">IF(J625="","",ROUNDUP(((J624+J625)/2),2))</f>
        <v/>
      </c>
      <c r="L625" s="9" t="str">
        <f t="shared" ref="L625:L637" si="166">IF(I625="","",ROUND((I625-I624),2))</f>
        <v/>
      </c>
      <c r="M625" s="9" t="str">
        <f t="shared" ref="M625:M637" si="167">IF(L625="","",IF(J625="","",ROUND((L625*K625),3)))</f>
        <v/>
      </c>
    </row>
    <row r="626" spans="1:13" ht="15.6" x14ac:dyDescent="0.25">
      <c r="A626" s="6">
        <v>4</v>
      </c>
      <c r="B626" s="7"/>
      <c r="C626" s="7"/>
      <c r="D626" s="8" t="str">
        <f t="shared" si="162"/>
        <v/>
      </c>
      <c r="E626" s="9" t="str">
        <f t="shared" si="163"/>
        <v/>
      </c>
      <c r="F626" s="10" t="str">
        <f t="shared" si="164"/>
        <v/>
      </c>
      <c r="G626" s="84"/>
      <c r="H626" s="20">
        <v>4</v>
      </c>
      <c r="I626" s="7"/>
      <c r="J626" s="7"/>
      <c r="K626" s="8" t="str">
        <f t="shared" si="165"/>
        <v/>
      </c>
      <c r="L626" s="9" t="str">
        <f t="shared" si="166"/>
        <v/>
      </c>
      <c r="M626" s="9" t="str">
        <f t="shared" si="167"/>
        <v/>
      </c>
    </row>
    <row r="627" spans="1:13" ht="15.6" x14ac:dyDescent="0.25">
      <c r="A627" s="6">
        <v>5</v>
      </c>
      <c r="B627" s="7"/>
      <c r="C627" s="7"/>
      <c r="D627" s="8" t="str">
        <f t="shared" si="162"/>
        <v/>
      </c>
      <c r="E627" s="9" t="str">
        <f t="shared" si="163"/>
        <v/>
      </c>
      <c r="F627" s="10" t="str">
        <f t="shared" si="164"/>
        <v/>
      </c>
      <c r="G627" s="84"/>
      <c r="H627" s="20">
        <v>5</v>
      </c>
      <c r="I627" s="7"/>
      <c r="J627" s="7"/>
      <c r="K627" s="8" t="str">
        <f t="shared" si="165"/>
        <v/>
      </c>
      <c r="L627" s="9" t="str">
        <f t="shared" si="166"/>
        <v/>
      </c>
      <c r="M627" s="9" t="str">
        <f t="shared" si="167"/>
        <v/>
      </c>
    </row>
    <row r="628" spans="1:13" ht="15.6" x14ac:dyDescent="0.25">
      <c r="A628" s="6">
        <v>6</v>
      </c>
      <c r="B628" s="7"/>
      <c r="C628" s="7"/>
      <c r="D628" s="8" t="str">
        <f t="shared" si="162"/>
        <v/>
      </c>
      <c r="E628" s="9" t="str">
        <f t="shared" si="163"/>
        <v/>
      </c>
      <c r="F628" s="10" t="str">
        <f t="shared" si="164"/>
        <v/>
      </c>
      <c r="G628" s="84"/>
      <c r="H628" s="20">
        <v>6</v>
      </c>
      <c r="I628" s="7"/>
      <c r="J628" s="7"/>
      <c r="K628" s="8" t="str">
        <f t="shared" si="165"/>
        <v/>
      </c>
      <c r="L628" s="9" t="str">
        <f t="shared" si="166"/>
        <v/>
      </c>
      <c r="M628" s="9" t="str">
        <f t="shared" si="167"/>
        <v/>
      </c>
    </row>
    <row r="629" spans="1:13" ht="15.6" x14ac:dyDescent="0.25">
      <c r="A629" s="6">
        <v>7</v>
      </c>
      <c r="B629" s="7"/>
      <c r="C629" s="7"/>
      <c r="D629" s="8" t="str">
        <f t="shared" si="162"/>
        <v/>
      </c>
      <c r="E629" s="9" t="str">
        <f t="shared" si="163"/>
        <v/>
      </c>
      <c r="F629" s="10" t="str">
        <f t="shared" si="164"/>
        <v/>
      </c>
      <c r="G629" s="84"/>
      <c r="H629" s="20">
        <v>7</v>
      </c>
      <c r="I629" s="7"/>
      <c r="J629" s="7"/>
      <c r="K629" s="8" t="str">
        <f t="shared" si="165"/>
        <v/>
      </c>
      <c r="L629" s="9" t="str">
        <f t="shared" si="166"/>
        <v/>
      </c>
      <c r="M629" s="9" t="str">
        <f t="shared" si="167"/>
        <v/>
      </c>
    </row>
    <row r="630" spans="1:13" ht="15.6" x14ac:dyDescent="0.25">
      <c r="A630" s="6">
        <v>8</v>
      </c>
      <c r="B630" s="7"/>
      <c r="C630" s="7"/>
      <c r="D630" s="8" t="str">
        <f t="shared" si="162"/>
        <v/>
      </c>
      <c r="E630" s="9" t="str">
        <f t="shared" si="163"/>
        <v/>
      </c>
      <c r="F630" s="10" t="str">
        <f t="shared" si="164"/>
        <v/>
      </c>
      <c r="G630" s="84"/>
      <c r="H630" s="20">
        <v>8</v>
      </c>
      <c r="I630" s="7"/>
      <c r="J630" s="7"/>
      <c r="K630" s="8" t="str">
        <f t="shared" si="165"/>
        <v/>
      </c>
      <c r="L630" s="9" t="str">
        <f t="shared" si="166"/>
        <v/>
      </c>
      <c r="M630" s="9" t="str">
        <f t="shared" si="167"/>
        <v/>
      </c>
    </row>
    <row r="631" spans="1:13" ht="15.6" x14ac:dyDescent="0.25">
      <c r="A631" s="6">
        <v>9</v>
      </c>
      <c r="B631" s="7"/>
      <c r="C631" s="7"/>
      <c r="D631" s="8" t="str">
        <f t="shared" si="162"/>
        <v/>
      </c>
      <c r="E631" s="9" t="str">
        <f t="shared" si="163"/>
        <v/>
      </c>
      <c r="F631" s="10" t="str">
        <f t="shared" si="164"/>
        <v/>
      </c>
      <c r="G631" s="84"/>
      <c r="H631" s="20">
        <v>9</v>
      </c>
      <c r="I631" s="7"/>
      <c r="J631" s="7"/>
      <c r="K631" s="8" t="str">
        <f t="shared" si="165"/>
        <v/>
      </c>
      <c r="L631" s="9" t="str">
        <f t="shared" si="166"/>
        <v/>
      </c>
      <c r="M631" s="9" t="str">
        <f t="shared" si="167"/>
        <v/>
      </c>
    </row>
    <row r="632" spans="1:13" ht="15.6" x14ac:dyDescent="0.25">
      <c r="A632" s="6">
        <v>10</v>
      </c>
      <c r="B632" s="7"/>
      <c r="C632" s="7"/>
      <c r="D632" s="8" t="str">
        <f t="shared" si="162"/>
        <v/>
      </c>
      <c r="E632" s="9" t="str">
        <f t="shared" si="163"/>
        <v/>
      </c>
      <c r="F632" s="10" t="str">
        <f t="shared" si="164"/>
        <v/>
      </c>
      <c r="G632" s="84"/>
      <c r="H632" s="20">
        <v>10</v>
      </c>
      <c r="I632" s="7"/>
      <c r="J632" s="7"/>
      <c r="K632" s="8" t="str">
        <f t="shared" si="165"/>
        <v/>
      </c>
      <c r="L632" s="9" t="str">
        <f t="shared" si="166"/>
        <v/>
      </c>
      <c r="M632" s="9" t="str">
        <f t="shared" si="167"/>
        <v/>
      </c>
    </row>
    <row r="633" spans="1:13" ht="15.6" x14ac:dyDescent="0.25">
      <c r="A633" s="6">
        <v>11</v>
      </c>
      <c r="B633" s="7"/>
      <c r="C633" s="7"/>
      <c r="D633" s="8" t="str">
        <f t="shared" si="162"/>
        <v/>
      </c>
      <c r="E633" s="9" t="str">
        <f t="shared" si="163"/>
        <v/>
      </c>
      <c r="F633" s="10" t="str">
        <f t="shared" si="164"/>
        <v/>
      </c>
      <c r="G633" s="84"/>
      <c r="H633" s="20">
        <v>11</v>
      </c>
      <c r="I633" s="7"/>
      <c r="J633" s="7"/>
      <c r="K633" s="8" t="str">
        <f t="shared" si="165"/>
        <v/>
      </c>
      <c r="L633" s="9" t="str">
        <f t="shared" si="166"/>
        <v/>
      </c>
      <c r="M633" s="9" t="str">
        <f t="shared" si="167"/>
        <v/>
      </c>
    </row>
    <row r="634" spans="1:13" ht="15.6" x14ac:dyDescent="0.25">
      <c r="A634" s="6">
        <v>12</v>
      </c>
      <c r="B634" s="7"/>
      <c r="C634" s="7"/>
      <c r="D634" s="8" t="str">
        <f t="shared" si="162"/>
        <v/>
      </c>
      <c r="E634" s="9" t="str">
        <f t="shared" si="163"/>
        <v/>
      </c>
      <c r="F634" s="10" t="str">
        <f t="shared" si="164"/>
        <v/>
      </c>
      <c r="G634" s="84"/>
      <c r="H634" s="20">
        <v>12</v>
      </c>
      <c r="I634" s="7"/>
      <c r="J634" s="7"/>
      <c r="K634" s="8" t="str">
        <f t="shared" si="165"/>
        <v/>
      </c>
      <c r="L634" s="9" t="str">
        <f t="shared" si="166"/>
        <v/>
      </c>
      <c r="M634" s="9" t="str">
        <f t="shared" si="167"/>
        <v/>
      </c>
    </row>
    <row r="635" spans="1:13" ht="15.6" x14ac:dyDescent="0.25">
      <c r="A635" s="6">
        <v>13</v>
      </c>
      <c r="B635" s="7"/>
      <c r="C635" s="7"/>
      <c r="D635" s="8" t="str">
        <f t="shared" si="162"/>
        <v/>
      </c>
      <c r="E635" s="9" t="str">
        <f t="shared" si="163"/>
        <v/>
      </c>
      <c r="F635" s="10" t="str">
        <f t="shared" si="164"/>
        <v/>
      </c>
      <c r="G635" s="84"/>
      <c r="H635" s="20">
        <v>13</v>
      </c>
      <c r="I635" s="7"/>
      <c r="J635" s="7"/>
      <c r="K635" s="8" t="str">
        <f t="shared" si="165"/>
        <v/>
      </c>
      <c r="L635" s="9" t="str">
        <f t="shared" si="166"/>
        <v/>
      </c>
      <c r="M635" s="9" t="str">
        <f t="shared" si="167"/>
        <v/>
      </c>
    </row>
    <row r="636" spans="1:13" ht="15.6" x14ac:dyDescent="0.25">
      <c r="A636" s="6">
        <v>14</v>
      </c>
      <c r="B636" s="7"/>
      <c r="C636" s="7"/>
      <c r="D636" s="8" t="str">
        <f t="shared" si="162"/>
        <v/>
      </c>
      <c r="E636" s="9" t="str">
        <f t="shared" si="163"/>
        <v/>
      </c>
      <c r="F636" s="10" t="str">
        <f t="shared" si="164"/>
        <v/>
      </c>
      <c r="G636" s="84"/>
      <c r="H636" s="20">
        <v>14</v>
      </c>
      <c r="I636" s="7"/>
      <c r="J636" s="7"/>
      <c r="K636" s="8" t="str">
        <f t="shared" si="165"/>
        <v/>
      </c>
      <c r="L636" s="9" t="str">
        <f t="shared" si="166"/>
        <v/>
      </c>
      <c r="M636" s="9" t="str">
        <f t="shared" si="167"/>
        <v/>
      </c>
    </row>
    <row r="637" spans="1:13" ht="15.6" x14ac:dyDescent="0.25">
      <c r="A637" s="6">
        <v>15</v>
      </c>
      <c r="B637" s="7"/>
      <c r="C637" s="7"/>
      <c r="D637" s="8" t="str">
        <f t="shared" si="162"/>
        <v/>
      </c>
      <c r="E637" s="9" t="str">
        <f t="shared" si="163"/>
        <v/>
      </c>
      <c r="F637" s="10" t="str">
        <f t="shared" si="164"/>
        <v/>
      </c>
      <c r="G637" s="84"/>
      <c r="H637" s="21">
        <v>15</v>
      </c>
      <c r="I637" s="22"/>
      <c r="J637" s="22"/>
      <c r="K637" s="23" t="str">
        <f t="shared" si="165"/>
        <v/>
      </c>
      <c r="L637" s="24" t="str">
        <f t="shared" si="166"/>
        <v/>
      </c>
      <c r="M637" s="24" t="str">
        <f t="shared" si="167"/>
        <v/>
      </c>
    </row>
    <row r="638" spans="1:13" ht="15.6" x14ac:dyDescent="0.3">
      <c r="A638" s="86" t="s">
        <v>9</v>
      </c>
      <c r="B638" s="87"/>
      <c r="C638" s="87"/>
      <c r="D638" s="88"/>
      <c r="E638" s="89">
        <f>ROUND((SUM(F623:F637)),2)</f>
        <v>0</v>
      </c>
      <c r="F638" s="90"/>
      <c r="G638" s="85"/>
      <c r="H638" s="86" t="s">
        <v>9</v>
      </c>
      <c r="I638" s="87"/>
      <c r="J638" s="87"/>
      <c r="K638" s="88"/>
      <c r="L638" s="89">
        <f>ROUND((SUM(M623:M637)),2)</f>
        <v>0</v>
      </c>
      <c r="M638" s="90"/>
    </row>
    <row r="639" spans="1:13" ht="15.6" x14ac:dyDescent="0.25">
      <c r="A639" s="69" t="s">
        <v>10</v>
      </c>
      <c r="B639" s="70"/>
      <c r="C639" s="70"/>
      <c r="D639" s="70"/>
      <c r="E639" s="70"/>
      <c r="F639" s="71"/>
      <c r="G639" s="12" t="s">
        <v>11</v>
      </c>
      <c r="H639" s="72">
        <f>IF((E638-L638)&lt;0,((E638-L638)*-1),(E638-L638))</f>
        <v>0</v>
      </c>
      <c r="I639" s="73"/>
      <c r="J639" s="73"/>
      <c r="K639" s="73"/>
      <c r="L639" s="73"/>
      <c r="M639" s="74"/>
    </row>
    <row r="640" spans="1:13" ht="15.6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</row>
    <row r="643" spans="1:13" ht="15.6" x14ac:dyDescent="0.25">
      <c r="A643" s="32" t="s">
        <v>47</v>
      </c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4"/>
    </row>
    <row r="644" spans="1:13" ht="15.6" x14ac:dyDescent="0.25">
      <c r="A644" s="32" t="s">
        <v>1</v>
      </c>
      <c r="B644" s="33"/>
      <c r="C644" s="33"/>
      <c r="D644" s="33"/>
      <c r="E644" s="33"/>
      <c r="F644" s="34"/>
      <c r="G644" s="83"/>
      <c r="H644" s="32" t="s">
        <v>2</v>
      </c>
      <c r="I644" s="33"/>
      <c r="J644" s="33"/>
      <c r="K644" s="33"/>
      <c r="L644" s="33"/>
      <c r="M644" s="34"/>
    </row>
    <row r="645" spans="1:13" ht="15.6" x14ac:dyDescent="0.25">
      <c r="A645" s="2" t="s">
        <v>3</v>
      </c>
      <c r="B645" s="3" t="s">
        <v>4</v>
      </c>
      <c r="C645" s="3" t="s">
        <v>5</v>
      </c>
      <c r="D645" s="3" t="s">
        <v>6</v>
      </c>
      <c r="E645" s="3" t="s">
        <v>4</v>
      </c>
      <c r="F645" s="4" t="s">
        <v>7</v>
      </c>
      <c r="G645" s="84"/>
      <c r="H645" s="18" t="s">
        <v>3</v>
      </c>
      <c r="I645" s="19" t="str">
        <f>B645</f>
        <v>Dist</v>
      </c>
      <c r="J645" s="19" t="str">
        <f>C645</f>
        <v>R.L</v>
      </c>
      <c r="K645" s="19" t="str">
        <f>D645</f>
        <v>Av.RL</v>
      </c>
      <c r="L645" s="19" t="str">
        <f>E645</f>
        <v>Dist</v>
      </c>
      <c r="M645" s="19" t="str">
        <f>F645</f>
        <v>Area</v>
      </c>
    </row>
    <row r="646" spans="1:13" ht="15.6" x14ac:dyDescent="0.25">
      <c r="A646" s="6">
        <v>1</v>
      </c>
      <c r="B646" s="7"/>
      <c r="C646" s="7"/>
      <c r="D646" s="8" t="s">
        <v>8</v>
      </c>
      <c r="E646" s="9" t="s">
        <v>8</v>
      </c>
      <c r="F646" s="10" t="s">
        <v>8</v>
      </c>
      <c r="G646" s="84"/>
      <c r="H646" s="20">
        <v>1</v>
      </c>
      <c r="I646" s="7"/>
      <c r="J646" s="7"/>
      <c r="K646" s="8" t="s">
        <v>8</v>
      </c>
      <c r="L646" s="9" t="s">
        <v>8</v>
      </c>
      <c r="M646" s="9" t="s">
        <v>8</v>
      </c>
    </row>
    <row r="647" spans="1:13" ht="15.6" x14ac:dyDescent="0.25">
      <c r="A647" s="6">
        <v>2</v>
      </c>
      <c r="B647" s="7"/>
      <c r="C647" s="7"/>
      <c r="D647" s="8" t="str">
        <f t="shared" ref="D647:D660" si="168">IF(C647="","",ROUNDUP(((C646+C647)/2),2))</f>
        <v/>
      </c>
      <c r="E647" s="9" t="str">
        <f t="shared" ref="E647:E660" si="169">IF(B647="","",ROUND((B647-B646),2))</f>
        <v/>
      </c>
      <c r="F647" s="10" t="str">
        <f t="shared" ref="F647:F660" si="170">IF(E647="","",IF(C647="","",ROUND((E647*D647),3)))</f>
        <v/>
      </c>
      <c r="G647" s="84"/>
      <c r="H647" s="20">
        <v>2</v>
      </c>
      <c r="I647" s="7"/>
      <c r="J647" s="7"/>
      <c r="K647" s="8" t="str">
        <f>IF(J647="","",ROUNDUP(((J646+J647)/2),2))</f>
        <v/>
      </c>
      <c r="L647" s="9" t="str">
        <f>IF(I647="","",ROUND((I647-I646),2))</f>
        <v/>
      </c>
      <c r="M647" s="9" t="str">
        <f>IF(L647="","",IF(J647="","",ROUND((L647*K647),3)))</f>
        <v/>
      </c>
    </row>
    <row r="648" spans="1:13" ht="15.6" x14ac:dyDescent="0.25">
      <c r="A648" s="6">
        <v>3</v>
      </c>
      <c r="B648" s="7"/>
      <c r="C648" s="7"/>
      <c r="D648" s="8" t="str">
        <f t="shared" si="168"/>
        <v/>
      </c>
      <c r="E648" s="9" t="str">
        <f t="shared" si="169"/>
        <v/>
      </c>
      <c r="F648" s="10" t="str">
        <f t="shared" si="170"/>
        <v/>
      </c>
      <c r="G648" s="84"/>
      <c r="H648" s="20">
        <v>3</v>
      </c>
      <c r="I648" s="7"/>
      <c r="J648" s="7"/>
      <c r="K648" s="8" t="str">
        <f t="shared" ref="K648:K660" si="171">IF(J648="","",ROUNDUP(((J647+J648)/2),2))</f>
        <v/>
      </c>
      <c r="L648" s="9" t="str">
        <f t="shared" ref="L648:L660" si="172">IF(I648="","",ROUND((I648-I647),2))</f>
        <v/>
      </c>
      <c r="M648" s="9" t="str">
        <f t="shared" ref="M648:M660" si="173">IF(L648="","",IF(J648="","",ROUND((L648*K648),3)))</f>
        <v/>
      </c>
    </row>
    <row r="649" spans="1:13" ht="15.6" x14ac:dyDescent="0.25">
      <c r="A649" s="6">
        <v>4</v>
      </c>
      <c r="B649" s="7"/>
      <c r="C649" s="7"/>
      <c r="D649" s="8" t="str">
        <f t="shared" si="168"/>
        <v/>
      </c>
      <c r="E649" s="9" t="str">
        <f t="shared" si="169"/>
        <v/>
      </c>
      <c r="F649" s="10" t="str">
        <f t="shared" si="170"/>
        <v/>
      </c>
      <c r="G649" s="84"/>
      <c r="H649" s="20">
        <v>4</v>
      </c>
      <c r="I649" s="7"/>
      <c r="J649" s="7"/>
      <c r="K649" s="8" t="str">
        <f t="shared" si="171"/>
        <v/>
      </c>
      <c r="L649" s="9" t="str">
        <f t="shared" si="172"/>
        <v/>
      </c>
      <c r="M649" s="9" t="str">
        <f t="shared" si="173"/>
        <v/>
      </c>
    </row>
    <row r="650" spans="1:13" ht="15.6" x14ac:dyDescent="0.25">
      <c r="A650" s="6">
        <v>5</v>
      </c>
      <c r="B650" s="7"/>
      <c r="C650" s="7"/>
      <c r="D650" s="8" t="str">
        <f t="shared" si="168"/>
        <v/>
      </c>
      <c r="E650" s="9" t="str">
        <f t="shared" si="169"/>
        <v/>
      </c>
      <c r="F650" s="10" t="str">
        <f t="shared" si="170"/>
        <v/>
      </c>
      <c r="G650" s="84"/>
      <c r="H650" s="20">
        <v>5</v>
      </c>
      <c r="I650" s="7"/>
      <c r="J650" s="7"/>
      <c r="K650" s="8" t="str">
        <f t="shared" si="171"/>
        <v/>
      </c>
      <c r="L650" s="9" t="str">
        <f t="shared" si="172"/>
        <v/>
      </c>
      <c r="M650" s="9" t="str">
        <f t="shared" si="173"/>
        <v/>
      </c>
    </row>
    <row r="651" spans="1:13" ht="15.6" x14ac:dyDescent="0.25">
      <c r="A651" s="6">
        <v>6</v>
      </c>
      <c r="B651" s="7"/>
      <c r="C651" s="7"/>
      <c r="D651" s="8" t="str">
        <f t="shared" si="168"/>
        <v/>
      </c>
      <c r="E651" s="9" t="str">
        <f t="shared" si="169"/>
        <v/>
      </c>
      <c r="F651" s="10" t="str">
        <f t="shared" si="170"/>
        <v/>
      </c>
      <c r="G651" s="84"/>
      <c r="H651" s="20">
        <v>6</v>
      </c>
      <c r="I651" s="7"/>
      <c r="J651" s="7"/>
      <c r="K651" s="8" t="str">
        <f t="shared" si="171"/>
        <v/>
      </c>
      <c r="L651" s="9" t="str">
        <f t="shared" si="172"/>
        <v/>
      </c>
      <c r="M651" s="9" t="str">
        <f t="shared" si="173"/>
        <v/>
      </c>
    </row>
    <row r="652" spans="1:13" ht="15.6" x14ac:dyDescent="0.25">
      <c r="A652" s="6">
        <v>7</v>
      </c>
      <c r="B652" s="7"/>
      <c r="C652" s="7"/>
      <c r="D652" s="8" t="str">
        <f t="shared" si="168"/>
        <v/>
      </c>
      <c r="E652" s="9" t="str">
        <f t="shared" si="169"/>
        <v/>
      </c>
      <c r="F652" s="10" t="str">
        <f t="shared" si="170"/>
        <v/>
      </c>
      <c r="G652" s="84"/>
      <c r="H652" s="20">
        <v>7</v>
      </c>
      <c r="I652" s="7"/>
      <c r="J652" s="7"/>
      <c r="K652" s="8" t="str">
        <f t="shared" si="171"/>
        <v/>
      </c>
      <c r="L652" s="9" t="str">
        <f t="shared" si="172"/>
        <v/>
      </c>
      <c r="M652" s="9" t="str">
        <f t="shared" si="173"/>
        <v/>
      </c>
    </row>
    <row r="653" spans="1:13" ht="15.6" x14ac:dyDescent="0.25">
      <c r="A653" s="6">
        <v>8</v>
      </c>
      <c r="B653" s="7"/>
      <c r="C653" s="7"/>
      <c r="D653" s="8" t="str">
        <f t="shared" si="168"/>
        <v/>
      </c>
      <c r="E653" s="9" t="str">
        <f t="shared" si="169"/>
        <v/>
      </c>
      <c r="F653" s="10" t="str">
        <f t="shared" si="170"/>
        <v/>
      </c>
      <c r="G653" s="84"/>
      <c r="H653" s="20">
        <v>8</v>
      </c>
      <c r="I653" s="7"/>
      <c r="J653" s="7"/>
      <c r="K653" s="8" t="str">
        <f t="shared" si="171"/>
        <v/>
      </c>
      <c r="L653" s="9" t="str">
        <f t="shared" si="172"/>
        <v/>
      </c>
      <c r="M653" s="9" t="str">
        <f t="shared" si="173"/>
        <v/>
      </c>
    </row>
    <row r="654" spans="1:13" ht="15.6" x14ac:dyDescent="0.25">
      <c r="A654" s="6">
        <v>9</v>
      </c>
      <c r="B654" s="7"/>
      <c r="C654" s="7"/>
      <c r="D654" s="8" t="str">
        <f t="shared" si="168"/>
        <v/>
      </c>
      <c r="E654" s="9" t="str">
        <f t="shared" si="169"/>
        <v/>
      </c>
      <c r="F654" s="10" t="str">
        <f t="shared" si="170"/>
        <v/>
      </c>
      <c r="G654" s="84"/>
      <c r="H654" s="20">
        <v>9</v>
      </c>
      <c r="I654" s="7"/>
      <c r="J654" s="7"/>
      <c r="K654" s="8" t="str">
        <f t="shared" si="171"/>
        <v/>
      </c>
      <c r="L654" s="9" t="str">
        <f t="shared" si="172"/>
        <v/>
      </c>
      <c r="M654" s="9" t="str">
        <f t="shared" si="173"/>
        <v/>
      </c>
    </row>
    <row r="655" spans="1:13" ht="15.6" x14ac:dyDescent="0.25">
      <c r="A655" s="6">
        <v>10</v>
      </c>
      <c r="B655" s="7"/>
      <c r="C655" s="7"/>
      <c r="D655" s="8" t="str">
        <f t="shared" si="168"/>
        <v/>
      </c>
      <c r="E655" s="9" t="str">
        <f t="shared" si="169"/>
        <v/>
      </c>
      <c r="F655" s="10" t="str">
        <f t="shared" si="170"/>
        <v/>
      </c>
      <c r="G655" s="84"/>
      <c r="H655" s="20">
        <v>10</v>
      </c>
      <c r="I655" s="7"/>
      <c r="J655" s="7"/>
      <c r="K655" s="8" t="str">
        <f t="shared" si="171"/>
        <v/>
      </c>
      <c r="L655" s="9" t="str">
        <f t="shared" si="172"/>
        <v/>
      </c>
      <c r="M655" s="9" t="str">
        <f t="shared" si="173"/>
        <v/>
      </c>
    </row>
    <row r="656" spans="1:13" ht="15.6" x14ac:dyDescent="0.25">
      <c r="A656" s="6">
        <v>11</v>
      </c>
      <c r="B656" s="7"/>
      <c r="C656" s="7"/>
      <c r="D656" s="8" t="str">
        <f t="shared" si="168"/>
        <v/>
      </c>
      <c r="E656" s="9" t="str">
        <f t="shared" si="169"/>
        <v/>
      </c>
      <c r="F656" s="10" t="str">
        <f t="shared" si="170"/>
        <v/>
      </c>
      <c r="G656" s="84"/>
      <c r="H656" s="20">
        <v>11</v>
      </c>
      <c r="I656" s="7"/>
      <c r="J656" s="7"/>
      <c r="K656" s="8" t="str">
        <f t="shared" si="171"/>
        <v/>
      </c>
      <c r="L656" s="9" t="str">
        <f t="shared" si="172"/>
        <v/>
      </c>
      <c r="M656" s="9" t="str">
        <f t="shared" si="173"/>
        <v/>
      </c>
    </row>
    <row r="657" spans="1:13" ht="15.6" x14ac:dyDescent="0.25">
      <c r="A657" s="6">
        <v>12</v>
      </c>
      <c r="B657" s="7"/>
      <c r="C657" s="7"/>
      <c r="D657" s="8" t="str">
        <f t="shared" si="168"/>
        <v/>
      </c>
      <c r="E657" s="9" t="str">
        <f t="shared" si="169"/>
        <v/>
      </c>
      <c r="F657" s="10" t="str">
        <f t="shared" si="170"/>
        <v/>
      </c>
      <c r="G657" s="84"/>
      <c r="H657" s="20">
        <v>12</v>
      </c>
      <c r="I657" s="7"/>
      <c r="J657" s="7"/>
      <c r="K657" s="8" t="str">
        <f t="shared" si="171"/>
        <v/>
      </c>
      <c r="L657" s="9" t="str">
        <f t="shared" si="172"/>
        <v/>
      </c>
      <c r="M657" s="9" t="str">
        <f t="shared" si="173"/>
        <v/>
      </c>
    </row>
    <row r="658" spans="1:13" ht="15.6" x14ac:dyDescent="0.25">
      <c r="A658" s="6">
        <v>13</v>
      </c>
      <c r="B658" s="7"/>
      <c r="C658" s="7"/>
      <c r="D658" s="8" t="str">
        <f t="shared" si="168"/>
        <v/>
      </c>
      <c r="E658" s="9" t="str">
        <f t="shared" si="169"/>
        <v/>
      </c>
      <c r="F658" s="10" t="str">
        <f t="shared" si="170"/>
        <v/>
      </c>
      <c r="G658" s="84"/>
      <c r="H658" s="20">
        <v>13</v>
      </c>
      <c r="I658" s="7"/>
      <c r="J658" s="7"/>
      <c r="K658" s="8" t="str">
        <f t="shared" si="171"/>
        <v/>
      </c>
      <c r="L658" s="9" t="str">
        <f t="shared" si="172"/>
        <v/>
      </c>
      <c r="M658" s="9" t="str">
        <f t="shared" si="173"/>
        <v/>
      </c>
    </row>
    <row r="659" spans="1:13" ht="15.6" x14ac:dyDescent="0.25">
      <c r="A659" s="6">
        <v>14</v>
      </c>
      <c r="B659" s="7"/>
      <c r="C659" s="7"/>
      <c r="D659" s="8" t="str">
        <f t="shared" si="168"/>
        <v/>
      </c>
      <c r="E659" s="9" t="str">
        <f t="shared" si="169"/>
        <v/>
      </c>
      <c r="F659" s="10" t="str">
        <f t="shared" si="170"/>
        <v/>
      </c>
      <c r="G659" s="84"/>
      <c r="H659" s="20">
        <v>14</v>
      </c>
      <c r="I659" s="7"/>
      <c r="J659" s="7"/>
      <c r="K659" s="8" t="str">
        <f t="shared" si="171"/>
        <v/>
      </c>
      <c r="L659" s="9" t="str">
        <f t="shared" si="172"/>
        <v/>
      </c>
      <c r="M659" s="9" t="str">
        <f t="shared" si="173"/>
        <v/>
      </c>
    </row>
    <row r="660" spans="1:13" ht="15.6" x14ac:dyDescent="0.25">
      <c r="A660" s="6">
        <v>15</v>
      </c>
      <c r="B660" s="7"/>
      <c r="C660" s="7"/>
      <c r="D660" s="8" t="str">
        <f t="shared" si="168"/>
        <v/>
      </c>
      <c r="E660" s="9" t="str">
        <f t="shared" si="169"/>
        <v/>
      </c>
      <c r="F660" s="10" t="str">
        <f t="shared" si="170"/>
        <v/>
      </c>
      <c r="G660" s="84"/>
      <c r="H660" s="21">
        <v>15</v>
      </c>
      <c r="I660" s="22"/>
      <c r="J660" s="22"/>
      <c r="K660" s="23" t="str">
        <f t="shared" si="171"/>
        <v/>
      </c>
      <c r="L660" s="24" t="str">
        <f t="shared" si="172"/>
        <v/>
      </c>
      <c r="M660" s="24" t="str">
        <f t="shared" si="173"/>
        <v/>
      </c>
    </row>
    <row r="661" spans="1:13" ht="15.6" x14ac:dyDescent="0.3">
      <c r="A661" s="86" t="s">
        <v>9</v>
      </c>
      <c r="B661" s="87"/>
      <c r="C661" s="87"/>
      <c r="D661" s="88"/>
      <c r="E661" s="89">
        <f>ROUND((SUM(F646:F660)),2)</f>
        <v>0</v>
      </c>
      <c r="F661" s="90"/>
      <c r="G661" s="85"/>
      <c r="H661" s="86" t="s">
        <v>9</v>
      </c>
      <c r="I661" s="87"/>
      <c r="J661" s="87"/>
      <c r="K661" s="88"/>
      <c r="L661" s="89">
        <f>ROUND((SUM(M646:M660)),2)</f>
        <v>0</v>
      </c>
      <c r="M661" s="90"/>
    </row>
    <row r="662" spans="1:13" ht="15.6" x14ac:dyDescent="0.25">
      <c r="A662" s="69" t="s">
        <v>10</v>
      </c>
      <c r="B662" s="70"/>
      <c r="C662" s="70"/>
      <c r="D662" s="70"/>
      <c r="E662" s="70"/>
      <c r="F662" s="71"/>
      <c r="G662" s="12" t="s">
        <v>11</v>
      </c>
      <c r="H662" s="72">
        <f>IF((E661-L661)&lt;0,((E661-L661)*-1),(E661-L661))</f>
        <v>0</v>
      </c>
      <c r="I662" s="73"/>
      <c r="J662" s="73"/>
      <c r="K662" s="73"/>
      <c r="L662" s="73"/>
      <c r="M662" s="74"/>
    </row>
    <row r="663" spans="1:13" ht="15.6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</row>
    <row r="666" spans="1:13" ht="15.6" x14ac:dyDescent="0.25">
      <c r="A666" s="32" t="s">
        <v>48</v>
      </c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4"/>
    </row>
    <row r="667" spans="1:13" ht="15.6" x14ac:dyDescent="0.25">
      <c r="A667" s="32" t="s">
        <v>1</v>
      </c>
      <c r="B667" s="33"/>
      <c r="C667" s="33"/>
      <c r="D667" s="33"/>
      <c r="E667" s="33"/>
      <c r="F667" s="34"/>
      <c r="G667" s="83"/>
      <c r="H667" s="32" t="s">
        <v>2</v>
      </c>
      <c r="I667" s="33"/>
      <c r="J667" s="33"/>
      <c r="K667" s="33"/>
      <c r="L667" s="33"/>
      <c r="M667" s="34"/>
    </row>
    <row r="668" spans="1:13" ht="15.6" x14ac:dyDescent="0.25">
      <c r="A668" s="2" t="s">
        <v>3</v>
      </c>
      <c r="B668" s="3" t="s">
        <v>4</v>
      </c>
      <c r="C668" s="3" t="s">
        <v>5</v>
      </c>
      <c r="D668" s="3" t="s">
        <v>6</v>
      </c>
      <c r="E668" s="3" t="s">
        <v>4</v>
      </c>
      <c r="F668" s="4" t="s">
        <v>7</v>
      </c>
      <c r="G668" s="84"/>
      <c r="H668" s="18" t="s">
        <v>3</v>
      </c>
      <c r="I668" s="19" t="str">
        <f>B668</f>
        <v>Dist</v>
      </c>
      <c r="J668" s="19" t="str">
        <f>C668</f>
        <v>R.L</v>
      </c>
      <c r="K668" s="19" t="str">
        <f>D668</f>
        <v>Av.RL</v>
      </c>
      <c r="L668" s="19" t="str">
        <f>E668</f>
        <v>Dist</v>
      </c>
      <c r="M668" s="19" t="str">
        <f>F668</f>
        <v>Area</v>
      </c>
    </row>
    <row r="669" spans="1:13" ht="15.6" x14ac:dyDescent="0.25">
      <c r="A669" s="6">
        <v>1</v>
      </c>
      <c r="B669" s="7"/>
      <c r="C669" s="7"/>
      <c r="D669" s="8" t="s">
        <v>8</v>
      </c>
      <c r="E669" s="9" t="s">
        <v>8</v>
      </c>
      <c r="F669" s="10" t="s">
        <v>8</v>
      </c>
      <c r="G669" s="84"/>
      <c r="H669" s="20">
        <v>1</v>
      </c>
      <c r="I669" s="7"/>
      <c r="J669" s="7"/>
      <c r="K669" s="8" t="s">
        <v>8</v>
      </c>
      <c r="L669" s="9" t="s">
        <v>8</v>
      </c>
      <c r="M669" s="9" t="s">
        <v>8</v>
      </c>
    </row>
    <row r="670" spans="1:13" ht="15.6" x14ac:dyDescent="0.25">
      <c r="A670" s="6">
        <v>2</v>
      </c>
      <c r="B670" s="7"/>
      <c r="C670" s="7"/>
      <c r="D670" s="8" t="str">
        <f t="shared" ref="D670:D683" si="174">IF(C670="","",ROUNDUP(((C669+C670)/2),2))</f>
        <v/>
      </c>
      <c r="E670" s="9" t="str">
        <f t="shared" ref="E670:E683" si="175">IF(B670="","",ROUND((B670-B669),2))</f>
        <v/>
      </c>
      <c r="F670" s="10" t="str">
        <f t="shared" ref="F670:F683" si="176">IF(E670="","",IF(C670="","",ROUND((E670*D670),3)))</f>
        <v/>
      </c>
      <c r="G670" s="84"/>
      <c r="H670" s="20">
        <v>2</v>
      </c>
      <c r="I670" s="7"/>
      <c r="J670" s="7"/>
      <c r="K670" s="8" t="str">
        <f>IF(J670="","",ROUNDUP(((J669+J670)/2),2))</f>
        <v/>
      </c>
      <c r="L670" s="9" t="str">
        <f>IF(I670="","",ROUND((I670-I669),2))</f>
        <v/>
      </c>
      <c r="M670" s="9" t="str">
        <f>IF(L670="","",IF(J670="","",ROUND((L670*K670),3)))</f>
        <v/>
      </c>
    </row>
    <row r="671" spans="1:13" ht="15.6" x14ac:dyDescent="0.25">
      <c r="A671" s="6">
        <v>3</v>
      </c>
      <c r="B671" s="7"/>
      <c r="C671" s="7"/>
      <c r="D671" s="8" t="str">
        <f t="shared" si="174"/>
        <v/>
      </c>
      <c r="E671" s="9" t="str">
        <f t="shared" si="175"/>
        <v/>
      </c>
      <c r="F671" s="10" t="str">
        <f t="shared" si="176"/>
        <v/>
      </c>
      <c r="G671" s="84"/>
      <c r="H671" s="20">
        <v>3</v>
      </c>
      <c r="I671" s="7"/>
      <c r="J671" s="7"/>
      <c r="K671" s="8" t="str">
        <f t="shared" ref="K671:K683" si="177">IF(J671="","",ROUNDUP(((J670+J671)/2),2))</f>
        <v/>
      </c>
      <c r="L671" s="9" t="str">
        <f t="shared" ref="L671:L683" si="178">IF(I671="","",ROUND((I671-I670),2))</f>
        <v/>
      </c>
      <c r="M671" s="9" t="str">
        <f t="shared" ref="M671:M683" si="179">IF(L671="","",IF(J671="","",ROUND((L671*K671),3)))</f>
        <v/>
      </c>
    </row>
    <row r="672" spans="1:13" ht="15.6" x14ac:dyDescent="0.25">
      <c r="A672" s="6">
        <v>4</v>
      </c>
      <c r="B672" s="7"/>
      <c r="C672" s="7"/>
      <c r="D672" s="8" t="str">
        <f t="shared" si="174"/>
        <v/>
      </c>
      <c r="E672" s="9" t="str">
        <f t="shared" si="175"/>
        <v/>
      </c>
      <c r="F672" s="10" t="str">
        <f t="shared" si="176"/>
        <v/>
      </c>
      <c r="G672" s="84"/>
      <c r="H672" s="20">
        <v>4</v>
      </c>
      <c r="I672" s="7"/>
      <c r="J672" s="7"/>
      <c r="K672" s="8" t="str">
        <f t="shared" si="177"/>
        <v/>
      </c>
      <c r="L672" s="9" t="str">
        <f t="shared" si="178"/>
        <v/>
      </c>
      <c r="M672" s="9" t="str">
        <f t="shared" si="179"/>
        <v/>
      </c>
    </row>
    <row r="673" spans="1:13" ht="15.6" x14ac:dyDescent="0.25">
      <c r="A673" s="6">
        <v>5</v>
      </c>
      <c r="B673" s="7"/>
      <c r="C673" s="7"/>
      <c r="D673" s="8" t="str">
        <f t="shared" si="174"/>
        <v/>
      </c>
      <c r="E673" s="9" t="str">
        <f t="shared" si="175"/>
        <v/>
      </c>
      <c r="F673" s="10" t="str">
        <f t="shared" si="176"/>
        <v/>
      </c>
      <c r="G673" s="84"/>
      <c r="H673" s="20">
        <v>5</v>
      </c>
      <c r="I673" s="7"/>
      <c r="J673" s="7"/>
      <c r="K673" s="8" t="str">
        <f t="shared" si="177"/>
        <v/>
      </c>
      <c r="L673" s="9" t="str">
        <f t="shared" si="178"/>
        <v/>
      </c>
      <c r="M673" s="9" t="str">
        <f t="shared" si="179"/>
        <v/>
      </c>
    </row>
    <row r="674" spans="1:13" ht="15.6" x14ac:dyDescent="0.25">
      <c r="A674" s="6">
        <v>6</v>
      </c>
      <c r="B674" s="7"/>
      <c r="C674" s="7"/>
      <c r="D674" s="8" t="str">
        <f t="shared" si="174"/>
        <v/>
      </c>
      <c r="E674" s="9" t="str">
        <f t="shared" si="175"/>
        <v/>
      </c>
      <c r="F674" s="10" t="str">
        <f t="shared" si="176"/>
        <v/>
      </c>
      <c r="G674" s="84"/>
      <c r="H674" s="20">
        <v>6</v>
      </c>
      <c r="I674" s="7"/>
      <c r="J674" s="7"/>
      <c r="K674" s="8" t="str">
        <f t="shared" si="177"/>
        <v/>
      </c>
      <c r="L674" s="9" t="str">
        <f t="shared" si="178"/>
        <v/>
      </c>
      <c r="M674" s="9" t="str">
        <f t="shared" si="179"/>
        <v/>
      </c>
    </row>
    <row r="675" spans="1:13" ht="15.6" x14ac:dyDescent="0.25">
      <c r="A675" s="6">
        <v>7</v>
      </c>
      <c r="B675" s="7"/>
      <c r="C675" s="7"/>
      <c r="D675" s="8" t="str">
        <f t="shared" si="174"/>
        <v/>
      </c>
      <c r="E675" s="9" t="str">
        <f t="shared" si="175"/>
        <v/>
      </c>
      <c r="F675" s="10" t="str">
        <f t="shared" si="176"/>
        <v/>
      </c>
      <c r="G675" s="84"/>
      <c r="H675" s="20">
        <v>7</v>
      </c>
      <c r="I675" s="7"/>
      <c r="J675" s="7"/>
      <c r="K675" s="8" t="str">
        <f t="shared" si="177"/>
        <v/>
      </c>
      <c r="L675" s="9" t="str">
        <f t="shared" si="178"/>
        <v/>
      </c>
      <c r="M675" s="9" t="str">
        <f t="shared" si="179"/>
        <v/>
      </c>
    </row>
    <row r="676" spans="1:13" ht="15.6" x14ac:dyDescent="0.25">
      <c r="A676" s="6">
        <v>8</v>
      </c>
      <c r="B676" s="7"/>
      <c r="C676" s="7"/>
      <c r="D676" s="8" t="str">
        <f t="shared" si="174"/>
        <v/>
      </c>
      <c r="E676" s="9" t="str">
        <f t="shared" si="175"/>
        <v/>
      </c>
      <c r="F676" s="10" t="str">
        <f t="shared" si="176"/>
        <v/>
      </c>
      <c r="G676" s="84"/>
      <c r="H676" s="20">
        <v>8</v>
      </c>
      <c r="I676" s="7"/>
      <c r="J676" s="7"/>
      <c r="K676" s="8" t="str">
        <f t="shared" si="177"/>
        <v/>
      </c>
      <c r="L676" s="9" t="str">
        <f t="shared" si="178"/>
        <v/>
      </c>
      <c r="M676" s="9" t="str">
        <f t="shared" si="179"/>
        <v/>
      </c>
    </row>
    <row r="677" spans="1:13" ht="15.6" x14ac:dyDescent="0.25">
      <c r="A677" s="6">
        <v>9</v>
      </c>
      <c r="B677" s="7"/>
      <c r="C677" s="7"/>
      <c r="D677" s="8" t="str">
        <f t="shared" si="174"/>
        <v/>
      </c>
      <c r="E677" s="9" t="str">
        <f t="shared" si="175"/>
        <v/>
      </c>
      <c r="F677" s="10" t="str">
        <f t="shared" si="176"/>
        <v/>
      </c>
      <c r="G677" s="84"/>
      <c r="H677" s="20">
        <v>9</v>
      </c>
      <c r="I677" s="7"/>
      <c r="J677" s="7"/>
      <c r="K677" s="8" t="str">
        <f t="shared" si="177"/>
        <v/>
      </c>
      <c r="L677" s="9" t="str">
        <f t="shared" si="178"/>
        <v/>
      </c>
      <c r="M677" s="9" t="str">
        <f t="shared" si="179"/>
        <v/>
      </c>
    </row>
    <row r="678" spans="1:13" ht="15.6" x14ac:dyDescent="0.25">
      <c r="A678" s="6">
        <v>10</v>
      </c>
      <c r="B678" s="7"/>
      <c r="C678" s="7"/>
      <c r="D678" s="8" t="str">
        <f t="shared" si="174"/>
        <v/>
      </c>
      <c r="E678" s="9" t="str">
        <f t="shared" si="175"/>
        <v/>
      </c>
      <c r="F678" s="10" t="str">
        <f t="shared" si="176"/>
        <v/>
      </c>
      <c r="G678" s="84"/>
      <c r="H678" s="20">
        <v>10</v>
      </c>
      <c r="I678" s="7"/>
      <c r="J678" s="7"/>
      <c r="K678" s="8" t="str">
        <f t="shared" si="177"/>
        <v/>
      </c>
      <c r="L678" s="9" t="str">
        <f t="shared" si="178"/>
        <v/>
      </c>
      <c r="M678" s="9" t="str">
        <f t="shared" si="179"/>
        <v/>
      </c>
    </row>
    <row r="679" spans="1:13" ht="15.6" x14ac:dyDescent="0.25">
      <c r="A679" s="6">
        <v>11</v>
      </c>
      <c r="B679" s="7"/>
      <c r="C679" s="7"/>
      <c r="D679" s="8" t="str">
        <f t="shared" si="174"/>
        <v/>
      </c>
      <c r="E679" s="9" t="str">
        <f t="shared" si="175"/>
        <v/>
      </c>
      <c r="F679" s="10" t="str">
        <f t="shared" si="176"/>
        <v/>
      </c>
      <c r="G679" s="84"/>
      <c r="H679" s="20">
        <v>11</v>
      </c>
      <c r="I679" s="7"/>
      <c r="J679" s="7"/>
      <c r="K679" s="8" t="str">
        <f t="shared" si="177"/>
        <v/>
      </c>
      <c r="L679" s="9" t="str">
        <f t="shared" si="178"/>
        <v/>
      </c>
      <c r="M679" s="9" t="str">
        <f t="shared" si="179"/>
        <v/>
      </c>
    </row>
    <row r="680" spans="1:13" ht="15.6" x14ac:dyDescent="0.25">
      <c r="A680" s="6">
        <v>12</v>
      </c>
      <c r="B680" s="7"/>
      <c r="C680" s="7"/>
      <c r="D680" s="8" t="str">
        <f t="shared" si="174"/>
        <v/>
      </c>
      <c r="E680" s="9" t="str">
        <f t="shared" si="175"/>
        <v/>
      </c>
      <c r="F680" s="10" t="str">
        <f t="shared" si="176"/>
        <v/>
      </c>
      <c r="G680" s="84"/>
      <c r="H680" s="20">
        <v>12</v>
      </c>
      <c r="I680" s="7"/>
      <c r="J680" s="7"/>
      <c r="K680" s="8" t="str">
        <f t="shared" si="177"/>
        <v/>
      </c>
      <c r="L680" s="9" t="str">
        <f t="shared" si="178"/>
        <v/>
      </c>
      <c r="M680" s="9" t="str">
        <f t="shared" si="179"/>
        <v/>
      </c>
    </row>
    <row r="681" spans="1:13" ht="15.6" x14ac:dyDescent="0.25">
      <c r="A681" s="6">
        <v>13</v>
      </c>
      <c r="B681" s="7"/>
      <c r="C681" s="7"/>
      <c r="D681" s="8" t="str">
        <f t="shared" si="174"/>
        <v/>
      </c>
      <c r="E681" s="9" t="str">
        <f t="shared" si="175"/>
        <v/>
      </c>
      <c r="F681" s="10" t="str">
        <f t="shared" si="176"/>
        <v/>
      </c>
      <c r="G681" s="84"/>
      <c r="H681" s="20">
        <v>13</v>
      </c>
      <c r="I681" s="7"/>
      <c r="J681" s="7"/>
      <c r="K681" s="8" t="str">
        <f t="shared" si="177"/>
        <v/>
      </c>
      <c r="L681" s="9" t="str">
        <f t="shared" si="178"/>
        <v/>
      </c>
      <c r="M681" s="9" t="str">
        <f t="shared" si="179"/>
        <v/>
      </c>
    </row>
    <row r="682" spans="1:13" ht="15.6" x14ac:dyDescent="0.25">
      <c r="A682" s="6">
        <v>14</v>
      </c>
      <c r="B682" s="7"/>
      <c r="C682" s="7"/>
      <c r="D682" s="8" t="str">
        <f t="shared" si="174"/>
        <v/>
      </c>
      <c r="E682" s="9" t="str">
        <f t="shared" si="175"/>
        <v/>
      </c>
      <c r="F682" s="10" t="str">
        <f t="shared" si="176"/>
        <v/>
      </c>
      <c r="G682" s="84"/>
      <c r="H682" s="20">
        <v>14</v>
      </c>
      <c r="I682" s="7"/>
      <c r="J682" s="7"/>
      <c r="K682" s="8" t="str">
        <f t="shared" si="177"/>
        <v/>
      </c>
      <c r="L682" s="9" t="str">
        <f t="shared" si="178"/>
        <v/>
      </c>
      <c r="M682" s="9" t="str">
        <f t="shared" si="179"/>
        <v/>
      </c>
    </row>
    <row r="683" spans="1:13" ht="15.6" x14ac:dyDescent="0.25">
      <c r="A683" s="6">
        <v>15</v>
      </c>
      <c r="B683" s="7"/>
      <c r="C683" s="7"/>
      <c r="D683" s="8" t="str">
        <f t="shared" si="174"/>
        <v/>
      </c>
      <c r="E683" s="9" t="str">
        <f t="shared" si="175"/>
        <v/>
      </c>
      <c r="F683" s="10" t="str">
        <f t="shared" si="176"/>
        <v/>
      </c>
      <c r="G683" s="84"/>
      <c r="H683" s="21">
        <v>15</v>
      </c>
      <c r="I683" s="22"/>
      <c r="J683" s="22"/>
      <c r="K683" s="23" t="str">
        <f t="shared" si="177"/>
        <v/>
      </c>
      <c r="L683" s="24" t="str">
        <f t="shared" si="178"/>
        <v/>
      </c>
      <c r="M683" s="24" t="str">
        <f t="shared" si="179"/>
        <v/>
      </c>
    </row>
    <row r="684" spans="1:13" ht="15.6" x14ac:dyDescent="0.3">
      <c r="A684" s="86" t="s">
        <v>9</v>
      </c>
      <c r="B684" s="87"/>
      <c r="C684" s="87"/>
      <c r="D684" s="88"/>
      <c r="E684" s="89">
        <f>ROUND((SUM(F669:F683)),2)</f>
        <v>0</v>
      </c>
      <c r="F684" s="90"/>
      <c r="G684" s="85"/>
      <c r="H684" s="86" t="s">
        <v>9</v>
      </c>
      <c r="I684" s="87"/>
      <c r="J684" s="87"/>
      <c r="K684" s="88"/>
      <c r="L684" s="89">
        <f>ROUND((SUM(M669:M683)),2)</f>
        <v>0</v>
      </c>
      <c r="M684" s="90"/>
    </row>
    <row r="685" spans="1:13" ht="15.6" x14ac:dyDescent="0.25">
      <c r="A685" s="69" t="s">
        <v>10</v>
      </c>
      <c r="B685" s="70"/>
      <c r="C685" s="70"/>
      <c r="D685" s="70"/>
      <c r="E685" s="70"/>
      <c r="F685" s="71"/>
      <c r="G685" s="12" t="s">
        <v>11</v>
      </c>
      <c r="H685" s="72">
        <f>IF((E684-L684)&lt;0,((E684-L684)*-1),(E684-L684))</f>
        <v>0</v>
      </c>
      <c r="I685" s="73"/>
      <c r="J685" s="73"/>
      <c r="K685" s="73"/>
      <c r="L685" s="73"/>
      <c r="M685" s="74"/>
    </row>
    <row r="686" spans="1:13" ht="15.6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</row>
    <row r="689" spans="1:13" ht="15.6" x14ac:dyDescent="0.25">
      <c r="A689" s="32" t="s">
        <v>49</v>
      </c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4"/>
    </row>
    <row r="690" spans="1:13" ht="15.6" x14ac:dyDescent="0.25">
      <c r="A690" s="32" t="s">
        <v>1</v>
      </c>
      <c r="B690" s="33"/>
      <c r="C690" s="33"/>
      <c r="D690" s="33"/>
      <c r="E690" s="33"/>
      <c r="F690" s="34"/>
      <c r="G690" s="83"/>
      <c r="H690" s="32" t="s">
        <v>2</v>
      </c>
      <c r="I690" s="33"/>
      <c r="J690" s="33"/>
      <c r="K690" s="33"/>
      <c r="L690" s="33"/>
      <c r="M690" s="34"/>
    </row>
    <row r="691" spans="1:13" ht="15.6" x14ac:dyDescent="0.25">
      <c r="A691" s="2" t="s">
        <v>3</v>
      </c>
      <c r="B691" s="3" t="s">
        <v>4</v>
      </c>
      <c r="C691" s="3" t="s">
        <v>5</v>
      </c>
      <c r="D691" s="3" t="s">
        <v>6</v>
      </c>
      <c r="E691" s="3" t="s">
        <v>4</v>
      </c>
      <c r="F691" s="4" t="s">
        <v>7</v>
      </c>
      <c r="G691" s="84"/>
      <c r="H691" s="18" t="s">
        <v>3</v>
      </c>
      <c r="I691" s="19" t="str">
        <f>B691</f>
        <v>Dist</v>
      </c>
      <c r="J691" s="19" t="str">
        <f>C691</f>
        <v>R.L</v>
      </c>
      <c r="K691" s="19" t="str">
        <f>D691</f>
        <v>Av.RL</v>
      </c>
      <c r="L691" s="19" t="str">
        <f>E691</f>
        <v>Dist</v>
      </c>
      <c r="M691" s="19" t="str">
        <f>F691</f>
        <v>Area</v>
      </c>
    </row>
    <row r="692" spans="1:13" ht="15.6" x14ac:dyDescent="0.25">
      <c r="A692" s="6">
        <v>1</v>
      </c>
      <c r="B692" s="7"/>
      <c r="C692" s="7"/>
      <c r="D692" s="8" t="s">
        <v>8</v>
      </c>
      <c r="E692" s="9" t="s">
        <v>8</v>
      </c>
      <c r="F692" s="10" t="s">
        <v>8</v>
      </c>
      <c r="G692" s="84"/>
      <c r="H692" s="20">
        <v>1</v>
      </c>
      <c r="I692" s="7"/>
      <c r="J692" s="7"/>
      <c r="K692" s="8" t="s">
        <v>8</v>
      </c>
      <c r="L692" s="9" t="s">
        <v>8</v>
      </c>
      <c r="M692" s="9" t="s">
        <v>8</v>
      </c>
    </row>
    <row r="693" spans="1:13" ht="15.6" x14ac:dyDescent="0.25">
      <c r="A693" s="6">
        <v>2</v>
      </c>
      <c r="B693" s="7"/>
      <c r="C693" s="7"/>
      <c r="D693" s="8" t="str">
        <f t="shared" ref="D693:D706" si="180">IF(C693="","",ROUNDUP(((C692+C693)/2),2))</f>
        <v/>
      </c>
      <c r="E693" s="9" t="str">
        <f t="shared" ref="E693:E706" si="181">IF(B693="","",ROUND((B693-B692),2))</f>
        <v/>
      </c>
      <c r="F693" s="10" t="str">
        <f t="shared" ref="F693:F706" si="182">IF(E693="","",IF(C693="","",ROUND((E693*D693),3)))</f>
        <v/>
      </c>
      <c r="G693" s="84"/>
      <c r="H693" s="20">
        <v>2</v>
      </c>
      <c r="I693" s="7"/>
      <c r="J693" s="7"/>
      <c r="K693" s="8" t="str">
        <f>IF(J693="","",ROUNDUP(((J692+J693)/2),2))</f>
        <v/>
      </c>
      <c r="L693" s="9" t="str">
        <f>IF(I693="","",ROUND((I693-I692),2))</f>
        <v/>
      </c>
      <c r="M693" s="9" t="str">
        <f>IF(L693="","",IF(J693="","",ROUND((L693*K693),3)))</f>
        <v/>
      </c>
    </row>
    <row r="694" spans="1:13" ht="15.6" x14ac:dyDescent="0.25">
      <c r="A694" s="6">
        <v>3</v>
      </c>
      <c r="B694" s="7"/>
      <c r="C694" s="7"/>
      <c r="D694" s="8" t="str">
        <f t="shared" si="180"/>
        <v/>
      </c>
      <c r="E694" s="9" t="str">
        <f t="shared" si="181"/>
        <v/>
      </c>
      <c r="F694" s="10" t="str">
        <f t="shared" si="182"/>
        <v/>
      </c>
      <c r="G694" s="84"/>
      <c r="H694" s="20">
        <v>3</v>
      </c>
      <c r="I694" s="7"/>
      <c r="J694" s="7"/>
      <c r="K694" s="8" t="str">
        <f t="shared" ref="K694:K706" si="183">IF(J694="","",ROUNDUP(((J693+J694)/2),2))</f>
        <v/>
      </c>
      <c r="L694" s="9" t="str">
        <f t="shared" ref="L694:L706" si="184">IF(I694="","",ROUND((I694-I693),2))</f>
        <v/>
      </c>
      <c r="M694" s="9" t="str">
        <f t="shared" ref="M694:M706" si="185">IF(L694="","",IF(J694="","",ROUND((L694*K694),3)))</f>
        <v/>
      </c>
    </row>
    <row r="695" spans="1:13" ht="15.6" x14ac:dyDescent="0.25">
      <c r="A695" s="6">
        <v>4</v>
      </c>
      <c r="B695" s="7"/>
      <c r="C695" s="7"/>
      <c r="D695" s="8" t="str">
        <f t="shared" si="180"/>
        <v/>
      </c>
      <c r="E695" s="9" t="str">
        <f t="shared" si="181"/>
        <v/>
      </c>
      <c r="F695" s="10" t="str">
        <f t="shared" si="182"/>
        <v/>
      </c>
      <c r="G695" s="84"/>
      <c r="H695" s="20">
        <v>4</v>
      </c>
      <c r="I695" s="7"/>
      <c r="J695" s="7"/>
      <c r="K695" s="8" t="str">
        <f t="shared" si="183"/>
        <v/>
      </c>
      <c r="L695" s="9" t="str">
        <f t="shared" si="184"/>
        <v/>
      </c>
      <c r="M695" s="9" t="str">
        <f t="shared" si="185"/>
        <v/>
      </c>
    </row>
    <row r="696" spans="1:13" ht="15.6" x14ac:dyDescent="0.25">
      <c r="A696" s="6">
        <v>5</v>
      </c>
      <c r="B696" s="7"/>
      <c r="C696" s="7"/>
      <c r="D696" s="8" t="str">
        <f t="shared" si="180"/>
        <v/>
      </c>
      <c r="E696" s="9" t="str">
        <f t="shared" si="181"/>
        <v/>
      </c>
      <c r="F696" s="10" t="str">
        <f t="shared" si="182"/>
        <v/>
      </c>
      <c r="G696" s="84"/>
      <c r="H696" s="20">
        <v>5</v>
      </c>
      <c r="I696" s="7"/>
      <c r="J696" s="7"/>
      <c r="K696" s="8" t="str">
        <f t="shared" si="183"/>
        <v/>
      </c>
      <c r="L696" s="9" t="str">
        <f t="shared" si="184"/>
        <v/>
      </c>
      <c r="M696" s="9" t="str">
        <f t="shared" si="185"/>
        <v/>
      </c>
    </row>
    <row r="697" spans="1:13" ht="15.6" x14ac:dyDescent="0.25">
      <c r="A697" s="6">
        <v>6</v>
      </c>
      <c r="B697" s="7"/>
      <c r="C697" s="7"/>
      <c r="D697" s="8" t="str">
        <f t="shared" si="180"/>
        <v/>
      </c>
      <c r="E697" s="9" t="str">
        <f t="shared" si="181"/>
        <v/>
      </c>
      <c r="F697" s="10" t="str">
        <f t="shared" si="182"/>
        <v/>
      </c>
      <c r="G697" s="84"/>
      <c r="H697" s="20">
        <v>6</v>
      </c>
      <c r="I697" s="7"/>
      <c r="J697" s="7"/>
      <c r="K697" s="8" t="str">
        <f t="shared" si="183"/>
        <v/>
      </c>
      <c r="L697" s="9" t="str">
        <f t="shared" si="184"/>
        <v/>
      </c>
      <c r="M697" s="9" t="str">
        <f t="shared" si="185"/>
        <v/>
      </c>
    </row>
    <row r="698" spans="1:13" ht="15.6" x14ac:dyDescent="0.25">
      <c r="A698" s="6">
        <v>7</v>
      </c>
      <c r="B698" s="7"/>
      <c r="C698" s="7"/>
      <c r="D698" s="8" t="str">
        <f t="shared" si="180"/>
        <v/>
      </c>
      <c r="E698" s="9" t="str">
        <f t="shared" si="181"/>
        <v/>
      </c>
      <c r="F698" s="10" t="str">
        <f t="shared" si="182"/>
        <v/>
      </c>
      <c r="G698" s="84"/>
      <c r="H698" s="20">
        <v>7</v>
      </c>
      <c r="I698" s="7"/>
      <c r="J698" s="7"/>
      <c r="K698" s="8" t="str">
        <f t="shared" si="183"/>
        <v/>
      </c>
      <c r="L698" s="9" t="str">
        <f t="shared" si="184"/>
        <v/>
      </c>
      <c r="M698" s="9" t="str">
        <f t="shared" si="185"/>
        <v/>
      </c>
    </row>
    <row r="699" spans="1:13" ht="15.6" x14ac:dyDescent="0.25">
      <c r="A699" s="6">
        <v>8</v>
      </c>
      <c r="B699" s="7"/>
      <c r="C699" s="7"/>
      <c r="D699" s="8" t="str">
        <f t="shared" si="180"/>
        <v/>
      </c>
      <c r="E699" s="9" t="str">
        <f t="shared" si="181"/>
        <v/>
      </c>
      <c r="F699" s="10" t="str">
        <f t="shared" si="182"/>
        <v/>
      </c>
      <c r="G699" s="84"/>
      <c r="H699" s="20">
        <v>8</v>
      </c>
      <c r="I699" s="7"/>
      <c r="J699" s="7"/>
      <c r="K699" s="8" t="str">
        <f t="shared" si="183"/>
        <v/>
      </c>
      <c r="L699" s="9" t="str">
        <f t="shared" si="184"/>
        <v/>
      </c>
      <c r="M699" s="9" t="str">
        <f t="shared" si="185"/>
        <v/>
      </c>
    </row>
    <row r="700" spans="1:13" ht="15.6" x14ac:dyDescent="0.25">
      <c r="A700" s="6">
        <v>9</v>
      </c>
      <c r="B700" s="7"/>
      <c r="C700" s="7"/>
      <c r="D700" s="8" t="str">
        <f t="shared" si="180"/>
        <v/>
      </c>
      <c r="E700" s="9" t="str">
        <f t="shared" si="181"/>
        <v/>
      </c>
      <c r="F700" s="10" t="str">
        <f t="shared" si="182"/>
        <v/>
      </c>
      <c r="G700" s="84"/>
      <c r="H700" s="20">
        <v>9</v>
      </c>
      <c r="I700" s="7"/>
      <c r="J700" s="7"/>
      <c r="K700" s="8" t="str">
        <f t="shared" si="183"/>
        <v/>
      </c>
      <c r="L700" s="9" t="str">
        <f t="shared" si="184"/>
        <v/>
      </c>
      <c r="M700" s="9" t="str">
        <f t="shared" si="185"/>
        <v/>
      </c>
    </row>
    <row r="701" spans="1:13" ht="15.6" x14ac:dyDescent="0.25">
      <c r="A701" s="6">
        <v>10</v>
      </c>
      <c r="B701" s="7"/>
      <c r="C701" s="7"/>
      <c r="D701" s="8" t="str">
        <f t="shared" si="180"/>
        <v/>
      </c>
      <c r="E701" s="9" t="str">
        <f t="shared" si="181"/>
        <v/>
      </c>
      <c r="F701" s="10" t="str">
        <f t="shared" si="182"/>
        <v/>
      </c>
      <c r="G701" s="84"/>
      <c r="H701" s="20">
        <v>10</v>
      </c>
      <c r="I701" s="7"/>
      <c r="J701" s="7"/>
      <c r="K701" s="8" t="str">
        <f t="shared" si="183"/>
        <v/>
      </c>
      <c r="L701" s="9" t="str">
        <f t="shared" si="184"/>
        <v/>
      </c>
      <c r="M701" s="9" t="str">
        <f t="shared" si="185"/>
        <v/>
      </c>
    </row>
    <row r="702" spans="1:13" ht="15.6" x14ac:dyDescent="0.25">
      <c r="A702" s="6">
        <v>11</v>
      </c>
      <c r="B702" s="7"/>
      <c r="C702" s="7"/>
      <c r="D702" s="8" t="str">
        <f t="shared" si="180"/>
        <v/>
      </c>
      <c r="E702" s="9" t="str">
        <f t="shared" si="181"/>
        <v/>
      </c>
      <c r="F702" s="10" t="str">
        <f t="shared" si="182"/>
        <v/>
      </c>
      <c r="G702" s="84"/>
      <c r="H702" s="20">
        <v>11</v>
      </c>
      <c r="I702" s="7"/>
      <c r="J702" s="7"/>
      <c r="K702" s="8" t="str">
        <f t="shared" si="183"/>
        <v/>
      </c>
      <c r="L702" s="9" t="str">
        <f t="shared" si="184"/>
        <v/>
      </c>
      <c r="M702" s="9" t="str">
        <f t="shared" si="185"/>
        <v/>
      </c>
    </row>
    <row r="703" spans="1:13" ht="15.6" x14ac:dyDescent="0.25">
      <c r="A703" s="6">
        <v>12</v>
      </c>
      <c r="B703" s="7"/>
      <c r="C703" s="7"/>
      <c r="D703" s="8" t="str">
        <f t="shared" si="180"/>
        <v/>
      </c>
      <c r="E703" s="9" t="str">
        <f t="shared" si="181"/>
        <v/>
      </c>
      <c r="F703" s="10" t="str">
        <f t="shared" si="182"/>
        <v/>
      </c>
      <c r="G703" s="84"/>
      <c r="H703" s="20">
        <v>12</v>
      </c>
      <c r="I703" s="7"/>
      <c r="J703" s="7"/>
      <c r="K703" s="8" t="str">
        <f t="shared" si="183"/>
        <v/>
      </c>
      <c r="L703" s="9" t="str">
        <f t="shared" si="184"/>
        <v/>
      </c>
      <c r="M703" s="9" t="str">
        <f t="shared" si="185"/>
        <v/>
      </c>
    </row>
    <row r="704" spans="1:13" ht="15.6" x14ac:dyDescent="0.25">
      <c r="A704" s="6">
        <v>13</v>
      </c>
      <c r="B704" s="7"/>
      <c r="C704" s="7"/>
      <c r="D704" s="8" t="str">
        <f t="shared" si="180"/>
        <v/>
      </c>
      <c r="E704" s="9" t="str">
        <f t="shared" si="181"/>
        <v/>
      </c>
      <c r="F704" s="10" t="str">
        <f t="shared" si="182"/>
        <v/>
      </c>
      <c r="G704" s="84"/>
      <c r="H704" s="20">
        <v>13</v>
      </c>
      <c r="I704" s="7"/>
      <c r="J704" s="7"/>
      <c r="K704" s="8" t="str">
        <f t="shared" si="183"/>
        <v/>
      </c>
      <c r="L704" s="9" t="str">
        <f t="shared" si="184"/>
        <v/>
      </c>
      <c r="M704" s="9" t="str">
        <f t="shared" si="185"/>
        <v/>
      </c>
    </row>
    <row r="705" spans="1:13" ht="15.6" x14ac:dyDescent="0.25">
      <c r="A705" s="6">
        <v>14</v>
      </c>
      <c r="B705" s="7"/>
      <c r="C705" s="7"/>
      <c r="D705" s="8" t="str">
        <f t="shared" si="180"/>
        <v/>
      </c>
      <c r="E705" s="9" t="str">
        <f t="shared" si="181"/>
        <v/>
      </c>
      <c r="F705" s="10" t="str">
        <f t="shared" si="182"/>
        <v/>
      </c>
      <c r="G705" s="84"/>
      <c r="H705" s="20">
        <v>14</v>
      </c>
      <c r="I705" s="7"/>
      <c r="J705" s="7"/>
      <c r="K705" s="8" t="str">
        <f t="shared" si="183"/>
        <v/>
      </c>
      <c r="L705" s="9" t="str">
        <f t="shared" si="184"/>
        <v/>
      </c>
      <c r="M705" s="9" t="str">
        <f t="shared" si="185"/>
        <v/>
      </c>
    </row>
    <row r="706" spans="1:13" ht="15.6" x14ac:dyDescent="0.25">
      <c r="A706" s="6">
        <v>15</v>
      </c>
      <c r="B706" s="7"/>
      <c r="C706" s="7"/>
      <c r="D706" s="8" t="str">
        <f t="shared" si="180"/>
        <v/>
      </c>
      <c r="E706" s="9" t="str">
        <f t="shared" si="181"/>
        <v/>
      </c>
      <c r="F706" s="10" t="str">
        <f t="shared" si="182"/>
        <v/>
      </c>
      <c r="G706" s="84"/>
      <c r="H706" s="21">
        <v>15</v>
      </c>
      <c r="I706" s="22"/>
      <c r="J706" s="22"/>
      <c r="K706" s="23" t="str">
        <f t="shared" si="183"/>
        <v/>
      </c>
      <c r="L706" s="24" t="str">
        <f t="shared" si="184"/>
        <v/>
      </c>
      <c r="M706" s="24" t="str">
        <f t="shared" si="185"/>
        <v/>
      </c>
    </row>
    <row r="707" spans="1:13" ht="15.6" x14ac:dyDescent="0.3">
      <c r="A707" s="86" t="s">
        <v>9</v>
      </c>
      <c r="B707" s="87"/>
      <c r="C707" s="87"/>
      <c r="D707" s="88"/>
      <c r="E707" s="89">
        <f>ROUND((SUM(F692:F706)),2)</f>
        <v>0</v>
      </c>
      <c r="F707" s="90"/>
      <c r="G707" s="85"/>
      <c r="H707" s="86" t="s">
        <v>9</v>
      </c>
      <c r="I707" s="87"/>
      <c r="J707" s="87"/>
      <c r="K707" s="88"/>
      <c r="L707" s="89">
        <f>ROUND((SUM(M692:M706)),2)</f>
        <v>0</v>
      </c>
      <c r="M707" s="90"/>
    </row>
    <row r="708" spans="1:13" ht="15.6" x14ac:dyDescent="0.25">
      <c r="A708" s="69" t="s">
        <v>10</v>
      </c>
      <c r="B708" s="70"/>
      <c r="C708" s="70"/>
      <c r="D708" s="70"/>
      <c r="E708" s="70"/>
      <c r="F708" s="71"/>
      <c r="G708" s="12" t="s">
        <v>11</v>
      </c>
      <c r="H708" s="72">
        <f>IF((E707-L707)&lt;0,((E707-L707)*-1),(E707-L707))</f>
        <v>0</v>
      </c>
      <c r="I708" s="73"/>
      <c r="J708" s="73"/>
      <c r="K708" s="73"/>
      <c r="L708" s="73"/>
      <c r="M708" s="74"/>
    </row>
    <row r="709" spans="1:13" ht="15.6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</row>
    <row r="712" spans="1:13" ht="15.6" x14ac:dyDescent="0.25">
      <c r="A712" s="32" t="s">
        <v>50</v>
      </c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4"/>
    </row>
    <row r="713" spans="1:13" ht="15.6" x14ac:dyDescent="0.25">
      <c r="A713" s="32" t="s">
        <v>1</v>
      </c>
      <c r="B713" s="33"/>
      <c r="C713" s="33"/>
      <c r="D713" s="33"/>
      <c r="E713" s="33"/>
      <c r="F713" s="34"/>
      <c r="G713" s="83"/>
      <c r="H713" s="32" t="s">
        <v>2</v>
      </c>
      <c r="I713" s="33"/>
      <c r="J713" s="33"/>
      <c r="K713" s="33"/>
      <c r="L713" s="33"/>
      <c r="M713" s="34"/>
    </row>
    <row r="714" spans="1:13" ht="15.6" x14ac:dyDescent="0.25">
      <c r="A714" s="2" t="s">
        <v>3</v>
      </c>
      <c r="B714" s="3" t="s">
        <v>4</v>
      </c>
      <c r="C714" s="3" t="s">
        <v>5</v>
      </c>
      <c r="D714" s="3" t="s">
        <v>6</v>
      </c>
      <c r="E714" s="3" t="s">
        <v>4</v>
      </c>
      <c r="F714" s="4" t="s">
        <v>7</v>
      </c>
      <c r="G714" s="84"/>
      <c r="H714" s="5" t="s">
        <v>3</v>
      </c>
      <c r="I714" s="3" t="str">
        <f>B714</f>
        <v>Dist</v>
      </c>
      <c r="J714" s="3" t="str">
        <f>C714</f>
        <v>R.L</v>
      </c>
      <c r="K714" s="3" t="str">
        <f>D714</f>
        <v>Av.RL</v>
      </c>
      <c r="L714" s="3" t="str">
        <f>E714</f>
        <v>Dist</v>
      </c>
      <c r="M714" s="3" t="str">
        <f>F714</f>
        <v>Area</v>
      </c>
    </row>
    <row r="715" spans="1:13" ht="15.6" x14ac:dyDescent="0.25">
      <c r="A715" s="6">
        <v>1</v>
      </c>
      <c r="B715" s="7"/>
      <c r="C715" s="7"/>
      <c r="D715" s="8" t="s">
        <v>8</v>
      </c>
      <c r="E715" s="9" t="s">
        <v>8</v>
      </c>
      <c r="F715" s="10" t="s">
        <v>8</v>
      </c>
      <c r="G715" s="84"/>
      <c r="H715" s="28">
        <v>1</v>
      </c>
      <c r="I715" s="29"/>
      <c r="J715" s="29"/>
      <c r="K715" s="30" t="s">
        <v>8</v>
      </c>
      <c r="L715" s="31" t="s">
        <v>8</v>
      </c>
      <c r="M715" s="31" t="s">
        <v>8</v>
      </c>
    </row>
    <row r="716" spans="1:13" ht="15.6" x14ac:dyDescent="0.25">
      <c r="A716" s="6">
        <v>2</v>
      </c>
      <c r="B716" s="7"/>
      <c r="C716" s="7"/>
      <c r="D716" s="8" t="str">
        <f t="shared" ref="D716:D729" si="186">IF(C716="","",ROUNDUP(((C715+C716)/2),2))</f>
        <v/>
      </c>
      <c r="E716" s="9" t="str">
        <f t="shared" ref="E716:E729" si="187">IF(B716="","",ROUND((B716-B715),2))</f>
        <v/>
      </c>
      <c r="F716" s="10" t="str">
        <f t="shared" ref="F716:F729" si="188">IF(E716="","",IF(C716="","",ROUND((E716*D716),3)))</f>
        <v/>
      </c>
      <c r="G716" s="84"/>
      <c r="H716" s="20">
        <v>2</v>
      </c>
      <c r="I716" s="7"/>
      <c r="J716" s="7"/>
      <c r="K716" s="8" t="str">
        <f>IF(J716="","",ROUNDUP(((J715+J716)/2),2))</f>
        <v/>
      </c>
      <c r="L716" s="9" t="str">
        <f>IF(I716="","",ROUND((I716-I715),2))</f>
        <v/>
      </c>
      <c r="M716" s="9" t="str">
        <f>IF(L716="","",IF(J716="","",ROUND((L716*K716),3)))</f>
        <v/>
      </c>
    </row>
    <row r="717" spans="1:13" ht="15.6" x14ac:dyDescent="0.25">
      <c r="A717" s="6">
        <v>3</v>
      </c>
      <c r="B717" s="7"/>
      <c r="C717" s="7"/>
      <c r="D717" s="8" t="str">
        <f t="shared" si="186"/>
        <v/>
      </c>
      <c r="E717" s="9" t="str">
        <f t="shared" si="187"/>
        <v/>
      </c>
      <c r="F717" s="10" t="str">
        <f t="shared" si="188"/>
        <v/>
      </c>
      <c r="G717" s="84"/>
      <c r="H717" s="20">
        <v>3</v>
      </c>
      <c r="I717" s="7"/>
      <c r="J717" s="7"/>
      <c r="K717" s="8" t="str">
        <f t="shared" ref="K717:K729" si="189">IF(J717="","",ROUNDUP(((J716+J717)/2),2))</f>
        <v/>
      </c>
      <c r="L717" s="9" t="str">
        <f t="shared" ref="L717:L729" si="190">IF(I717="","",ROUND((I717-I716),2))</f>
        <v/>
      </c>
      <c r="M717" s="9" t="str">
        <f t="shared" ref="M717:M729" si="191">IF(L717="","",IF(J717="","",ROUND((L717*K717),3)))</f>
        <v/>
      </c>
    </row>
    <row r="718" spans="1:13" ht="15.6" x14ac:dyDescent="0.25">
      <c r="A718" s="6">
        <v>4</v>
      </c>
      <c r="B718" s="7"/>
      <c r="C718" s="7"/>
      <c r="D718" s="8" t="str">
        <f t="shared" si="186"/>
        <v/>
      </c>
      <c r="E718" s="9" t="str">
        <f t="shared" si="187"/>
        <v/>
      </c>
      <c r="F718" s="10" t="str">
        <f t="shared" si="188"/>
        <v/>
      </c>
      <c r="G718" s="84"/>
      <c r="H718" s="20">
        <v>4</v>
      </c>
      <c r="I718" s="7"/>
      <c r="J718" s="7"/>
      <c r="K718" s="8" t="str">
        <f t="shared" si="189"/>
        <v/>
      </c>
      <c r="L718" s="9" t="str">
        <f t="shared" si="190"/>
        <v/>
      </c>
      <c r="M718" s="9" t="str">
        <f t="shared" si="191"/>
        <v/>
      </c>
    </row>
    <row r="719" spans="1:13" ht="15.6" x14ac:dyDescent="0.25">
      <c r="A719" s="6">
        <v>5</v>
      </c>
      <c r="B719" s="7"/>
      <c r="C719" s="7"/>
      <c r="D719" s="8" t="str">
        <f t="shared" si="186"/>
        <v/>
      </c>
      <c r="E719" s="9" t="str">
        <f t="shared" si="187"/>
        <v/>
      </c>
      <c r="F719" s="10" t="str">
        <f t="shared" si="188"/>
        <v/>
      </c>
      <c r="G719" s="84"/>
      <c r="H719" s="20">
        <v>5</v>
      </c>
      <c r="I719" s="7"/>
      <c r="J719" s="7"/>
      <c r="K719" s="8" t="str">
        <f t="shared" si="189"/>
        <v/>
      </c>
      <c r="L719" s="9" t="str">
        <f t="shared" si="190"/>
        <v/>
      </c>
      <c r="M719" s="9" t="str">
        <f t="shared" si="191"/>
        <v/>
      </c>
    </row>
    <row r="720" spans="1:13" ht="15.6" x14ac:dyDescent="0.25">
      <c r="A720" s="6">
        <v>6</v>
      </c>
      <c r="B720" s="7"/>
      <c r="C720" s="7"/>
      <c r="D720" s="8" t="str">
        <f t="shared" si="186"/>
        <v/>
      </c>
      <c r="E720" s="9" t="str">
        <f t="shared" si="187"/>
        <v/>
      </c>
      <c r="F720" s="10" t="str">
        <f t="shared" si="188"/>
        <v/>
      </c>
      <c r="G720" s="84"/>
      <c r="H720" s="20">
        <v>6</v>
      </c>
      <c r="I720" s="7"/>
      <c r="J720" s="7"/>
      <c r="K720" s="8" t="str">
        <f t="shared" si="189"/>
        <v/>
      </c>
      <c r="L720" s="9" t="str">
        <f t="shared" si="190"/>
        <v/>
      </c>
      <c r="M720" s="9" t="str">
        <f t="shared" si="191"/>
        <v/>
      </c>
    </row>
    <row r="721" spans="1:13" ht="15.6" x14ac:dyDescent="0.25">
      <c r="A721" s="6">
        <v>7</v>
      </c>
      <c r="B721" s="7"/>
      <c r="C721" s="7"/>
      <c r="D721" s="8" t="str">
        <f t="shared" si="186"/>
        <v/>
      </c>
      <c r="E721" s="9" t="str">
        <f t="shared" si="187"/>
        <v/>
      </c>
      <c r="F721" s="10" t="str">
        <f t="shared" si="188"/>
        <v/>
      </c>
      <c r="G721" s="84"/>
      <c r="H721" s="20">
        <v>7</v>
      </c>
      <c r="I721" s="7"/>
      <c r="J721" s="7"/>
      <c r="K721" s="8" t="str">
        <f t="shared" si="189"/>
        <v/>
      </c>
      <c r="L721" s="9" t="str">
        <f t="shared" si="190"/>
        <v/>
      </c>
      <c r="M721" s="9" t="str">
        <f t="shared" si="191"/>
        <v/>
      </c>
    </row>
    <row r="722" spans="1:13" ht="15.6" x14ac:dyDescent="0.25">
      <c r="A722" s="6">
        <v>8</v>
      </c>
      <c r="B722" s="7"/>
      <c r="C722" s="7"/>
      <c r="D722" s="8" t="str">
        <f t="shared" si="186"/>
        <v/>
      </c>
      <c r="E722" s="9" t="str">
        <f t="shared" si="187"/>
        <v/>
      </c>
      <c r="F722" s="10" t="str">
        <f t="shared" si="188"/>
        <v/>
      </c>
      <c r="G722" s="84"/>
      <c r="H722" s="20">
        <v>8</v>
      </c>
      <c r="I722" s="7"/>
      <c r="J722" s="7"/>
      <c r="K722" s="8" t="str">
        <f t="shared" si="189"/>
        <v/>
      </c>
      <c r="L722" s="9" t="str">
        <f t="shared" si="190"/>
        <v/>
      </c>
      <c r="M722" s="9" t="str">
        <f t="shared" si="191"/>
        <v/>
      </c>
    </row>
    <row r="723" spans="1:13" ht="15.6" x14ac:dyDescent="0.25">
      <c r="A723" s="6">
        <v>9</v>
      </c>
      <c r="B723" s="7"/>
      <c r="C723" s="7"/>
      <c r="D723" s="8" t="str">
        <f t="shared" si="186"/>
        <v/>
      </c>
      <c r="E723" s="9" t="str">
        <f t="shared" si="187"/>
        <v/>
      </c>
      <c r="F723" s="10" t="str">
        <f t="shared" si="188"/>
        <v/>
      </c>
      <c r="G723" s="84"/>
      <c r="H723" s="20">
        <v>9</v>
      </c>
      <c r="I723" s="7"/>
      <c r="J723" s="7"/>
      <c r="K723" s="8" t="str">
        <f t="shared" si="189"/>
        <v/>
      </c>
      <c r="L723" s="9" t="str">
        <f t="shared" si="190"/>
        <v/>
      </c>
      <c r="M723" s="9" t="str">
        <f t="shared" si="191"/>
        <v/>
      </c>
    </row>
    <row r="724" spans="1:13" ht="15.6" x14ac:dyDescent="0.25">
      <c r="A724" s="6">
        <v>10</v>
      </c>
      <c r="B724" s="7"/>
      <c r="C724" s="7"/>
      <c r="D724" s="8" t="str">
        <f t="shared" si="186"/>
        <v/>
      </c>
      <c r="E724" s="9" t="str">
        <f t="shared" si="187"/>
        <v/>
      </c>
      <c r="F724" s="10" t="str">
        <f t="shared" si="188"/>
        <v/>
      </c>
      <c r="G724" s="84"/>
      <c r="H724" s="20">
        <v>10</v>
      </c>
      <c r="I724" s="7"/>
      <c r="J724" s="7"/>
      <c r="K724" s="8" t="str">
        <f t="shared" si="189"/>
        <v/>
      </c>
      <c r="L724" s="9" t="str">
        <f t="shared" si="190"/>
        <v/>
      </c>
      <c r="M724" s="9" t="str">
        <f t="shared" si="191"/>
        <v/>
      </c>
    </row>
    <row r="725" spans="1:13" ht="15.6" x14ac:dyDescent="0.25">
      <c r="A725" s="6">
        <v>11</v>
      </c>
      <c r="B725" s="7"/>
      <c r="C725" s="7"/>
      <c r="D725" s="8" t="str">
        <f t="shared" si="186"/>
        <v/>
      </c>
      <c r="E725" s="9" t="str">
        <f t="shared" si="187"/>
        <v/>
      </c>
      <c r="F725" s="10" t="str">
        <f t="shared" si="188"/>
        <v/>
      </c>
      <c r="G725" s="84"/>
      <c r="H725" s="20">
        <v>11</v>
      </c>
      <c r="I725" s="7"/>
      <c r="J725" s="7"/>
      <c r="K725" s="8" t="str">
        <f t="shared" si="189"/>
        <v/>
      </c>
      <c r="L725" s="9" t="str">
        <f t="shared" si="190"/>
        <v/>
      </c>
      <c r="M725" s="9" t="str">
        <f t="shared" si="191"/>
        <v/>
      </c>
    </row>
    <row r="726" spans="1:13" ht="15.6" x14ac:dyDescent="0.25">
      <c r="A726" s="6">
        <v>12</v>
      </c>
      <c r="B726" s="7"/>
      <c r="C726" s="7"/>
      <c r="D726" s="8" t="str">
        <f t="shared" si="186"/>
        <v/>
      </c>
      <c r="E726" s="9" t="str">
        <f t="shared" si="187"/>
        <v/>
      </c>
      <c r="F726" s="10" t="str">
        <f t="shared" si="188"/>
        <v/>
      </c>
      <c r="G726" s="84"/>
      <c r="H726" s="20">
        <v>12</v>
      </c>
      <c r="I726" s="7"/>
      <c r="J726" s="7"/>
      <c r="K726" s="8" t="str">
        <f t="shared" si="189"/>
        <v/>
      </c>
      <c r="L726" s="9" t="str">
        <f t="shared" si="190"/>
        <v/>
      </c>
      <c r="M726" s="9" t="str">
        <f t="shared" si="191"/>
        <v/>
      </c>
    </row>
    <row r="727" spans="1:13" ht="15.6" x14ac:dyDescent="0.25">
      <c r="A727" s="6">
        <v>13</v>
      </c>
      <c r="B727" s="7"/>
      <c r="C727" s="7"/>
      <c r="D727" s="8" t="str">
        <f t="shared" si="186"/>
        <v/>
      </c>
      <c r="E727" s="9" t="str">
        <f t="shared" si="187"/>
        <v/>
      </c>
      <c r="F727" s="10" t="str">
        <f t="shared" si="188"/>
        <v/>
      </c>
      <c r="G727" s="84"/>
      <c r="H727" s="20">
        <v>13</v>
      </c>
      <c r="I727" s="7"/>
      <c r="J727" s="7"/>
      <c r="K727" s="8" t="str">
        <f t="shared" si="189"/>
        <v/>
      </c>
      <c r="L727" s="9" t="str">
        <f t="shared" si="190"/>
        <v/>
      </c>
      <c r="M727" s="9" t="str">
        <f t="shared" si="191"/>
        <v/>
      </c>
    </row>
    <row r="728" spans="1:13" ht="15.6" x14ac:dyDescent="0.25">
      <c r="A728" s="6">
        <v>14</v>
      </c>
      <c r="B728" s="7"/>
      <c r="C728" s="7"/>
      <c r="D728" s="8" t="str">
        <f t="shared" si="186"/>
        <v/>
      </c>
      <c r="E728" s="9" t="str">
        <f t="shared" si="187"/>
        <v/>
      </c>
      <c r="F728" s="10" t="str">
        <f t="shared" si="188"/>
        <v/>
      </c>
      <c r="G728" s="84"/>
      <c r="H728" s="20">
        <v>14</v>
      </c>
      <c r="I728" s="7"/>
      <c r="J728" s="7"/>
      <c r="K728" s="8" t="str">
        <f t="shared" si="189"/>
        <v/>
      </c>
      <c r="L728" s="9" t="str">
        <f t="shared" si="190"/>
        <v/>
      </c>
      <c r="M728" s="9" t="str">
        <f t="shared" si="191"/>
        <v/>
      </c>
    </row>
    <row r="729" spans="1:13" ht="15.6" x14ac:dyDescent="0.25">
      <c r="A729" s="6">
        <v>15</v>
      </c>
      <c r="B729" s="7"/>
      <c r="C729" s="7"/>
      <c r="D729" s="8" t="str">
        <f t="shared" si="186"/>
        <v/>
      </c>
      <c r="E729" s="9" t="str">
        <f t="shared" si="187"/>
        <v/>
      </c>
      <c r="F729" s="10" t="str">
        <f t="shared" si="188"/>
        <v/>
      </c>
      <c r="G729" s="84"/>
      <c r="H729" s="21">
        <v>15</v>
      </c>
      <c r="I729" s="22"/>
      <c r="J729" s="22"/>
      <c r="K729" s="23" t="str">
        <f t="shared" si="189"/>
        <v/>
      </c>
      <c r="L729" s="24" t="str">
        <f t="shared" si="190"/>
        <v/>
      </c>
      <c r="M729" s="24" t="str">
        <f t="shared" si="191"/>
        <v/>
      </c>
    </row>
    <row r="730" spans="1:13" ht="15.6" x14ac:dyDescent="0.3">
      <c r="A730" s="86" t="s">
        <v>9</v>
      </c>
      <c r="B730" s="87"/>
      <c r="C730" s="87"/>
      <c r="D730" s="88"/>
      <c r="E730" s="89">
        <f>ROUND((SUM(F715:F729)),2)</f>
        <v>0</v>
      </c>
      <c r="F730" s="90"/>
      <c r="G730" s="85"/>
      <c r="H730" s="86" t="s">
        <v>9</v>
      </c>
      <c r="I730" s="87"/>
      <c r="J730" s="87"/>
      <c r="K730" s="88"/>
      <c r="L730" s="89">
        <f>ROUND((SUM(M715:M729)),2)</f>
        <v>0</v>
      </c>
      <c r="M730" s="90"/>
    </row>
    <row r="731" spans="1:13" ht="15.6" x14ac:dyDescent="0.25">
      <c r="A731" s="69" t="s">
        <v>10</v>
      </c>
      <c r="B731" s="70"/>
      <c r="C731" s="70"/>
      <c r="D731" s="70"/>
      <c r="E731" s="70"/>
      <c r="F731" s="71"/>
      <c r="G731" s="12" t="s">
        <v>11</v>
      </c>
      <c r="H731" s="72">
        <f>IF((E730-L730)&lt;0,((E730-L730)*-1),(E730-L730))</f>
        <v>0</v>
      </c>
      <c r="I731" s="73"/>
      <c r="J731" s="73"/>
      <c r="K731" s="73"/>
      <c r="L731" s="73"/>
      <c r="M731" s="74"/>
    </row>
    <row r="732" spans="1:13" ht="15.6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</row>
    <row r="735" spans="1:13" ht="15.6" x14ac:dyDescent="0.25">
      <c r="A735" s="32" t="s">
        <v>51</v>
      </c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4"/>
    </row>
    <row r="736" spans="1:13" ht="15.6" x14ac:dyDescent="0.25">
      <c r="A736" s="32" t="s">
        <v>1</v>
      </c>
      <c r="B736" s="33"/>
      <c r="C736" s="33"/>
      <c r="D736" s="33"/>
      <c r="E736" s="33"/>
      <c r="F736" s="34"/>
      <c r="G736" s="83"/>
      <c r="H736" s="32" t="s">
        <v>2</v>
      </c>
      <c r="I736" s="33"/>
      <c r="J736" s="33"/>
      <c r="K736" s="33"/>
      <c r="L736" s="33"/>
      <c r="M736" s="34"/>
    </row>
    <row r="737" spans="1:13" ht="15.6" x14ac:dyDescent="0.25">
      <c r="A737" s="2" t="s">
        <v>3</v>
      </c>
      <c r="B737" s="3" t="s">
        <v>4</v>
      </c>
      <c r="C737" s="3" t="s">
        <v>5</v>
      </c>
      <c r="D737" s="3" t="s">
        <v>6</v>
      </c>
      <c r="E737" s="3" t="s">
        <v>4</v>
      </c>
      <c r="F737" s="4" t="s">
        <v>7</v>
      </c>
      <c r="G737" s="84"/>
      <c r="H737" s="18" t="s">
        <v>3</v>
      </c>
      <c r="I737" s="19" t="str">
        <f>B737</f>
        <v>Dist</v>
      </c>
      <c r="J737" s="19" t="str">
        <f>C737</f>
        <v>R.L</v>
      </c>
      <c r="K737" s="19" t="str">
        <f>D737</f>
        <v>Av.RL</v>
      </c>
      <c r="L737" s="19" t="str">
        <f>E737</f>
        <v>Dist</v>
      </c>
      <c r="M737" s="19" t="str">
        <f>F737</f>
        <v>Area</v>
      </c>
    </row>
    <row r="738" spans="1:13" ht="15.6" x14ac:dyDescent="0.25">
      <c r="A738" s="6">
        <v>1</v>
      </c>
      <c r="B738" s="7"/>
      <c r="C738" s="7"/>
      <c r="D738" s="8" t="s">
        <v>8</v>
      </c>
      <c r="E738" s="9" t="s">
        <v>8</v>
      </c>
      <c r="F738" s="10" t="s">
        <v>8</v>
      </c>
      <c r="G738" s="84"/>
      <c r="H738" s="20">
        <v>1</v>
      </c>
      <c r="I738" s="7"/>
      <c r="J738" s="7"/>
      <c r="K738" s="8" t="s">
        <v>8</v>
      </c>
      <c r="L738" s="9" t="s">
        <v>8</v>
      </c>
      <c r="M738" s="9" t="s">
        <v>8</v>
      </c>
    </row>
    <row r="739" spans="1:13" ht="15.6" x14ac:dyDescent="0.25">
      <c r="A739" s="6">
        <v>2</v>
      </c>
      <c r="B739" s="7"/>
      <c r="C739" s="7"/>
      <c r="D739" s="8" t="str">
        <f t="shared" ref="D739:D752" si="192">IF(C739="","",ROUNDUP(((C738+C739)/2),2))</f>
        <v/>
      </c>
      <c r="E739" s="9" t="str">
        <f t="shared" ref="E739:E752" si="193">IF(B739="","",ROUND((B739-B738),2))</f>
        <v/>
      </c>
      <c r="F739" s="10" t="str">
        <f t="shared" ref="F739:F752" si="194">IF(E739="","",IF(C739="","",ROUND((E739*D739),3)))</f>
        <v/>
      </c>
      <c r="G739" s="84"/>
      <c r="H739" s="20">
        <v>2</v>
      </c>
      <c r="I739" s="7"/>
      <c r="J739" s="7"/>
      <c r="K739" s="8" t="str">
        <f>IF(J739="","",ROUNDUP(((J738+J739)/2),2))</f>
        <v/>
      </c>
      <c r="L739" s="9" t="str">
        <f>IF(I739="","",ROUND((I739-I738),2))</f>
        <v/>
      </c>
      <c r="M739" s="9" t="str">
        <f>IF(L739="","",IF(J739="","",ROUND((L739*K739),3)))</f>
        <v/>
      </c>
    </row>
    <row r="740" spans="1:13" ht="15.6" x14ac:dyDescent="0.25">
      <c r="A740" s="6">
        <v>3</v>
      </c>
      <c r="B740" s="7"/>
      <c r="C740" s="7"/>
      <c r="D740" s="8" t="str">
        <f t="shared" si="192"/>
        <v/>
      </c>
      <c r="E740" s="9" t="str">
        <f t="shared" si="193"/>
        <v/>
      </c>
      <c r="F740" s="10" t="str">
        <f t="shared" si="194"/>
        <v/>
      </c>
      <c r="G740" s="84"/>
      <c r="H740" s="20">
        <v>3</v>
      </c>
      <c r="I740" s="7"/>
      <c r="J740" s="7"/>
      <c r="K740" s="8" t="str">
        <f t="shared" ref="K740:K752" si="195">IF(J740="","",ROUNDUP(((J739+J740)/2),2))</f>
        <v/>
      </c>
      <c r="L740" s="9" t="str">
        <f t="shared" ref="L740:L752" si="196">IF(I740="","",ROUND((I740-I739),2))</f>
        <v/>
      </c>
      <c r="M740" s="9" t="str">
        <f t="shared" ref="M740:M752" si="197">IF(L740="","",IF(J740="","",ROUND((L740*K740),3)))</f>
        <v/>
      </c>
    </row>
    <row r="741" spans="1:13" ht="15.6" x14ac:dyDescent="0.25">
      <c r="A741" s="6">
        <v>4</v>
      </c>
      <c r="B741" s="7"/>
      <c r="C741" s="7"/>
      <c r="D741" s="8" t="str">
        <f t="shared" si="192"/>
        <v/>
      </c>
      <c r="E741" s="9" t="str">
        <f t="shared" si="193"/>
        <v/>
      </c>
      <c r="F741" s="10" t="str">
        <f t="shared" si="194"/>
        <v/>
      </c>
      <c r="G741" s="84"/>
      <c r="H741" s="20">
        <v>4</v>
      </c>
      <c r="I741" s="7"/>
      <c r="J741" s="7"/>
      <c r="K741" s="8" t="str">
        <f t="shared" si="195"/>
        <v/>
      </c>
      <c r="L741" s="9" t="str">
        <f t="shared" si="196"/>
        <v/>
      </c>
      <c r="M741" s="9" t="str">
        <f t="shared" si="197"/>
        <v/>
      </c>
    </row>
    <row r="742" spans="1:13" ht="15.6" x14ac:dyDescent="0.25">
      <c r="A742" s="6">
        <v>5</v>
      </c>
      <c r="B742" s="7"/>
      <c r="C742" s="7"/>
      <c r="D742" s="8" t="str">
        <f t="shared" si="192"/>
        <v/>
      </c>
      <c r="E742" s="9" t="str">
        <f t="shared" si="193"/>
        <v/>
      </c>
      <c r="F742" s="10" t="str">
        <f t="shared" si="194"/>
        <v/>
      </c>
      <c r="G742" s="84"/>
      <c r="H742" s="20">
        <v>5</v>
      </c>
      <c r="I742" s="7"/>
      <c r="J742" s="7"/>
      <c r="K742" s="8" t="str">
        <f t="shared" si="195"/>
        <v/>
      </c>
      <c r="L742" s="9" t="str">
        <f t="shared" si="196"/>
        <v/>
      </c>
      <c r="M742" s="9" t="str">
        <f t="shared" si="197"/>
        <v/>
      </c>
    </row>
    <row r="743" spans="1:13" ht="15.6" x14ac:dyDescent="0.25">
      <c r="A743" s="6">
        <v>6</v>
      </c>
      <c r="B743" s="7"/>
      <c r="C743" s="7"/>
      <c r="D743" s="8" t="str">
        <f t="shared" si="192"/>
        <v/>
      </c>
      <c r="E743" s="9" t="str">
        <f t="shared" si="193"/>
        <v/>
      </c>
      <c r="F743" s="10" t="str">
        <f t="shared" si="194"/>
        <v/>
      </c>
      <c r="G743" s="84"/>
      <c r="H743" s="20">
        <v>6</v>
      </c>
      <c r="I743" s="7"/>
      <c r="J743" s="7"/>
      <c r="K743" s="8" t="str">
        <f t="shared" si="195"/>
        <v/>
      </c>
      <c r="L743" s="9" t="str">
        <f t="shared" si="196"/>
        <v/>
      </c>
      <c r="M743" s="9" t="str">
        <f t="shared" si="197"/>
        <v/>
      </c>
    </row>
    <row r="744" spans="1:13" ht="15.6" x14ac:dyDescent="0.25">
      <c r="A744" s="6">
        <v>7</v>
      </c>
      <c r="B744" s="7"/>
      <c r="C744" s="7"/>
      <c r="D744" s="8" t="str">
        <f t="shared" si="192"/>
        <v/>
      </c>
      <c r="E744" s="9" t="str">
        <f t="shared" si="193"/>
        <v/>
      </c>
      <c r="F744" s="10" t="str">
        <f t="shared" si="194"/>
        <v/>
      </c>
      <c r="G744" s="84"/>
      <c r="H744" s="20">
        <v>7</v>
      </c>
      <c r="I744" s="7"/>
      <c r="J744" s="7"/>
      <c r="K744" s="8" t="str">
        <f t="shared" si="195"/>
        <v/>
      </c>
      <c r="L744" s="9" t="str">
        <f t="shared" si="196"/>
        <v/>
      </c>
      <c r="M744" s="9" t="str">
        <f t="shared" si="197"/>
        <v/>
      </c>
    </row>
    <row r="745" spans="1:13" ht="15.6" x14ac:dyDescent="0.25">
      <c r="A745" s="6">
        <v>8</v>
      </c>
      <c r="B745" s="7"/>
      <c r="C745" s="7"/>
      <c r="D745" s="8" t="str">
        <f t="shared" si="192"/>
        <v/>
      </c>
      <c r="E745" s="9" t="str">
        <f t="shared" si="193"/>
        <v/>
      </c>
      <c r="F745" s="10" t="str">
        <f t="shared" si="194"/>
        <v/>
      </c>
      <c r="G745" s="84"/>
      <c r="H745" s="20">
        <v>8</v>
      </c>
      <c r="I745" s="7"/>
      <c r="J745" s="7"/>
      <c r="K745" s="8" t="str">
        <f t="shared" si="195"/>
        <v/>
      </c>
      <c r="L745" s="9" t="str">
        <f t="shared" si="196"/>
        <v/>
      </c>
      <c r="M745" s="9" t="str">
        <f t="shared" si="197"/>
        <v/>
      </c>
    </row>
    <row r="746" spans="1:13" ht="15.6" x14ac:dyDescent="0.25">
      <c r="A746" s="6">
        <v>9</v>
      </c>
      <c r="B746" s="7"/>
      <c r="C746" s="7"/>
      <c r="D746" s="8" t="str">
        <f t="shared" si="192"/>
        <v/>
      </c>
      <c r="E746" s="9" t="str">
        <f t="shared" si="193"/>
        <v/>
      </c>
      <c r="F746" s="10" t="str">
        <f t="shared" si="194"/>
        <v/>
      </c>
      <c r="G746" s="84"/>
      <c r="H746" s="20">
        <v>9</v>
      </c>
      <c r="I746" s="7"/>
      <c r="J746" s="7"/>
      <c r="K746" s="8" t="str">
        <f t="shared" si="195"/>
        <v/>
      </c>
      <c r="L746" s="9" t="str">
        <f t="shared" si="196"/>
        <v/>
      </c>
      <c r="M746" s="9" t="str">
        <f t="shared" si="197"/>
        <v/>
      </c>
    </row>
    <row r="747" spans="1:13" ht="15.6" x14ac:dyDescent="0.25">
      <c r="A747" s="6">
        <v>10</v>
      </c>
      <c r="B747" s="7"/>
      <c r="C747" s="7"/>
      <c r="D747" s="8" t="str">
        <f t="shared" si="192"/>
        <v/>
      </c>
      <c r="E747" s="9" t="str">
        <f t="shared" si="193"/>
        <v/>
      </c>
      <c r="F747" s="10" t="str">
        <f t="shared" si="194"/>
        <v/>
      </c>
      <c r="G747" s="84"/>
      <c r="H747" s="20">
        <v>10</v>
      </c>
      <c r="I747" s="7"/>
      <c r="J747" s="7"/>
      <c r="K747" s="8" t="str">
        <f t="shared" si="195"/>
        <v/>
      </c>
      <c r="L747" s="9" t="str">
        <f t="shared" si="196"/>
        <v/>
      </c>
      <c r="M747" s="9" t="str">
        <f t="shared" si="197"/>
        <v/>
      </c>
    </row>
    <row r="748" spans="1:13" ht="15.6" x14ac:dyDescent="0.25">
      <c r="A748" s="6">
        <v>11</v>
      </c>
      <c r="B748" s="7"/>
      <c r="C748" s="7"/>
      <c r="D748" s="8" t="str">
        <f t="shared" si="192"/>
        <v/>
      </c>
      <c r="E748" s="9" t="str">
        <f t="shared" si="193"/>
        <v/>
      </c>
      <c r="F748" s="10" t="str">
        <f t="shared" si="194"/>
        <v/>
      </c>
      <c r="G748" s="84"/>
      <c r="H748" s="20">
        <v>11</v>
      </c>
      <c r="I748" s="7"/>
      <c r="J748" s="7"/>
      <c r="K748" s="8" t="str">
        <f t="shared" si="195"/>
        <v/>
      </c>
      <c r="L748" s="9" t="str">
        <f t="shared" si="196"/>
        <v/>
      </c>
      <c r="M748" s="9" t="str">
        <f t="shared" si="197"/>
        <v/>
      </c>
    </row>
    <row r="749" spans="1:13" ht="15.6" x14ac:dyDescent="0.25">
      <c r="A749" s="6">
        <v>12</v>
      </c>
      <c r="B749" s="7"/>
      <c r="C749" s="7"/>
      <c r="D749" s="8" t="str">
        <f t="shared" si="192"/>
        <v/>
      </c>
      <c r="E749" s="9" t="str">
        <f t="shared" si="193"/>
        <v/>
      </c>
      <c r="F749" s="10" t="str">
        <f t="shared" si="194"/>
        <v/>
      </c>
      <c r="G749" s="84"/>
      <c r="H749" s="20">
        <v>12</v>
      </c>
      <c r="I749" s="7"/>
      <c r="J749" s="7"/>
      <c r="K749" s="8" t="str">
        <f t="shared" si="195"/>
        <v/>
      </c>
      <c r="L749" s="9" t="str">
        <f t="shared" si="196"/>
        <v/>
      </c>
      <c r="M749" s="9" t="str">
        <f t="shared" si="197"/>
        <v/>
      </c>
    </row>
    <row r="750" spans="1:13" ht="15.6" x14ac:dyDescent="0.25">
      <c r="A750" s="6">
        <v>13</v>
      </c>
      <c r="B750" s="7"/>
      <c r="C750" s="7"/>
      <c r="D750" s="8" t="str">
        <f t="shared" si="192"/>
        <v/>
      </c>
      <c r="E750" s="9" t="str">
        <f t="shared" si="193"/>
        <v/>
      </c>
      <c r="F750" s="10" t="str">
        <f t="shared" si="194"/>
        <v/>
      </c>
      <c r="G750" s="84"/>
      <c r="H750" s="20">
        <v>13</v>
      </c>
      <c r="I750" s="7"/>
      <c r="J750" s="7"/>
      <c r="K750" s="8" t="str">
        <f t="shared" si="195"/>
        <v/>
      </c>
      <c r="L750" s="9" t="str">
        <f t="shared" si="196"/>
        <v/>
      </c>
      <c r="M750" s="9" t="str">
        <f t="shared" si="197"/>
        <v/>
      </c>
    </row>
    <row r="751" spans="1:13" ht="15.6" x14ac:dyDescent="0.25">
      <c r="A751" s="6">
        <v>14</v>
      </c>
      <c r="B751" s="7"/>
      <c r="C751" s="7"/>
      <c r="D751" s="8" t="str">
        <f t="shared" si="192"/>
        <v/>
      </c>
      <c r="E751" s="9" t="str">
        <f t="shared" si="193"/>
        <v/>
      </c>
      <c r="F751" s="10" t="str">
        <f t="shared" si="194"/>
        <v/>
      </c>
      <c r="G751" s="84"/>
      <c r="H751" s="20">
        <v>14</v>
      </c>
      <c r="I751" s="7"/>
      <c r="J751" s="7"/>
      <c r="K751" s="8" t="str">
        <f t="shared" si="195"/>
        <v/>
      </c>
      <c r="L751" s="9" t="str">
        <f t="shared" si="196"/>
        <v/>
      </c>
      <c r="M751" s="9" t="str">
        <f t="shared" si="197"/>
        <v/>
      </c>
    </row>
    <row r="752" spans="1:13" ht="15.6" x14ac:dyDescent="0.25">
      <c r="A752" s="6">
        <v>15</v>
      </c>
      <c r="B752" s="7"/>
      <c r="C752" s="7"/>
      <c r="D752" s="8" t="str">
        <f t="shared" si="192"/>
        <v/>
      </c>
      <c r="E752" s="9" t="str">
        <f t="shared" si="193"/>
        <v/>
      </c>
      <c r="F752" s="10" t="str">
        <f t="shared" si="194"/>
        <v/>
      </c>
      <c r="G752" s="84"/>
      <c r="H752" s="21">
        <v>15</v>
      </c>
      <c r="I752" s="22"/>
      <c r="J752" s="22"/>
      <c r="K752" s="23" t="str">
        <f t="shared" si="195"/>
        <v/>
      </c>
      <c r="L752" s="24" t="str">
        <f t="shared" si="196"/>
        <v/>
      </c>
      <c r="M752" s="24" t="str">
        <f t="shared" si="197"/>
        <v/>
      </c>
    </row>
    <row r="753" spans="1:13" ht="15.6" x14ac:dyDescent="0.3">
      <c r="A753" s="86" t="s">
        <v>9</v>
      </c>
      <c r="B753" s="87"/>
      <c r="C753" s="87"/>
      <c r="D753" s="88"/>
      <c r="E753" s="89">
        <f>ROUND((SUM(F738:F752)),2)</f>
        <v>0</v>
      </c>
      <c r="F753" s="90"/>
      <c r="G753" s="85"/>
      <c r="H753" s="86" t="s">
        <v>9</v>
      </c>
      <c r="I753" s="87"/>
      <c r="J753" s="87"/>
      <c r="K753" s="88"/>
      <c r="L753" s="89">
        <f>ROUND((SUM(M738:M752)),2)</f>
        <v>0</v>
      </c>
      <c r="M753" s="90"/>
    </row>
    <row r="754" spans="1:13" ht="15.6" x14ac:dyDescent="0.25">
      <c r="A754" s="69" t="s">
        <v>10</v>
      </c>
      <c r="B754" s="70"/>
      <c r="C754" s="70"/>
      <c r="D754" s="70"/>
      <c r="E754" s="70"/>
      <c r="F754" s="71"/>
      <c r="G754" s="12" t="s">
        <v>11</v>
      </c>
      <c r="H754" s="72">
        <f>IF((E753-L753)&lt;0,((E753-L753)*-1),(E753-L753))</f>
        <v>0</v>
      </c>
      <c r="I754" s="73"/>
      <c r="J754" s="73"/>
      <c r="K754" s="73"/>
      <c r="L754" s="73"/>
      <c r="M754" s="74"/>
    </row>
    <row r="755" spans="1:13" ht="15.6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</row>
    <row r="758" spans="1:13" ht="15.6" x14ac:dyDescent="0.25">
      <c r="A758" s="32" t="s">
        <v>52</v>
      </c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4"/>
    </row>
    <row r="759" spans="1:13" ht="15.6" x14ac:dyDescent="0.25">
      <c r="A759" s="32" t="s">
        <v>1</v>
      </c>
      <c r="B759" s="33"/>
      <c r="C759" s="33"/>
      <c r="D759" s="33"/>
      <c r="E759" s="33"/>
      <c r="F759" s="34"/>
      <c r="G759" s="83"/>
      <c r="H759" s="32" t="s">
        <v>2</v>
      </c>
      <c r="I759" s="33"/>
      <c r="J759" s="33"/>
      <c r="K759" s="33"/>
      <c r="L759" s="33"/>
      <c r="M759" s="34"/>
    </row>
    <row r="760" spans="1:13" ht="15.6" x14ac:dyDescent="0.25">
      <c r="A760" s="2" t="s">
        <v>3</v>
      </c>
      <c r="B760" s="3" t="s">
        <v>4</v>
      </c>
      <c r="C760" s="3" t="s">
        <v>5</v>
      </c>
      <c r="D760" s="3" t="s">
        <v>6</v>
      </c>
      <c r="E760" s="3" t="s">
        <v>4</v>
      </c>
      <c r="F760" s="4" t="s">
        <v>7</v>
      </c>
      <c r="G760" s="84"/>
      <c r="H760" s="18" t="s">
        <v>3</v>
      </c>
      <c r="I760" s="19" t="str">
        <f>B760</f>
        <v>Dist</v>
      </c>
      <c r="J760" s="19" t="str">
        <f>C760</f>
        <v>R.L</v>
      </c>
      <c r="K760" s="19" t="str">
        <f>D760</f>
        <v>Av.RL</v>
      </c>
      <c r="L760" s="19" t="str">
        <f>E760</f>
        <v>Dist</v>
      </c>
      <c r="M760" s="19" t="str">
        <f>F760</f>
        <v>Area</v>
      </c>
    </row>
    <row r="761" spans="1:13" ht="15.6" x14ac:dyDescent="0.25">
      <c r="A761" s="6">
        <v>1</v>
      </c>
      <c r="B761" s="7"/>
      <c r="C761" s="7"/>
      <c r="D761" s="8" t="s">
        <v>8</v>
      </c>
      <c r="E761" s="9" t="s">
        <v>8</v>
      </c>
      <c r="F761" s="10" t="s">
        <v>8</v>
      </c>
      <c r="G761" s="84"/>
      <c r="H761" s="20">
        <v>1</v>
      </c>
      <c r="I761" s="7"/>
      <c r="J761" s="7"/>
      <c r="K761" s="8" t="s">
        <v>8</v>
      </c>
      <c r="L761" s="9" t="s">
        <v>8</v>
      </c>
      <c r="M761" s="9" t="s">
        <v>8</v>
      </c>
    </row>
    <row r="762" spans="1:13" ht="15.6" x14ac:dyDescent="0.25">
      <c r="A762" s="6">
        <v>2</v>
      </c>
      <c r="B762" s="7"/>
      <c r="C762" s="7"/>
      <c r="D762" s="8" t="str">
        <f t="shared" ref="D762:D775" si="198">IF(C762="","",ROUNDUP(((C761+C762)/2),2))</f>
        <v/>
      </c>
      <c r="E762" s="9" t="str">
        <f t="shared" ref="E762:E775" si="199">IF(B762="","",ROUND((B762-B761),2))</f>
        <v/>
      </c>
      <c r="F762" s="10" t="str">
        <f t="shared" ref="F762:F775" si="200">IF(E762="","",IF(C762="","",ROUND((E762*D762),3)))</f>
        <v/>
      </c>
      <c r="G762" s="84"/>
      <c r="H762" s="20">
        <v>2</v>
      </c>
      <c r="I762" s="7"/>
      <c r="J762" s="7"/>
      <c r="K762" s="8" t="str">
        <f>IF(J762="","",ROUNDUP(((J761+J762)/2),2))</f>
        <v/>
      </c>
      <c r="L762" s="9" t="str">
        <f>IF(I762="","",ROUND((I762-I761),2))</f>
        <v/>
      </c>
      <c r="M762" s="9" t="str">
        <f>IF(L762="","",IF(J762="","",ROUND((L762*K762),3)))</f>
        <v/>
      </c>
    </row>
    <row r="763" spans="1:13" ht="15.6" x14ac:dyDescent="0.25">
      <c r="A763" s="6">
        <v>3</v>
      </c>
      <c r="B763" s="7"/>
      <c r="C763" s="7"/>
      <c r="D763" s="8" t="str">
        <f t="shared" si="198"/>
        <v/>
      </c>
      <c r="E763" s="9" t="str">
        <f t="shared" si="199"/>
        <v/>
      </c>
      <c r="F763" s="10" t="str">
        <f t="shared" si="200"/>
        <v/>
      </c>
      <c r="G763" s="84"/>
      <c r="H763" s="20">
        <v>3</v>
      </c>
      <c r="I763" s="7"/>
      <c r="J763" s="7"/>
      <c r="K763" s="8" t="str">
        <f t="shared" ref="K763:K775" si="201">IF(J763="","",ROUNDUP(((J762+J763)/2),2))</f>
        <v/>
      </c>
      <c r="L763" s="9" t="str">
        <f t="shared" ref="L763:L775" si="202">IF(I763="","",ROUND((I763-I762),2))</f>
        <v/>
      </c>
      <c r="M763" s="9" t="str">
        <f t="shared" ref="M763:M775" si="203">IF(L763="","",IF(J763="","",ROUND((L763*K763),3)))</f>
        <v/>
      </c>
    </row>
    <row r="764" spans="1:13" ht="15.6" x14ac:dyDescent="0.25">
      <c r="A764" s="6">
        <v>4</v>
      </c>
      <c r="B764" s="7"/>
      <c r="C764" s="7"/>
      <c r="D764" s="8" t="str">
        <f t="shared" si="198"/>
        <v/>
      </c>
      <c r="E764" s="9" t="str">
        <f t="shared" si="199"/>
        <v/>
      </c>
      <c r="F764" s="10" t="str">
        <f t="shared" si="200"/>
        <v/>
      </c>
      <c r="G764" s="84"/>
      <c r="H764" s="20">
        <v>4</v>
      </c>
      <c r="I764" s="7"/>
      <c r="J764" s="7"/>
      <c r="K764" s="8" t="str">
        <f t="shared" si="201"/>
        <v/>
      </c>
      <c r="L764" s="9" t="str">
        <f t="shared" si="202"/>
        <v/>
      </c>
      <c r="M764" s="9" t="str">
        <f t="shared" si="203"/>
        <v/>
      </c>
    </row>
    <row r="765" spans="1:13" ht="15.6" x14ac:dyDescent="0.25">
      <c r="A765" s="6">
        <v>5</v>
      </c>
      <c r="B765" s="7"/>
      <c r="C765" s="7"/>
      <c r="D765" s="8" t="str">
        <f t="shared" si="198"/>
        <v/>
      </c>
      <c r="E765" s="9" t="str">
        <f t="shared" si="199"/>
        <v/>
      </c>
      <c r="F765" s="10" t="str">
        <f t="shared" si="200"/>
        <v/>
      </c>
      <c r="G765" s="84"/>
      <c r="H765" s="20">
        <v>5</v>
      </c>
      <c r="I765" s="7"/>
      <c r="J765" s="7"/>
      <c r="K765" s="8" t="str">
        <f t="shared" si="201"/>
        <v/>
      </c>
      <c r="L765" s="9" t="str">
        <f t="shared" si="202"/>
        <v/>
      </c>
      <c r="M765" s="9" t="str">
        <f t="shared" si="203"/>
        <v/>
      </c>
    </row>
    <row r="766" spans="1:13" ht="15.6" x14ac:dyDescent="0.25">
      <c r="A766" s="6">
        <v>6</v>
      </c>
      <c r="B766" s="7"/>
      <c r="C766" s="7"/>
      <c r="D766" s="8" t="str">
        <f t="shared" si="198"/>
        <v/>
      </c>
      <c r="E766" s="9" t="str">
        <f t="shared" si="199"/>
        <v/>
      </c>
      <c r="F766" s="10" t="str">
        <f t="shared" si="200"/>
        <v/>
      </c>
      <c r="G766" s="84"/>
      <c r="H766" s="20">
        <v>6</v>
      </c>
      <c r="I766" s="7"/>
      <c r="J766" s="7"/>
      <c r="K766" s="8" t="str">
        <f t="shared" si="201"/>
        <v/>
      </c>
      <c r="L766" s="9" t="str">
        <f t="shared" si="202"/>
        <v/>
      </c>
      <c r="M766" s="9" t="str">
        <f t="shared" si="203"/>
        <v/>
      </c>
    </row>
    <row r="767" spans="1:13" ht="15.6" x14ac:dyDescent="0.25">
      <c r="A767" s="6">
        <v>7</v>
      </c>
      <c r="B767" s="7"/>
      <c r="C767" s="7"/>
      <c r="D767" s="8" t="str">
        <f t="shared" si="198"/>
        <v/>
      </c>
      <c r="E767" s="9" t="str">
        <f t="shared" si="199"/>
        <v/>
      </c>
      <c r="F767" s="10" t="str">
        <f t="shared" si="200"/>
        <v/>
      </c>
      <c r="G767" s="84"/>
      <c r="H767" s="20">
        <v>7</v>
      </c>
      <c r="I767" s="7"/>
      <c r="J767" s="7"/>
      <c r="K767" s="8" t="str">
        <f t="shared" si="201"/>
        <v/>
      </c>
      <c r="L767" s="9" t="str">
        <f t="shared" si="202"/>
        <v/>
      </c>
      <c r="M767" s="9" t="str">
        <f t="shared" si="203"/>
        <v/>
      </c>
    </row>
    <row r="768" spans="1:13" ht="15.6" x14ac:dyDescent="0.25">
      <c r="A768" s="6">
        <v>8</v>
      </c>
      <c r="B768" s="7"/>
      <c r="C768" s="7"/>
      <c r="D768" s="8" t="str">
        <f t="shared" si="198"/>
        <v/>
      </c>
      <c r="E768" s="9" t="str">
        <f t="shared" si="199"/>
        <v/>
      </c>
      <c r="F768" s="10" t="str">
        <f t="shared" si="200"/>
        <v/>
      </c>
      <c r="G768" s="84"/>
      <c r="H768" s="20">
        <v>8</v>
      </c>
      <c r="I768" s="7"/>
      <c r="J768" s="7"/>
      <c r="K768" s="8" t="str">
        <f t="shared" si="201"/>
        <v/>
      </c>
      <c r="L768" s="9" t="str">
        <f t="shared" si="202"/>
        <v/>
      </c>
      <c r="M768" s="9" t="str">
        <f t="shared" si="203"/>
        <v/>
      </c>
    </row>
    <row r="769" spans="1:13" ht="15.6" x14ac:dyDescent="0.25">
      <c r="A769" s="6">
        <v>9</v>
      </c>
      <c r="B769" s="7"/>
      <c r="C769" s="7"/>
      <c r="D769" s="8" t="str">
        <f t="shared" si="198"/>
        <v/>
      </c>
      <c r="E769" s="9" t="str">
        <f t="shared" si="199"/>
        <v/>
      </c>
      <c r="F769" s="10" t="str">
        <f t="shared" si="200"/>
        <v/>
      </c>
      <c r="G769" s="84"/>
      <c r="H769" s="20">
        <v>9</v>
      </c>
      <c r="I769" s="7"/>
      <c r="J769" s="7"/>
      <c r="K769" s="8" t="str">
        <f t="shared" si="201"/>
        <v/>
      </c>
      <c r="L769" s="9" t="str">
        <f t="shared" si="202"/>
        <v/>
      </c>
      <c r="M769" s="9" t="str">
        <f t="shared" si="203"/>
        <v/>
      </c>
    </row>
    <row r="770" spans="1:13" ht="15.6" x14ac:dyDescent="0.25">
      <c r="A770" s="6">
        <v>10</v>
      </c>
      <c r="B770" s="7"/>
      <c r="C770" s="7"/>
      <c r="D770" s="8" t="str">
        <f t="shared" si="198"/>
        <v/>
      </c>
      <c r="E770" s="9" t="str">
        <f t="shared" si="199"/>
        <v/>
      </c>
      <c r="F770" s="10" t="str">
        <f t="shared" si="200"/>
        <v/>
      </c>
      <c r="G770" s="84"/>
      <c r="H770" s="20">
        <v>10</v>
      </c>
      <c r="I770" s="7"/>
      <c r="J770" s="7"/>
      <c r="K770" s="8" t="str">
        <f t="shared" si="201"/>
        <v/>
      </c>
      <c r="L770" s="9" t="str">
        <f t="shared" si="202"/>
        <v/>
      </c>
      <c r="M770" s="9" t="str">
        <f t="shared" si="203"/>
        <v/>
      </c>
    </row>
    <row r="771" spans="1:13" ht="15.6" x14ac:dyDescent="0.25">
      <c r="A771" s="6">
        <v>11</v>
      </c>
      <c r="B771" s="7"/>
      <c r="C771" s="7"/>
      <c r="D771" s="8" t="str">
        <f t="shared" si="198"/>
        <v/>
      </c>
      <c r="E771" s="9" t="str">
        <f t="shared" si="199"/>
        <v/>
      </c>
      <c r="F771" s="10" t="str">
        <f t="shared" si="200"/>
        <v/>
      </c>
      <c r="G771" s="84"/>
      <c r="H771" s="20">
        <v>11</v>
      </c>
      <c r="I771" s="7"/>
      <c r="J771" s="7"/>
      <c r="K771" s="8" t="str">
        <f t="shared" si="201"/>
        <v/>
      </c>
      <c r="L771" s="9" t="str">
        <f t="shared" si="202"/>
        <v/>
      </c>
      <c r="M771" s="9" t="str">
        <f t="shared" si="203"/>
        <v/>
      </c>
    </row>
    <row r="772" spans="1:13" ht="15.6" x14ac:dyDescent="0.25">
      <c r="A772" s="6">
        <v>12</v>
      </c>
      <c r="B772" s="7"/>
      <c r="C772" s="7"/>
      <c r="D772" s="8" t="str">
        <f t="shared" si="198"/>
        <v/>
      </c>
      <c r="E772" s="9" t="str">
        <f t="shared" si="199"/>
        <v/>
      </c>
      <c r="F772" s="10" t="str">
        <f t="shared" si="200"/>
        <v/>
      </c>
      <c r="G772" s="84"/>
      <c r="H772" s="20">
        <v>12</v>
      </c>
      <c r="I772" s="7"/>
      <c r="J772" s="7"/>
      <c r="K772" s="8" t="str">
        <f t="shared" si="201"/>
        <v/>
      </c>
      <c r="L772" s="9" t="str">
        <f t="shared" si="202"/>
        <v/>
      </c>
      <c r="M772" s="9" t="str">
        <f t="shared" si="203"/>
        <v/>
      </c>
    </row>
    <row r="773" spans="1:13" ht="15.6" x14ac:dyDescent="0.25">
      <c r="A773" s="6">
        <v>13</v>
      </c>
      <c r="B773" s="7"/>
      <c r="C773" s="7"/>
      <c r="D773" s="8" t="str">
        <f t="shared" si="198"/>
        <v/>
      </c>
      <c r="E773" s="9" t="str">
        <f t="shared" si="199"/>
        <v/>
      </c>
      <c r="F773" s="10" t="str">
        <f t="shared" si="200"/>
        <v/>
      </c>
      <c r="G773" s="84"/>
      <c r="H773" s="20">
        <v>13</v>
      </c>
      <c r="I773" s="7"/>
      <c r="J773" s="7"/>
      <c r="K773" s="8" t="str">
        <f t="shared" si="201"/>
        <v/>
      </c>
      <c r="L773" s="9" t="str">
        <f t="shared" si="202"/>
        <v/>
      </c>
      <c r="M773" s="9" t="str">
        <f t="shared" si="203"/>
        <v/>
      </c>
    </row>
    <row r="774" spans="1:13" ht="15.6" x14ac:dyDescent="0.25">
      <c r="A774" s="6">
        <v>14</v>
      </c>
      <c r="B774" s="7"/>
      <c r="C774" s="7"/>
      <c r="D774" s="8" t="str">
        <f t="shared" si="198"/>
        <v/>
      </c>
      <c r="E774" s="9" t="str">
        <f t="shared" si="199"/>
        <v/>
      </c>
      <c r="F774" s="10" t="str">
        <f t="shared" si="200"/>
        <v/>
      </c>
      <c r="G774" s="84"/>
      <c r="H774" s="20">
        <v>14</v>
      </c>
      <c r="I774" s="7"/>
      <c r="J774" s="7"/>
      <c r="K774" s="8" t="str">
        <f t="shared" si="201"/>
        <v/>
      </c>
      <c r="L774" s="9" t="str">
        <f t="shared" si="202"/>
        <v/>
      </c>
      <c r="M774" s="9" t="str">
        <f t="shared" si="203"/>
        <v/>
      </c>
    </row>
    <row r="775" spans="1:13" ht="15.6" x14ac:dyDescent="0.25">
      <c r="A775" s="6">
        <v>15</v>
      </c>
      <c r="B775" s="7"/>
      <c r="C775" s="7"/>
      <c r="D775" s="8" t="str">
        <f t="shared" si="198"/>
        <v/>
      </c>
      <c r="E775" s="9" t="str">
        <f t="shared" si="199"/>
        <v/>
      </c>
      <c r="F775" s="10" t="str">
        <f t="shared" si="200"/>
        <v/>
      </c>
      <c r="G775" s="84"/>
      <c r="H775" s="21">
        <v>15</v>
      </c>
      <c r="I775" s="22"/>
      <c r="J775" s="22"/>
      <c r="K775" s="23" t="str">
        <f t="shared" si="201"/>
        <v/>
      </c>
      <c r="L775" s="24" t="str">
        <f t="shared" si="202"/>
        <v/>
      </c>
      <c r="M775" s="24" t="str">
        <f t="shared" si="203"/>
        <v/>
      </c>
    </row>
    <row r="776" spans="1:13" ht="15.6" x14ac:dyDescent="0.3">
      <c r="A776" s="86" t="s">
        <v>9</v>
      </c>
      <c r="B776" s="87"/>
      <c r="C776" s="87"/>
      <c r="D776" s="88"/>
      <c r="E776" s="89">
        <f>ROUND((SUM(F761:F775)),2)</f>
        <v>0</v>
      </c>
      <c r="F776" s="90"/>
      <c r="G776" s="85"/>
      <c r="H776" s="86" t="s">
        <v>9</v>
      </c>
      <c r="I776" s="87"/>
      <c r="J776" s="87"/>
      <c r="K776" s="88"/>
      <c r="L776" s="89">
        <f>ROUND((SUM(M761:M775)),2)</f>
        <v>0</v>
      </c>
      <c r="M776" s="90"/>
    </row>
    <row r="777" spans="1:13" ht="15.6" x14ac:dyDescent="0.25">
      <c r="A777" s="69" t="s">
        <v>10</v>
      </c>
      <c r="B777" s="70"/>
      <c r="C777" s="70"/>
      <c r="D777" s="70"/>
      <c r="E777" s="70"/>
      <c r="F777" s="71"/>
      <c r="G777" s="12" t="s">
        <v>11</v>
      </c>
      <c r="H777" s="72">
        <f>IF((E776-L776)&lt;0,((E776-L776)*-1),(E776-L776))</f>
        <v>0</v>
      </c>
      <c r="I777" s="73"/>
      <c r="J777" s="73"/>
      <c r="K777" s="73"/>
      <c r="L777" s="73"/>
      <c r="M777" s="74"/>
    </row>
    <row r="778" spans="1:13" ht="15.6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</row>
    <row r="781" spans="1:13" ht="15.6" x14ac:dyDescent="0.25">
      <c r="A781" s="32" t="s">
        <v>53</v>
      </c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4"/>
    </row>
    <row r="782" spans="1:13" ht="15.6" x14ac:dyDescent="0.25">
      <c r="A782" s="32" t="s">
        <v>1</v>
      </c>
      <c r="B782" s="33"/>
      <c r="C782" s="33"/>
      <c r="D782" s="33"/>
      <c r="E782" s="33"/>
      <c r="F782" s="34"/>
      <c r="G782" s="83"/>
      <c r="H782" s="32" t="s">
        <v>2</v>
      </c>
      <c r="I782" s="33"/>
      <c r="J782" s="33"/>
      <c r="K782" s="33"/>
      <c r="L782" s="33"/>
      <c r="M782" s="34"/>
    </row>
    <row r="783" spans="1:13" ht="15.6" x14ac:dyDescent="0.25">
      <c r="A783" s="2" t="s">
        <v>3</v>
      </c>
      <c r="B783" s="3" t="s">
        <v>4</v>
      </c>
      <c r="C783" s="3" t="s">
        <v>5</v>
      </c>
      <c r="D783" s="3" t="s">
        <v>6</v>
      </c>
      <c r="E783" s="3" t="s">
        <v>4</v>
      </c>
      <c r="F783" s="4" t="s">
        <v>7</v>
      </c>
      <c r="G783" s="84"/>
      <c r="H783" s="18" t="s">
        <v>3</v>
      </c>
      <c r="I783" s="19" t="str">
        <f>B783</f>
        <v>Dist</v>
      </c>
      <c r="J783" s="19" t="str">
        <f>C783</f>
        <v>R.L</v>
      </c>
      <c r="K783" s="19" t="str">
        <f>D783</f>
        <v>Av.RL</v>
      </c>
      <c r="L783" s="19" t="str">
        <f>E783</f>
        <v>Dist</v>
      </c>
      <c r="M783" s="19" t="str">
        <f>F783</f>
        <v>Area</v>
      </c>
    </row>
    <row r="784" spans="1:13" ht="15.6" x14ac:dyDescent="0.25">
      <c r="A784" s="6">
        <v>1</v>
      </c>
      <c r="B784" s="7"/>
      <c r="C784" s="7"/>
      <c r="D784" s="8" t="s">
        <v>8</v>
      </c>
      <c r="E784" s="9" t="s">
        <v>8</v>
      </c>
      <c r="F784" s="10" t="s">
        <v>8</v>
      </c>
      <c r="G784" s="84"/>
      <c r="H784" s="20">
        <v>1</v>
      </c>
      <c r="I784" s="7"/>
      <c r="J784" s="7"/>
      <c r="K784" s="8" t="s">
        <v>8</v>
      </c>
      <c r="L784" s="9" t="s">
        <v>8</v>
      </c>
      <c r="M784" s="9" t="s">
        <v>8</v>
      </c>
    </row>
    <row r="785" spans="1:13" ht="15.6" x14ac:dyDescent="0.25">
      <c r="A785" s="6">
        <v>2</v>
      </c>
      <c r="B785" s="7"/>
      <c r="C785" s="7"/>
      <c r="D785" s="8" t="str">
        <f t="shared" ref="D785:D798" si="204">IF(C785="","",ROUNDUP(((C784+C785)/2),2))</f>
        <v/>
      </c>
      <c r="E785" s="9" t="str">
        <f t="shared" ref="E785:E798" si="205">IF(B785="","",ROUND((B785-B784),2))</f>
        <v/>
      </c>
      <c r="F785" s="10" t="str">
        <f t="shared" ref="F785:F798" si="206">IF(E785="","",IF(C785="","",ROUND((E785*D785),3)))</f>
        <v/>
      </c>
      <c r="G785" s="84"/>
      <c r="H785" s="20">
        <v>2</v>
      </c>
      <c r="I785" s="7"/>
      <c r="J785" s="7"/>
      <c r="K785" s="8" t="str">
        <f>IF(J785="","",ROUNDUP(((J784+J785)/2),2))</f>
        <v/>
      </c>
      <c r="L785" s="9" t="str">
        <f>IF(I785="","",ROUND((I785-I784),2))</f>
        <v/>
      </c>
      <c r="M785" s="9" t="str">
        <f>IF(L785="","",IF(J785="","",ROUND((L785*K785),3)))</f>
        <v/>
      </c>
    </row>
    <row r="786" spans="1:13" ht="15.6" x14ac:dyDescent="0.25">
      <c r="A786" s="6">
        <v>3</v>
      </c>
      <c r="B786" s="7"/>
      <c r="C786" s="7"/>
      <c r="D786" s="8" t="str">
        <f t="shared" si="204"/>
        <v/>
      </c>
      <c r="E786" s="9" t="str">
        <f t="shared" si="205"/>
        <v/>
      </c>
      <c r="F786" s="10" t="str">
        <f t="shared" si="206"/>
        <v/>
      </c>
      <c r="G786" s="84"/>
      <c r="H786" s="20">
        <v>3</v>
      </c>
      <c r="I786" s="7"/>
      <c r="J786" s="7"/>
      <c r="K786" s="8" t="str">
        <f t="shared" ref="K786:K798" si="207">IF(J786="","",ROUNDUP(((J785+J786)/2),2))</f>
        <v/>
      </c>
      <c r="L786" s="9" t="str">
        <f t="shared" ref="L786:L798" si="208">IF(I786="","",ROUND((I786-I785),2))</f>
        <v/>
      </c>
      <c r="M786" s="9" t="str">
        <f t="shared" ref="M786:M798" si="209">IF(L786="","",IF(J786="","",ROUND((L786*K786),3)))</f>
        <v/>
      </c>
    </row>
    <row r="787" spans="1:13" ht="15.6" x14ac:dyDescent="0.25">
      <c r="A787" s="6">
        <v>4</v>
      </c>
      <c r="B787" s="7"/>
      <c r="C787" s="7"/>
      <c r="D787" s="8" t="str">
        <f t="shared" si="204"/>
        <v/>
      </c>
      <c r="E787" s="9" t="str">
        <f t="shared" si="205"/>
        <v/>
      </c>
      <c r="F787" s="10" t="str">
        <f t="shared" si="206"/>
        <v/>
      </c>
      <c r="G787" s="84"/>
      <c r="H787" s="20">
        <v>4</v>
      </c>
      <c r="I787" s="7"/>
      <c r="J787" s="7"/>
      <c r="K787" s="8" t="str">
        <f t="shared" si="207"/>
        <v/>
      </c>
      <c r="L787" s="9" t="str">
        <f t="shared" si="208"/>
        <v/>
      </c>
      <c r="M787" s="9" t="str">
        <f t="shared" si="209"/>
        <v/>
      </c>
    </row>
    <row r="788" spans="1:13" ht="15.6" x14ac:dyDescent="0.25">
      <c r="A788" s="6">
        <v>5</v>
      </c>
      <c r="B788" s="7"/>
      <c r="C788" s="7"/>
      <c r="D788" s="8" t="str">
        <f t="shared" si="204"/>
        <v/>
      </c>
      <c r="E788" s="9" t="str">
        <f t="shared" si="205"/>
        <v/>
      </c>
      <c r="F788" s="10" t="str">
        <f t="shared" si="206"/>
        <v/>
      </c>
      <c r="G788" s="84"/>
      <c r="H788" s="20">
        <v>5</v>
      </c>
      <c r="I788" s="7"/>
      <c r="J788" s="7"/>
      <c r="K788" s="8" t="str">
        <f t="shared" si="207"/>
        <v/>
      </c>
      <c r="L788" s="9" t="str">
        <f t="shared" si="208"/>
        <v/>
      </c>
      <c r="M788" s="9" t="str">
        <f t="shared" si="209"/>
        <v/>
      </c>
    </row>
    <row r="789" spans="1:13" ht="15.6" x14ac:dyDescent="0.25">
      <c r="A789" s="6">
        <v>6</v>
      </c>
      <c r="B789" s="7"/>
      <c r="C789" s="7"/>
      <c r="D789" s="8" t="str">
        <f t="shared" si="204"/>
        <v/>
      </c>
      <c r="E789" s="9" t="str">
        <f t="shared" si="205"/>
        <v/>
      </c>
      <c r="F789" s="10" t="str">
        <f t="shared" si="206"/>
        <v/>
      </c>
      <c r="G789" s="84"/>
      <c r="H789" s="20">
        <v>6</v>
      </c>
      <c r="I789" s="7"/>
      <c r="J789" s="7"/>
      <c r="K789" s="8" t="str">
        <f t="shared" si="207"/>
        <v/>
      </c>
      <c r="L789" s="9" t="str">
        <f t="shared" si="208"/>
        <v/>
      </c>
      <c r="M789" s="9" t="str">
        <f t="shared" si="209"/>
        <v/>
      </c>
    </row>
    <row r="790" spans="1:13" ht="15.6" x14ac:dyDescent="0.25">
      <c r="A790" s="6">
        <v>7</v>
      </c>
      <c r="B790" s="7"/>
      <c r="C790" s="7"/>
      <c r="D790" s="8" t="str">
        <f t="shared" si="204"/>
        <v/>
      </c>
      <c r="E790" s="9" t="str">
        <f t="shared" si="205"/>
        <v/>
      </c>
      <c r="F790" s="10" t="str">
        <f t="shared" si="206"/>
        <v/>
      </c>
      <c r="G790" s="84"/>
      <c r="H790" s="20">
        <v>7</v>
      </c>
      <c r="I790" s="7"/>
      <c r="J790" s="7"/>
      <c r="K790" s="8" t="str">
        <f t="shared" si="207"/>
        <v/>
      </c>
      <c r="L790" s="9" t="str">
        <f t="shared" si="208"/>
        <v/>
      </c>
      <c r="M790" s="9" t="str">
        <f t="shared" si="209"/>
        <v/>
      </c>
    </row>
    <row r="791" spans="1:13" ht="15.6" x14ac:dyDescent="0.25">
      <c r="A791" s="6">
        <v>8</v>
      </c>
      <c r="B791" s="7"/>
      <c r="C791" s="7"/>
      <c r="D791" s="8" t="str">
        <f t="shared" si="204"/>
        <v/>
      </c>
      <c r="E791" s="9" t="str">
        <f t="shared" si="205"/>
        <v/>
      </c>
      <c r="F791" s="10" t="str">
        <f t="shared" si="206"/>
        <v/>
      </c>
      <c r="G791" s="84"/>
      <c r="H791" s="20">
        <v>8</v>
      </c>
      <c r="I791" s="7"/>
      <c r="J791" s="7"/>
      <c r="K791" s="8" t="str">
        <f t="shared" si="207"/>
        <v/>
      </c>
      <c r="L791" s="9" t="str">
        <f t="shared" si="208"/>
        <v/>
      </c>
      <c r="M791" s="9" t="str">
        <f t="shared" si="209"/>
        <v/>
      </c>
    </row>
    <row r="792" spans="1:13" ht="15.6" x14ac:dyDescent="0.25">
      <c r="A792" s="6">
        <v>9</v>
      </c>
      <c r="B792" s="7"/>
      <c r="C792" s="7"/>
      <c r="D792" s="8" t="str">
        <f t="shared" si="204"/>
        <v/>
      </c>
      <c r="E792" s="9" t="str">
        <f t="shared" si="205"/>
        <v/>
      </c>
      <c r="F792" s="10" t="str">
        <f t="shared" si="206"/>
        <v/>
      </c>
      <c r="G792" s="84"/>
      <c r="H792" s="20">
        <v>9</v>
      </c>
      <c r="I792" s="7"/>
      <c r="J792" s="7"/>
      <c r="K792" s="8" t="str">
        <f t="shared" si="207"/>
        <v/>
      </c>
      <c r="L792" s="9" t="str">
        <f t="shared" si="208"/>
        <v/>
      </c>
      <c r="M792" s="9" t="str">
        <f t="shared" si="209"/>
        <v/>
      </c>
    </row>
    <row r="793" spans="1:13" ht="15.6" x14ac:dyDescent="0.25">
      <c r="A793" s="6">
        <v>10</v>
      </c>
      <c r="B793" s="7"/>
      <c r="C793" s="7"/>
      <c r="D793" s="8" t="str">
        <f t="shared" si="204"/>
        <v/>
      </c>
      <c r="E793" s="9" t="str">
        <f t="shared" si="205"/>
        <v/>
      </c>
      <c r="F793" s="10" t="str">
        <f t="shared" si="206"/>
        <v/>
      </c>
      <c r="G793" s="84"/>
      <c r="H793" s="20">
        <v>10</v>
      </c>
      <c r="I793" s="7"/>
      <c r="J793" s="7"/>
      <c r="K793" s="8" t="str">
        <f t="shared" si="207"/>
        <v/>
      </c>
      <c r="L793" s="9" t="str">
        <f t="shared" si="208"/>
        <v/>
      </c>
      <c r="M793" s="9" t="str">
        <f t="shared" si="209"/>
        <v/>
      </c>
    </row>
    <row r="794" spans="1:13" ht="15.6" x14ac:dyDescent="0.25">
      <c r="A794" s="6">
        <v>11</v>
      </c>
      <c r="B794" s="7"/>
      <c r="C794" s="7"/>
      <c r="D794" s="8" t="str">
        <f t="shared" si="204"/>
        <v/>
      </c>
      <c r="E794" s="9" t="str">
        <f t="shared" si="205"/>
        <v/>
      </c>
      <c r="F794" s="10" t="str">
        <f t="shared" si="206"/>
        <v/>
      </c>
      <c r="G794" s="84"/>
      <c r="H794" s="20">
        <v>11</v>
      </c>
      <c r="I794" s="7"/>
      <c r="J794" s="7"/>
      <c r="K794" s="8" t="str">
        <f t="shared" si="207"/>
        <v/>
      </c>
      <c r="L794" s="9" t="str">
        <f t="shared" si="208"/>
        <v/>
      </c>
      <c r="M794" s="9" t="str">
        <f t="shared" si="209"/>
        <v/>
      </c>
    </row>
    <row r="795" spans="1:13" ht="15.6" x14ac:dyDescent="0.25">
      <c r="A795" s="6">
        <v>12</v>
      </c>
      <c r="B795" s="7"/>
      <c r="C795" s="7"/>
      <c r="D795" s="8" t="str">
        <f t="shared" si="204"/>
        <v/>
      </c>
      <c r="E795" s="9" t="str">
        <f t="shared" si="205"/>
        <v/>
      </c>
      <c r="F795" s="10" t="str">
        <f t="shared" si="206"/>
        <v/>
      </c>
      <c r="G795" s="84"/>
      <c r="H795" s="20">
        <v>12</v>
      </c>
      <c r="I795" s="7"/>
      <c r="J795" s="7"/>
      <c r="K795" s="8" t="str">
        <f t="shared" si="207"/>
        <v/>
      </c>
      <c r="L795" s="9" t="str">
        <f t="shared" si="208"/>
        <v/>
      </c>
      <c r="M795" s="9" t="str">
        <f t="shared" si="209"/>
        <v/>
      </c>
    </row>
    <row r="796" spans="1:13" ht="15.6" x14ac:dyDescent="0.25">
      <c r="A796" s="6">
        <v>13</v>
      </c>
      <c r="B796" s="7"/>
      <c r="C796" s="7"/>
      <c r="D796" s="8" t="str">
        <f t="shared" si="204"/>
        <v/>
      </c>
      <c r="E796" s="9" t="str">
        <f t="shared" si="205"/>
        <v/>
      </c>
      <c r="F796" s="10" t="str">
        <f t="shared" si="206"/>
        <v/>
      </c>
      <c r="G796" s="84"/>
      <c r="H796" s="20">
        <v>13</v>
      </c>
      <c r="I796" s="7"/>
      <c r="J796" s="7"/>
      <c r="K796" s="8" t="str">
        <f t="shared" si="207"/>
        <v/>
      </c>
      <c r="L796" s="9" t="str">
        <f t="shared" si="208"/>
        <v/>
      </c>
      <c r="M796" s="9" t="str">
        <f t="shared" si="209"/>
        <v/>
      </c>
    </row>
    <row r="797" spans="1:13" ht="15.6" x14ac:dyDescent="0.25">
      <c r="A797" s="6">
        <v>14</v>
      </c>
      <c r="B797" s="7"/>
      <c r="C797" s="7"/>
      <c r="D797" s="8" t="str">
        <f t="shared" si="204"/>
        <v/>
      </c>
      <c r="E797" s="9" t="str">
        <f t="shared" si="205"/>
        <v/>
      </c>
      <c r="F797" s="10" t="str">
        <f t="shared" si="206"/>
        <v/>
      </c>
      <c r="G797" s="84"/>
      <c r="H797" s="20">
        <v>14</v>
      </c>
      <c r="I797" s="7"/>
      <c r="J797" s="7"/>
      <c r="K797" s="8" t="str">
        <f t="shared" si="207"/>
        <v/>
      </c>
      <c r="L797" s="9" t="str">
        <f t="shared" si="208"/>
        <v/>
      </c>
      <c r="M797" s="9" t="str">
        <f t="shared" si="209"/>
        <v/>
      </c>
    </row>
    <row r="798" spans="1:13" ht="15.6" x14ac:dyDescent="0.25">
      <c r="A798" s="6">
        <v>15</v>
      </c>
      <c r="B798" s="7"/>
      <c r="C798" s="7"/>
      <c r="D798" s="8" t="str">
        <f t="shared" si="204"/>
        <v/>
      </c>
      <c r="E798" s="9" t="str">
        <f t="shared" si="205"/>
        <v/>
      </c>
      <c r="F798" s="10" t="str">
        <f t="shared" si="206"/>
        <v/>
      </c>
      <c r="G798" s="84"/>
      <c r="H798" s="21">
        <v>15</v>
      </c>
      <c r="I798" s="22"/>
      <c r="J798" s="22"/>
      <c r="K798" s="23" t="str">
        <f t="shared" si="207"/>
        <v/>
      </c>
      <c r="L798" s="24" t="str">
        <f t="shared" si="208"/>
        <v/>
      </c>
      <c r="M798" s="24" t="str">
        <f t="shared" si="209"/>
        <v/>
      </c>
    </row>
    <row r="799" spans="1:13" ht="15.6" x14ac:dyDescent="0.3">
      <c r="A799" s="86" t="s">
        <v>9</v>
      </c>
      <c r="B799" s="87"/>
      <c r="C799" s="87"/>
      <c r="D799" s="88"/>
      <c r="E799" s="89">
        <f>ROUND((SUM(F784:F798)),2)</f>
        <v>0</v>
      </c>
      <c r="F799" s="90"/>
      <c r="G799" s="85"/>
      <c r="H799" s="86" t="s">
        <v>9</v>
      </c>
      <c r="I799" s="87"/>
      <c r="J799" s="87"/>
      <c r="K799" s="88"/>
      <c r="L799" s="89">
        <f>ROUND((SUM(M784:M798)),2)</f>
        <v>0</v>
      </c>
      <c r="M799" s="90"/>
    </row>
    <row r="800" spans="1:13" ht="15.6" x14ac:dyDescent="0.25">
      <c r="A800" s="69" t="s">
        <v>10</v>
      </c>
      <c r="B800" s="70"/>
      <c r="C800" s="70"/>
      <c r="D800" s="70"/>
      <c r="E800" s="70"/>
      <c r="F800" s="71"/>
      <c r="G800" s="12" t="s">
        <v>11</v>
      </c>
      <c r="H800" s="72">
        <f>IF((E799-L799)&lt;0,((E799-L799)*-1),(E799-L799))</f>
        <v>0</v>
      </c>
      <c r="I800" s="73"/>
      <c r="J800" s="73"/>
      <c r="K800" s="73"/>
      <c r="L800" s="73"/>
      <c r="M800" s="74"/>
    </row>
    <row r="801" spans="1:13" ht="15.6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</row>
    <row r="804" spans="1:13" ht="78" x14ac:dyDescent="0.25">
      <c r="A804" s="75" t="s">
        <v>12</v>
      </c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7"/>
    </row>
    <row r="805" spans="1:13" ht="14.4" x14ac:dyDescent="0.25">
      <c r="A805" s="78" t="s">
        <v>13</v>
      </c>
      <c r="B805" s="79"/>
      <c r="C805" s="79"/>
      <c r="D805" s="80"/>
      <c r="E805" s="17" t="s">
        <v>14</v>
      </c>
      <c r="F805" s="81" t="s">
        <v>15</v>
      </c>
      <c r="G805" s="80"/>
      <c r="H805" s="81" t="s">
        <v>16</v>
      </c>
      <c r="I805" s="80"/>
      <c r="J805" s="81" t="s">
        <v>0</v>
      </c>
      <c r="K805" s="80"/>
      <c r="L805" s="81" t="s">
        <v>17</v>
      </c>
      <c r="M805" s="82"/>
    </row>
    <row r="806" spans="1:13" ht="41.4" x14ac:dyDescent="0.25">
      <c r="A806" s="58" t="str">
        <f>IF(A3="","",A3)</f>
        <v>C/S  No. :  01 at km. 0.000</v>
      </c>
      <c r="B806" s="59"/>
      <c r="C806" s="59"/>
      <c r="D806" s="60"/>
      <c r="E806" s="14">
        <v>0</v>
      </c>
      <c r="F806" s="61">
        <f>IF(H22="","",H22)</f>
        <v>16.28</v>
      </c>
      <c r="G806" s="62"/>
      <c r="H806" s="63" t="s">
        <v>8</v>
      </c>
      <c r="I806" s="64"/>
      <c r="J806" s="65" t="s">
        <v>8</v>
      </c>
      <c r="K806" s="66"/>
      <c r="L806" s="67" t="s">
        <v>8</v>
      </c>
      <c r="M806" s="68"/>
    </row>
    <row r="807" spans="1:13" ht="41.4" x14ac:dyDescent="0.25">
      <c r="A807" s="49" t="str">
        <f>IF(A25="","",A25)</f>
        <v>C/S  No. : 02 at km. 1.000</v>
      </c>
      <c r="B807" s="50"/>
      <c r="C807" s="50"/>
      <c r="D807" s="51"/>
      <c r="E807" s="15">
        <v>1</v>
      </c>
      <c r="F807" s="52">
        <f>IF(H44="","",H44)</f>
        <v>0</v>
      </c>
      <c r="G807" s="53"/>
      <c r="H807" s="52">
        <f>IF(F807="","",ROUND(((F806+F807)/2),3))</f>
        <v>8.14</v>
      </c>
      <c r="I807" s="53"/>
      <c r="J807" s="54">
        <f>IF(E806="","",IF(E807="","",(E807-E806)*1000))</f>
        <v>1000</v>
      </c>
      <c r="K807" s="55"/>
      <c r="L807" s="56">
        <f>IF(H807="","",IF(J807="","",ROUND((H807*J807),3)))</f>
        <v>8140</v>
      </c>
      <c r="M807" s="57"/>
    </row>
    <row r="808" spans="1:13" ht="41.4" x14ac:dyDescent="0.25">
      <c r="A808" s="49" t="str">
        <f>IF(A47="","",A47)</f>
        <v>C/S  No. : 03 at km. 2.000</v>
      </c>
      <c r="B808" s="50"/>
      <c r="C808" s="50"/>
      <c r="D808" s="51"/>
      <c r="E808" s="15">
        <v>2</v>
      </c>
      <c r="F808" s="52">
        <f>IF(H66="","",H66)</f>
        <v>0</v>
      </c>
      <c r="G808" s="53"/>
      <c r="H808" s="52">
        <f t="shared" ref="H808:H840" si="210">IF(F808="","",ROUND(((F807+F808)/2),3))</f>
        <v>0</v>
      </c>
      <c r="I808" s="53"/>
      <c r="J808" s="54">
        <f t="shared" ref="J808:J840" si="211">IF(E807="","",IF(E808="","",(E808-E807)*1000))</f>
        <v>1000</v>
      </c>
      <c r="K808" s="55"/>
      <c r="L808" s="56">
        <f t="shared" ref="L808:L840" si="212">IF(H808="","",IF(J808="","",ROUND((H808*J808),3)))</f>
        <v>0</v>
      </c>
      <c r="M808" s="57"/>
    </row>
    <row r="809" spans="1:13" ht="41.4" x14ac:dyDescent="0.25">
      <c r="A809" s="49" t="str">
        <f>IF(A69="","",A69)</f>
        <v>C/S  No. : 04 at km. 3.000</v>
      </c>
      <c r="B809" s="50"/>
      <c r="C809" s="50"/>
      <c r="D809" s="51"/>
      <c r="E809" s="15">
        <v>3</v>
      </c>
      <c r="F809" s="52">
        <f>IF(H88="","",H88)</f>
        <v>0</v>
      </c>
      <c r="G809" s="53"/>
      <c r="H809" s="52">
        <f t="shared" si="210"/>
        <v>0</v>
      </c>
      <c r="I809" s="53"/>
      <c r="J809" s="54">
        <f t="shared" si="211"/>
        <v>1000</v>
      </c>
      <c r="K809" s="55"/>
      <c r="L809" s="56">
        <f t="shared" si="212"/>
        <v>0</v>
      </c>
      <c r="M809" s="57"/>
    </row>
    <row r="810" spans="1:13" ht="41.4" x14ac:dyDescent="0.25">
      <c r="A810" s="49" t="str">
        <f>IF(A92="","",A92)</f>
        <v>C/S  No. :05 at km. 4.000</v>
      </c>
      <c r="B810" s="50"/>
      <c r="C810" s="50"/>
      <c r="D810" s="51"/>
      <c r="E810" s="15">
        <v>4</v>
      </c>
      <c r="F810" s="52">
        <f>IF(H111="","",H111)</f>
        <v>0</v>
      </c>
      <c r="G810" s="53"/>
      <c r="H810" s="52">
        <f t="shared" si="210"/>
        <v>0</v>
      </c>
      <c r="I810" s="53"/>
      <c r="J810" s="54">
        <f t="shared" si="211"/>
        <v>1000</v>
      </c>
      <c r="K810" s="55"/>
      <c r="L810" s="56">
        <f t="shared" si="212"/>
        <v>0</v>
      </c>
      <c r="M810" s="57"/>
    </row>
    <row r="811" spans="1:13" ht="41.4" x14ac:dyDescent="0.25">
      <c r="A811" s="49" t="str">
        <f>IF(A114="","",A114)</f>
        <v>C/S  No. : 06 at km. 5.000</v>
      </c>
      <c r="B811" s="50"/>
      <c r="C811" s="50"/>
      <c r="D811" s="51"/>
      <c r="E811" s="15">
        <v>5</v>
      </c>
      <c r="F811" s="52">
        <f>IF(H133="","",H133)</f>
        <v>0</v>
      </c>
      <c r="G811" s="53"/>
      <c r="H811" s="52">
        <f t="shared" si="210"/>
        <v>0</v>
      </c>
      <c r="I811" s="53"/>
      <c r="J811" s="54">
        <f t="shared" si="211"/>
        <v>1000</v>
      </c>
      <c r="K811" s="55"/>
      <c r="L811" s="56">
        <f t="shared" si="212"/>
        <v>0</v>
      </c>
      <c r="M811" s="57"/>
    </row>
    <row r="812" spans="1:13" ht="41.4" x14ac:dyDescent="0.25">
      <c r="A812" s="49" t="str">
        <f>IF(A137="","",A137)</f>
        <v>C/S  No. : 07 at km. 6.000</v>
      </c>
      <c r="B812" s="50"/>
      <c r="C812" s="50"/>
      <c r="D812" s="51"/>
      <c r="E812" s="15">
        <v>6</v>
      </c>
      <c r="F812" s="52">
        <f>IF(H156="","",H156)</f>
        <v>0</v>
      </c>
      <c r="G812" s="53"/>
      <c r="H812" s="52">
        <f t="shared" si="210"/>
        <v>0</v>
      </c>
      <c r="I812" s="53"/>
      <c r="J812" s="54">
        <f t="shared" si="211"/>
        <v>1000</v>
      </c>
      <c r="K812" s="55"/>
      <c r="L812" s="56">
        <f t="shared" si="212"/>
        <v>0</v>
      </c>
      <c r="M812" s="57"/>
    </row>
    <row r="813" spans="1:13" ht="41.4" x14ac:dyDescent="0.25">
      <c r="A813" s="49" t="str">
        <f>IF(A160="","",A160)</f>
        <v>C/S  No. : 08 at km. 7.000</v>
      </c>
      <c r="B813" s="50"/>
      <c r="C813" s="50"/>
      <c r="D813" s="51"/>
      <c r="E813" s="15">
        <v>7</v>
      </c>
      <c r="F813" s="52">
        <f>IF(H179="","",H179)</f>
        <v>0</v>
      </c>
      <c r="G813" s="53"/>
      <c r="H813" s="52">
        <f t="shared" si="210"/>
        <v>0</v>
      </c>
      <c r="I813" s="53"/>
      <c r="J813" s="54">
        <f t="shared" si="211"/>
        <v>1000</v>
      </c>
      <c r="K813" s="55"/>
      <c r="L813" s="56">
        <f t="shared" si="212"/>
        <v>0</v>
      </c>
      <c r="M813" s="57"/>
    </row>
    <row r="814" spans="1:13" ht="41.4" x14ac:dyDescent="0.25">
      <c r="A814" s="49" t="str">
        <f>IF(A183="","",A183)</f>
        <v>C/S  No. : 09 at km. 8.000</v>
      </c>
      <c r="B814" s="50"/>
      <c r="C814" s="50"/>
      <c r="D814" s="51"/>
      <c r="E814" s="15">
        <v>8</v>
      </c>
      <c r="F814" s="52">
        <f>IF(H202="","",H202)</f>
        <v>0</v>
      </c>
      <c r="G814" s="53"/>
      <c r="H814" s="52">
        <f t="shared" si="210"/>
        <v>0</v>
      </c>
      <c r="I814" s="53"/>
      <c r="J814" s="54">
        <f t="shared" si="211"/>
        <v>1000</v>
      </c>
      <c r="K814" s="55"/>
      <c r="L814" s="56">
        <f t="shared" si="212"/>
        <v>0</v>
      </c>
      <c r="M814" s="57"/>
    </row>
    <row r="815" spans="1:13" ht="41.4" x14ac:dyDescent="0.25">
      <c r="A815" s="49" t="str">
        <f>IF(A206="","",A206)</f>
        <v>C/S  No. : 10 at km. 9.000</v>
      </c>
      <c r="B815" s="50"/>
      <c r="C815" s="50"/>
      <c r="D815" s="51"/>
      <c r="E815" s="15">
        <v>9</v>
      </c>
      <c r="F815" s="52">
        <f>IF(H225="","",H225)</f>
        <v>0</v>
      </c>
      <c r="G815" s="53"/>
      <c r="H815" s="52">
        <f t="shared" si="210"/>
        <v>0</v>
      </c>
      <c r="I815" s="53"/>
      <c r="J815" s="54">
        <f t="shared" si="211"/>
        <v>1000</v>
      </c>
      <c r="K815" s="55"/>
      <c r="L815" s="56">
        <f t="shared" si="212"/>
        <v>0</v>
      </c>
      <c r="M815" s="57"/>
    </row>
    <row r="816" spans="1:13" ht="41.4" x14ac:dyDescent="0.25">
      <c r="A816" s="49" t="str">
        <f>IF(A230="","",A230)</f>
        <v>C/S  No. : 11 at km. 10.000</v>
      </c>
      <c r="B816" s="50"/>
      <c r="C816" s="50"/>
      <c r="D816" s="51"/>
      <c r="E816" s="15">
        <v>10</v>
      </c>
      <c r="F816" s="52">
        <f>IF(H249="","",H249)</f>
        <v>0</v>
      </c>
      <c r="G816" s="53"/>
      <c r="H816" s="52">
        <f t="shared" si="210"/>
        <v>0</v>
      </c>
      <c r="I816" s="53"/>
      <c r="J816" s="54">
        <f t="shared" si="211"/>
        <v>1000</v>
      </c>
      <c r="K816" s="55"/>
      <c r="L816" s="56">
        <f t="shared" si="212"/>
        <v>0</v>
      </c>
      <c r="M816" s="57"/>
    </row>
    <row r="817" spans="1:13" ht="41.4" x14ac:dyDescent="0.25">
      <c r="A817" s="49" t="str">
        <f>IF(A253="","",A253)</f>
        <v>C/S  No. : 12 at km. 11.000</v>
      </c>
      <c r="B817" s="50"/>
      <c r="C817" s="50"/>
      <c r="D817" s="51"/>
      <c r="E817" s="15">
        <v>11</v>
      </c>
      <c r="F817" s="52">
        <f>IF(H272="","",H272)</f>
        <v>0</v>
      </c>
      <c r="G817" s="53"/>
      <c r="H817" s="52">
        <f t="shared" si="210"/>
        <v>0</v>
      </c>
      <c r="I817" s="53"/>
      <c r="J817" s="54">
        <f t="shared" si="211"/>
        <v>1000</v>
      </c>
      <c r="K817" s="55"/>
      <c r="L817" s="56">
        <f t="shared" si="212"/>
        <v>0</v>
      </c>
      <c r="M817" s="57"/>
    </row>
    <row r="818" spans="1:13" ht="41.4" x14ac:dyDescent="0.25">
      <c r="A818" s="49" t="str">
        <f>IF(A276="","",A276)</f>
        <v>C/S  No. : 13 at km. 12.000</v>
      </c>
      <c r="B818" s="50"/>
      <c r="C818" s="50"/>
      <c r="D818" s="51"/>
      <c r="E818" s="15">
        <v>12</v>
      </c>
      <c r="F818" s="52">
        <f>IF(H295="","",H295)</f>
        <v>0</v>
      </c>
      <c r="G818" s="53"/>
      <c r="H818" s="52">
        <f t="shared" si="210"/>
        <v>0</v>
      </c>
      <c r="I818" s="53"/>
      <c r="J818" s="54">
        <f t="shared" si="211"/>
        <v>1000</v>
      </c>
      <c r="K818" s="55"/>
      <c r="L818" s="56">
        <f t="shared" si="212"/>
        <v>0</v>
      </c>
      <c r="M818" s="57"/>
    </row>
    <row r="819" spans="1:13" ht="41.4" x14ac:dyDescent="0.25">
      <c r="A819" s="49" t="str">
        <f>IF(A299="","",A299)</f>
        <v>C/S  No. : 14 at km. 13.000</v>
      </c>
      <c r="B819" s="50"/>
      <c r="C819" s="50"/>
      <c r="D819" s="51"/>
      <c r="E819" s="15">
        <v>13</v>
      </c>
      <c r="F819" s="52">
        <f>IF(H318="","",H318)</f>
        <v>0</v>
      </c>
      <c r="G819" s="53"/>
      <c r="H819" s="52">
        <f t="shared" si="210"/>
        <v>0</v>
      </c>
      <c r="I819" s="53"/>
      <c r="J819" s="54">
        <f t="shared" si="211"/>
        <v>1000</v>
      </c>
      <c r="K819" s="55"/>
      <c r="L819" s="56">
        <f t="shared" si="212"/>
        <v>0</v>
      </c>
      <c r="M819" s="57"/>
    </row>
    <row r="820" spans="1:13" ht="41.4" x14ac:dyDescent="0.25">
      <c r="A820" s="49" t="str">
        <f>IF(A322="","",A322)</f>
        <v>C/S  No. : 15 at km. 14.000</v>
      </c>
      <c r="B820" s="50"/>
      <c r="C820" s="50"/>
      <c r="D820" s="51"/>
      <c r="E820" s="15">
        <v>14</v>
      </c>
      <c r="F820" s="52">
        <f>IF(H341="","",H341)</f>
        <v>0</v>
      </c>
      <c r="G820" s="53"/>
      <c r="H820" s="52">
        <f t="shared" si="210"/>
        <v>0</v>
      </c>
      <c r="I820" s="53"/>
      <c r="J820" s="54">
        <f t="shared" si="211"/>
        <v>1000</v>
      </c>
      <c r="K820" s="55"/>
      <c r="L820" s="56">
        <f t="shared" si="212"/>
        <v>0</v>
      </c>
      <c r="M820" s="57"/>
    </row>
    <row r="821" spans="1:13" ht="41.4" x14ac:dyDescent="0.25">
      <c r="A821" s="49" t="str">
        <f>IF(A345="","",A345)</f>
        <v>C/S  No. : 16 at km. 15.000</v>
      </c>
      <c r="B821" s="50"/>
      <c r="C821" s="50"/>
      <c r="D821" s="51"/>
      <c r="E821" s="15">
        <v>15</v>
      </c>
      <c r="F821" s="52">
        <f>IF(H364="","",H364)</f>
        <v>0</v>
      </c>
      <c r="G821" s="53"/>
      <c r="H821" s="52">
        <f t="shared" si="210"/>
        <v>0</v>
      </c>
      <c r="I821" s="53"/>
      <c r="J821" s="54">
        <f t="shared" si="211"/>
        <v>1000</v>
      </c>
      <c r="K821" s="55"/>
      <c r="L821" s="56">
        <f t="shared" si="212"/>
        <v>0</v>
      </c>
      <c r="M821" s="57"/>
    </row>
    <row r="822" spans="1:13" ht="41.4" x14ac:dyDescent="0.25">
      <c r="A822" s="49" t="str">
        <f>IF(A368="","",A368)</f>
        <v>C/S  No. : 17 at km. 16.000</v>
      </c>
      <c r="B822" s="50"/>
      <c r="C822" s="50"/>
      <c r="D822" s="51"/>
      <c r="E822" s="15">
        <v>16</v>
      </c>
      <c r="F822" s="52">
        <f>IF(H387="","",H387)</f>
        <v>0</v>
      </c>
      <c r="G822" s="53"/>
      <c r="H822" s="52">
        <f t="shared" si="210"/>
        <v>0</v>
      </c>
      <c r="I822" s="53"/>
      <c r="J822" s="54">
        <f t="shared" si="211"/>
        <v>1000</v>
      </c>
      <c r="K822" s="55"/>
      <c r="L822" s="56">
        <f t="shared" si="212"/>
        <v>0</v>
      </c>
      <c r="M822" s="57"/>
    </row>
    <row r="823" spans="1:13" ht="41.4" x14ac:dyDescent="0.25">
      <c r="A823" s="49" t="str">
        <f>IF(A391="","",A391)</f>
        <v>C/S  No. : 18 at km. 17.000</v>
      </c>
      <c r="B823" s="50"/>
      <c r="C823" s="50"/>
      <c r="D823" s="51"/>
      <c r="E823" s="15">
        <v>17</v>
      </c>
      <c r="F823" s="52">
        <f>IF(H410="","",H410)</f>
        <v>0</v>
      </c>
      <c r="G823" s="53"/>
      <c r="H823" s="52">
        <f t="shared" si="210"/>
        <v>0</v>
      </c>
      <c r="I823" s="53"/>
      <c r="J823" s="54">
        <f t="shared" si="211"/>
        <v>1000</v>
      </c>
      <c r="K823" s="55"/>
      <c r="L823" s="56">
        <f t="shared" si="212"/>
        <v>0</v>
      </c>
      <c r="M823" s="57"/>
    </row>
    <row r="824" spans="1:13" ht="41.4" x14ac:dyDescent="0.25">
      <c r="A824" s="49" t="str">
        <f>IF(A414="","",A414)</f>
        <v>C/S  No. : 19 at km. 18.000</v>
      </c>
      <c r="B824" s="50"/>
      <c r="C824" s="50"/>
      <c r="D824" s="51"/>
      <c r="E824" s="15">
        <v>18</v>
      </c>
      <c r="F824" s="52">
        <f>IF(H433="","",H433)</f>
        <v>0</v>
      </c>
      <c r="G824" s="53"/>
      <c r="H824" s="52">
        <f t="shared" si="210"/>
        <v>0</v>
      </c>
      <c r="I824" s="53"/>
      <c r="J824" s="54">
        <f t="shared" si="211"/>
        <v>1000</v>
      </c>
      <c r="K824" s="55"/>
      <c r="L824" s="56">
        <f t="shared" si="212"/>
        <v>0</v>
      </c>
      <c r="M824" s="57"/>
    </row>
    <row r="825" spans="1:13" ht="41.4" x14ac:dyDescent="0.25">
      <c r="A825" s="49" t="str">
        <f>IF(A437="","",A437)</f>
        <v>C/S  No. : 20 at km. 29.000</v>
      </c>
      <c r="B825" s="50"/>
      <c r="C825" s="50"/>
      <c r="D825" s="51"/>
      <c r="E825" s="15">
        <v>19</v>
      </c>
      <c r="F825" s="52">
        <f>IF(H456="","",H456)</f>
        <v>0</v>
      </c>
      <c r="G825" s="53"/>
      <c r="H825" s="52">
        <f t="shared" si="210"/>
        <v>0</v>
      </c>
      <c r="I825" s="53"/>
      <c r="J825" s="54">
        <f t="shared" si="211"/>
        <v>1000</v>
      </c>
      <c r="K825" s="55"/>
      <c r="L825" s="56">
        <f t="shared" si="212"/>
        <v>0</v>
      </c>
      <c r="M825" s="57"/>
    </row>
    <row r="826" spans="1:13" ht="41.4" x14ac:dyDescent="0.25">
      <c r="A826" s="49" t="str">
        <f>IF(A460="","",A460)</f>
        <v>C/S  No. : 21 at km. 20.000</v>
      </c>
      <c r="B826" s="50"/>
      <c r="C826" s="50"/>
      <c r="D826" s="51"/>
      <c r="E826" s="15">
        <v>20</v>
      </c>
      <c r="F826" s="52">
        <f>IF(H479="","",H479)</f>
        <v>0</v>
      </c>
      <c r="G826" s="53"/>
      <c r="H826" s="52">
        <f t="shared" si="210"/>
        <v>0</v>
      </c>
      <c r="I826" s="53"/>
      <c r="J826" s="54">
        <f t="shared" si="211"/>
        <v>1000</v>
      </c>
      <c r="K826" s="55"/>
      <c r="L826" s="56">
        <f t="shared" si="212"/>
        <v>0</v>
      </c>
      <c r="M826" s="57"/>
    </row>
    <row r="827" spans="1:13" ht="41.4" x14ac:dyDescent="0.25">
      <c r="A827" s="49" t="str">
        <f>IF(A483="","",A483)</f>
        <v>C/S  No. : 22 at km. 21.000</v>
      </c>
      <c r="B827" s="50"/>
      <c r="C827" s="50"/>
      <c r="D827" s="51"/>
      <c r="E827" s="15">
        <v>21</v>
      </c>
      <c r="F827" s="52">
        <f>IF(H502="","",H502)</f>
        <v>0</v>
      </c>
      <c r="G827" s="53"/>
      <c r="H827" s="52">
        <f t="shared" si="210"/>
        <v>0</v>
      </c>
      <c r="I827" s="53"/>
      <c r="J827" s="54">
        <f t="shared" si="211"/>
        <v>1000</v>
      </c>
      <c r="K827" s="55"/>
      <c r="L827" s="56">
        <f t="shared" si="212"/>
        <v>0</v>
      </c>
      <c r="M827" s="57"/>
    </row>
    <row r="828" spans="1:13" ht="41.4" x14ac:dyDescent="0.25">
      <c r="A828" s="49" t="str">
        <f>IF(A506="","",A506)</f>
        <v>C/S  No. : 23 at km. 22.000</v>
      </c>
      <c r="B828" s="50"/>
      <c r="C828" s="50"/>
      <c r="D828" s="51"/>
      <c r="E828" s="15">
        <v>22</v>
      </c>
      <c r="F828" s="52">
        <f>IF(H525="","",H525)</f>
        <v>0</v>
      </c>
      <c r="G828" s="53"/>
      <c r="H828" s="52">
        <f t="shared" si="210"/>
        <v>0</v>
      </c>
      <c r="I828" s="53"/>
      <c r="J828" s="54">
        <f t="shared" si="211"/>
        <v>1000</v>
      </c>
      <c r="K828" s="55"/>
      <c r="L828" s="56">
        <f t="shared" si="212"/>
        <v>0</v>
      </c>
      <c r="M828" s="57"/>
    </row>
    <row r="829" spans="1:13" ht="41.4" x14ac:dyDescent="0.25">
      <c r="A829" s="49" t="str">
        <f>IF(A528="","",A528)</f>
        <v>C/S  No. : 24 at km. 23.000</v>
      </c>
      <c r="B829" s="50"/>
      <c r="C829" s="50"/>
      <c r="D829" s="51"/>
      <c r="E829" s="15">
        <v>23</v>
      </c>
      <c r="F829" s="52">
        <f>IF(H547="","",H547)</f>
        <v>0</v>
      </c>
      <c r="G829" s="53"/>
      <c r="H829" s="52">
        <f t="shared" si="210"/>
        <v>0</v>
      </c>
      <c r="I829" s="53"/>
      <c r="J829" s="54">
        <f t="shared" si="211"/>
        <v>1000</v>
      </c>
      <c r="K829" s="55"/>
      <c r="L829" s="56">
        <f t="shared" si="212"/>
        <v>0</v>
      </c>
      <c r="M829" s="57"/>
    </row>
    <row r="830" spans="1:13" ht="41.4" x14ac:dyDescent="0.25">
      <c r="A830" s="49" t="str">
        <f>IF(A551="","",A551)</f>
        <v>C/S  No. : 25 at km. 24.000</v>
      </c>
      <c r="B830" s="50"/>
      <c r="C830" s="50"/>
      <c r="D830" s="51"/>
      <c r="E830" s="15">
        <v>24</v>
      </c>
      <c r="F830" s="52">
        <f>IF(H570="","",H570)</f>
        <v>0</v>
      </c>
      <c r="G830" s="53"/>
      <c r="H830" s="52">
        <f t="shared" si="210"/>
        <v>0</v>
      </c>
      <c r="I830" s="53"/>
      <c r="J830" s="54">
        <f t="shared" si="211"/>
        <v>1000</v>
      </c>
      <c r="K830" s="55"/>
      <c r="L830" s="56">
        <f t="shared" si="212"/>
        <v>0</v>
      </c>
      <c r="M830" s="57"/>
    </row>
    <row r="831" spans="1:13" ht="41.4" x14ac:dyDescent="0.25">
      <c r="A831" s="49" t="str">
        <f>IF(A574="","",A574)</f>
        <v>C/S  No. : 26 at km. 25.000</v>
      </c>
      <c r="B831" s="50"/>
      <c r="C831" s="50"/>
      <c r="D831" s="51"/>
      <c r="E831" s="15">
        <v>25</v>
      </c>
      <c r="F831" s="52">
        <f>IF(H593="","",H593)</f>
        <v>0</v>
      </c>
      <c r="G831" s="53"/>
      <c r="H831" s="52">
        <f t="shared" si="210"/>
        <v>0</v>
      </c>
      <c r="I831" s="53"/>
      <c r="J831" s="54">
        <f t="shared" si="211"/>
        <v>1000</v>
      </c>
      <c r="K831" s="55"/>
      <c r="L831" s="56">
        <f t="shared" si="212"/>
        <v>0</v>
      </c>
      <c r="M831" s="57"/>
    </row>
    <row r="832" spans="1:13" ht="41.4" x14ac:dyDescent="0.25">
      <c r="A832" s="49" t="str">
        <f>IF(A597="","",A597)</f>
        <v>C/S  No. : 27 at km. 26.000</v>
      </c>
      <c r="B832" s="50"/>
      <c r="C832" s="50"/>
      <c r="D832" s="51"/>
      <c r="E832" s="15">
        <v>26</v>
      </c>
      <c r="F832" s="52">
        <f>IF(H616="","",H616)</f>
        <v>0</v>
      </c>
      <c r="G832" s="53"/>
      <c r="H832" s="52">
        <f t="shared" si="210"/>
        <v>0</v>
      </c>
      <c r="I832" s="53"/>
      <c r="J832" s="54">
        <f t="shared" si="211"/>
        <v>1000</v>
      </c>
      <c r="K832" s="55"/>
      <c r="L832" s="56">
        <f t="shared" si="212"/>
        <v>0</v>
      </c>
      <c r="M832" s="57"/>
    </row>
    <row r="833" spans="1:13" ht="41.4" x14ac:dyDescent="0.25">
      <c r="A833" s="49" t="str">
        <f>IF(A620="","",A620)</f>
        <v>C/S  No. : 28 at km. 27.000</v>
      </c>
      <c r="B833" s="50"/>
      <c r="C833" s="50"/>
      <c r="D833" s="51"/>
      <c r="E833" s="15">
        <v>27</v>
      </c>
      <c r="F833" s="52">
        <f>IF(H639="","",H639)</f>
        <v>0</v>
      </c>
      <c r="G833" s="53"/>
      <c r="H833" s="52">
        <f t="shared" si="210"/>
        <v>0</v>
      </c>
      <c r="I833" s="53"/>
      <c r="J833" s="54">
        <f t="shared" si="211"/>
        <v>1000</v>
      </c>
      <c r="K833" s="55"/>
      <c r="L833" s="56">
        <f t="shared" si="212"/>
        <v>0</v>
      </c>
      <c r="M833" s="57"/>
    </row>
    <row r="834" spans="1:13" ht="41.4" x14ac:dyDescent="0.25">
      <c r="A834" s="49" t="str">
        <f>IF(A643="","",A643)</f>
        <v>C/S  No. : 29 at km. 28.000</v>
      </c>
      <c r="B834" s="50"/>
      <c r="C834" s="50"/>
      <c r="D834" s="51"/>
      <c r="E834" s="15">
        <v>28</v>
      </c>
      <c r="F834" s="52">
        <f>IF(H662="","",H662)</f>
        <v>0</v>
      </c>
      <c r="G834" s="53"/>
      <c r="H834" s="52">
        <f t="shared" si="210"/>
        <v>0</v>
      </c>
      <c r="I834" s="53"/>
      <c r="J834" s="54">
        <f t="shared" si="211"/>
        <v>1000</v>
      </c>
      <c r="K834" s="55"/>
      <c r="L834" s="56">
        <f t="shared" si="212"/>
        <v>0</v>
      </c>
      <c r="M834" s="57"/>
    </row>
    <row r="835" spans="1:13" ht="41.4" x14ac:dyDescent="0.25">
      <c r="A835" s="49" t="str">
        <f>IF(A666="","",A666)</f>
        <v>C/S  No. : 30 at km. 29.000</v>
      </c>
      <c r="B835" s="50"/>
      <c r="C835" s="50"/>
      <c r="D835" s="51"/>
      <c r="E835" s="15">
        <v>29</v>
      </c>
      <c r="F835" s="52">
        <f>IF(H685="","",H685)</f>
        <v>0</v>
      </c>
      <c r="G835" s="53"/>
      <c r="H835" s="52">
        <f t="shared" si="210"/>
        <v>0</v>
      </c>
      <c r="I835" s="53"/>
      <c r="J835" s="54">
        <f t="shared" si="211"/>
        <v>1000</v>
      </c>
      <c r="K835" s="55"/>
      <c r="L835" s="56">
        <f t="shared" si="212"/>
        <v>0</v>
      </c>
      <c r="M835" s="57"/>
    </row>
    <row r="836" spans="1:13" ht="41.4" x14ac:dyDescent="0.25">
      <c r="A836" s="49" t="str">
        <f>IF(A689="","",A689)</f>
        <v>C/S  No. : 31 at km. 30.000</v>
      </c>
      <c r="B836" s="50"/>
      <c r="C836" s="50"/>
      <c r="D836" s="51"/>
      <c r="E836" s="15">
        <v>30</v>
      </c>
      <c r="F836" s="52">
        <f>IF(H708="","",H708)</f>
        <v>0</v>
      </c>
      <c r="G836" s="53"/>
      <c r="H836" s="52">
        <f t="shared" si="210"/>
        <v>0</v>
      </c>
      <c r="I836" s="53"/>
      <c r="J836" s="54">
        <f t="shared" si="211"/>
        <v>1000</v>
      </c>
      <c r="K836" s="55"/>
      <c r="L836" s="56">
        <f t="shared" si="212"/>
        <v>0</v>
      </c>
      <c r="M836" s="57"/>
    </row>
    <row r="837" spans="1:13" ht="41.4" x14ac:dyDescent="0.25">
      <c r="A837" s="49" t="str">
        <f>IF(A712="","",A712)</f>
        <v>C/S  No. : 32 at km. 31.000</v>
      </c>
      <c r="B837" s="50"/>
      <c r="C837" s="50"/>
      <c r="D837" s="51"/>
      <c r="E837" s="15">
        <v>31</v>
      </c>
      <c r="F837" s="52">
        <f>IF(H731="","",H731)</f>
        <v>0</v>
      </c>
      <c r="G837" s="53"/>
      <c r="H837" s="52">
        <f t="shared" si="210"/>
        <v>0</v>
      </c>
      <c r="I837" s="53"/>
      <c r="J837" s="54">
        <f t="shared" si="211"/>
        <v>1000</v>
      </c>
      <c r="K837" s="55"/>
      <c r="L837" s="56">
        <f t="shared" si="212"/>
        <v>0</v>
      </c>
      <c r="M837" s="57"/>
    </row>
    <row r="838" spans="1:13" ht="41.4" x14ac:dyDescent="0.25">
      <c r="A838" s="49" t="str">
        <f>IF(A735="","",A735)</f>
        <v>C/S  No. : 33 at km. 32.000</v>
      </c>
      <c r="B838" s="50"/>
      <c r="C838" s="50"/>
      <c r="D838" s="51"/>
      <c r="E838" s="15">
        <v>32</v>
      </c>
      <c r="F838" s="52">
        <f>IF(H754="","",H754)</f>
        <v>0</v>
      </c>
      <c r="G838" s="53"/>
      <c r="H838" s="52">
        <f t="shared" si="210"/>
        <v>0</v>
      </c>
      <c r="I838" s="53"/>
      <c r="J838" s="54">
        <f t="shared" si="211"/>
        <v>1000</v>
      </c>
      <c r="K838" s="55"/>
      <c r="L838" s="56">
        <f t="shared" si="212"/>
        <v>0</v>
      </c>
      <c r="M838" s="57"/>
    </row>
    <row r="839" spans="1:13" ht="41.4" x14ac:dyDescent="0.25">
      <c r="A839" s="49" t="str">
        <f>IF(A758="","",A758)</f>
        <v>C/S  No. : 34 at km. 33.000</v>
      </c>
      <c r="B839" s="50"/>
      <c r="C839" s="50"/>
      <c r="D839" s="51"/>
      <c r="E839" s="15">
        <v>33</v>
      </c>
      <c r="F839" s="52">
        <f>IF(H777="","",H777)</f>
        <v>0</v>
      </c>
      <c r="G839" s="53"/>
      <c r="H839" s="52">
        <f t="shared" si="210"/>
        <v>0</v>
      </c>
      <c r="I839" s="53"/>
      <c r="J839" s="54">
        <f t="shared" si="211"/>
        <v>1000</v>
      </c>
      <c r="K839" s="55"/>
      <c r="L839" s="56">
        <f t="shared" si="212"/>
        <v>0</v>
      </c>
      <c r="M839" s="57"/>
    </row>
    <row r="840" spans="1:13" ht="41.4" x14ac:dyDescent="0.25">
      <c r="A840" s="38" t="str">
        <f>IF(A781="","",A781)</f>
        <v>C/S  No. : 35 at km. 34.000</v>
      </c>
      <c r="B840" s="39"/>
      <c r="C840" s="39"/>
      <c r="D840" s="40"/>
      <c r="E840" s="16">
        <v>34</v>
      </c>
      <c r="F840" s="41">
        <f>IF(H800="","",H800)</f>
        <v>0</v>
      </c>
      <c r="G840" s="42"/>
      <c r="H840" s="41">
        <f t="shared" si="210"/>
        <v>0</v>
      </c>
      <c r="I840" s="42"/>
      <c r="J840" s="43">
        <f t="shared" si="211"/>
        <v>1000</v>
      </c>
      <c r="K840" s="44"/>
      <c r="L840" s="45">
        <f t="shared" si="212"/>
        <v>0</v>
      </c>
      <c r="M840" s="46"/>
    </row>
    <row r="841" spans="1:13" ht="15.6" x14ac:dyDescent="0.25">
      <c r="A841" s="47">
        <f>((SUM(J806:K840)))</f>
        <v>34000</v>
      </c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8">
        <f>SUM(L806:M840)</f>
        <v>8140</v>
      </c>
      <c r="M841" s="48"/>
    </row>
    <row r="842" spans="1:13" ht="15.6" x14ac:dyDescent="0.25">
      <c r="A842" s="36" t="s">
        <v>54</v>
      </c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7">
        <f>L841</f>
        <v>8140</v>
      </c>
      <c r="M842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Package_Info</vt:lpstr>
      <vt:lpstr>Raw_Cross_Section_Data</vt:lpstr>
      <vt:lpstr>Data_index</vt:lpstr>
      <vt:lpstr>Khal_Info</vt:lpstr>
      <vt:lpstr>Only_Data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MOSHIOUL</dc:creator>
  <cp:lastModifiedBy>Home</cp:lastModifiedBy>
  <cp:revision>3</cp:revision>
  <cp:lastPrinted>2021-10-23T16:05:20Z</cp:lastPrinted>
  <dcterms:created xsi:type="dcterms:W3CDTF">2019-04-27T12:15:38Z</dcterms:created>
  <dcterms:modified xsi:type="dcterms:W3CDTF">2022-03-24T09:09:41Z</dcterms:modified>
</cp:coreProperties>
</file>