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Basic_data" sheetId="2" r:id="rId2"/>
    <sheet name="Parameter" sheetId="3" r:id="rId3"/>
    <sheet name="Moment_of_Inerti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4" l="1"/>
  <c r="B15" i="4"/>
  <c r="B14" i="4"/>
  <c r="B13" i="4"/>
  <c r="B12" i="4"/>
  <c r="B11" i="4"/>
  <c r="B10" i="4"/>
  <c r="B9" i="4"/>
  <c r="B6" i="4"/>
  <c r="B8" i="4"/>
  <c r="B7" i="4"/>
</calcChain>
</file>

<file path=xl/sharedStrings.xml><?xml version="1.0" encoding="utf-8"?>
<sst xmlns="http://schemas.openxmlformats.org/spreadsheetml/2006/main" count="74" uniqueCount="49">
  <si>
    <t>Mu</t>
  </si>
  <si>
    <t>Ms</t>
  </si>
  <si>
    <t>fy</t>
  </si>
  <si>
    <t>fc</t>
  </si>
  <si>
    <t>b</t>
  </si>
  <si>
    <t>h</t>
  </si>
  <si>
    <t>cc</t>
  </si>
  <si>
    <t>bardia(mm)</t>
  </si>
  <si>
    <t>db</t>
  </si>
  <si>
    <t>Paramter</t>
  </si>
  <si>
    <t>description</t>
  </si>
  <si>
    <t>unit</t>
  </si>
  <si>
    <t>Ultimate Moment</t>
  </si>
  <si>
    <t>kip-ft</t>
  </si>
  <si>
    <t>Service Load Moment</t>
  </si>
  <si>
    <t>yield strenggth of steel</t>
  </si>
  <si>
    <t>ksi</t>
  </si>
  <si>
    <t>ultimate strenggth of concrete</t>
  </si>
  <si>
    <t>section thickness</t>
  </si>
  <si>
    <t>inch</t>
  </si>
  <si>
    <t>section width</t>
  </si>
  <si>
    <t>clear cover</t>
  </si>
  <si>
    <t>bar diameter</t>
  </si>
  <si>
    <t>milimeter</t>
  </si>
  <si>
    <t>phi</t>
  </si>
  <si>
    <t>b_total</t>
  </si>
  <si>
    <t>total width of member reuired when moment is calcualted per feet width</t>
  </si>
  <si>
    <t>tf</t>
  </si>
  <si>
    <t>bf</t>
  </si>
  <si>
    <t>bw</t>
  </si>
  <si>
    <t>Vu</t>
  </si>
  <si>
    <t>Muv</t>
  </si>
  <si>
    <t>I1</t>
  </si>
  <si>
    <t>A1</t>
  </si>
  <si>
    <t>y1</t>
  </si>
  <si>
    <t>A2</t>
  </si>
  <si>
    <t>hw</t>
  </si>
  <si>
    <t>y2</t>
  </si>
  <si>
    <t>yc</t>
  </si>
  <si>
    <t>d1</t>
  </si>
  <si>
    <t>I2</t>
  </si>
  <si>
    <t>Ig</t>
  </si>
  <si>
    <t>d2</t>
  </si>
  <si>
    <t>Ultimate Shear Force at Critical Location</t>
  </si>
  <si>
    <t>Moment at the citical location of Shear Force</t>
  </si>
  <si>
    <t>Kip</t>
  </si>
  <si>
    <t>Kip-ft</t>
  </si>
  <si>
    <t>db_main</t>
  </si>
  <si>
    <t>db_shear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</si>
</sst>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4.4" x14ac:dyDescent="0.3"/>
  <cols>
    <col min="8" max="8" width="10.2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>
        <v>68.599999999999994</v>
      </c>
      <c r="B2" s="1">
        <v>51.5</v>
      </c>
      <c r="C2" s="1">
        <v>60</v>
      </c>
      <c r="D2" s="1">
        <v>4</v>
      </c>
      <c r="E2" s="1">
        <v>12</v>
      </c>
      <c r="F2" s="1">
        <v>42</v>
      </c>
      <c r="G2" s="1">
        <v>3</v>
      </c>
      <c r="H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zoomScale="130" zoomScaleNormal="130" workbookViewId="0">
      <selection activeCell="F11" sqref="F11"/>
    </sheetView>
  </sheetViews>
  <sheetFormatPr defaultRowHeight="14.4" x14ac:dyDescent="0.3"/>
  <cols>
    <col min="10" max="11" width="10.3320312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28</v>
      </c>
      <c r="G1" s="1" t="s">
        <v>29</v>
      </c>
      <c r="H1" s="1" t="s">
        <v>5</v>
      </c>
      <c r="I1" s="1" t="s">
        <v>6</v>
      </c>
      <c r="J1" s="1" t="s">
        <v>47</v>
      </c>
      <c r="K1" s="1" t="s">
        <v>48</v>
      </c>
      <c r="L1" s="3" t="s">
        <v>24</v>
      </c>
      <c r="M1" s="3" t="s">
        <v>25</v>
      </c>
      <c r="N1" s="3" t="s">
        <v>30</v>
      </c>
      <c r="O1" s="3" t="s">
        <v>31</v>
      </c>
    </row>
    <row r="2" spans="1:15" x14ac:dyDescent="0.3">
      <c r="A2" s="1">
        <v>2631.9</v>
      </c>
      <c r="B2" s="1">
        <v>400</v>
      </c>
      <c r="C2" s="1">
        <v>60</v>
      </c>
      <c r="D2" s="1">
        <v>4.5</v>
      </c>
      <c r="E2" s="1">
        <v>9</v>
      </c>
      <c r="F2" s="1">
        <v>120</v>
      </c>
      <c r="G2" s="1">
        <v>18</v>
      </c>
      <c r="H2" s="1">
        <v>44</v>
      </c>
      <c r="I2" s="1">
        <v>2</v>
      </c>
      <c r="J2" s="1">
        <v>16</v>
      </c>
      <c r="K2" s="1">
        <v>10</v>
      </c>
      <c r="L2" s="1">
        <v>0.9</v>
      </c>
      <c r="M2" s="1">
        <v>18</v>
      </c>
      <c r="N2" s="1">
        <v>711.59</v>
      </c>
      <c r="O2" s="1">
        <v>203.4</v>
      </c>
    </row>
    <row r="3" spans="1:15" x14ac:dyDescent="0.3">
      <c r="A3" s="1">
        <v>2631.9</v>
      </c>
      <c r="B3" s="1">
        <v>800</v>
      </c>
      <c r="C3" s="1">
        <v>60</v>
      </c>
      <c r="D3" s="1">
        <v>3</v>
      </c>
      <c r="E3" s="1">
        <v>9</v>
      </c>
      <c r="F3" s="1">
        <v>120</v>
      </c>
      <c r="G3" s="1">
        <v>18</v>
      </c>
      <c r="H3" s="1">
        <v>44</v>
      </c>
      <c r="I3" s="1">
        <v>2</v>
      </c>
      <c r="J3" s="1">
        <v>20</v>
      </c>
      <c r="K3" s="1">
        <v>10</v>
      </c>
      <c r="L3" s="1">
        <v>0.9</v>
      </c>
      <c r="M3" s="1">
        <v>252</v>
      </c>
      <c r="N3" s="1">
        <v>711.59</v>
      </c>
      <c r="O3" s="1">
        <v>203.4</v>
      </c>
    </row>
    <row r="4" spans="1:15" x14ac:dyDescent="0.3">
      <c r="A4" s="1">
        <v>2631.9</v>
      </c>
      <c r="B4" s="1">
        <v>1200</v>
      </c>
      <c r="C4" s="1">
        <v>60</v>
      </c>
      <c r="D4" s="1">
        <v>3</v>
      </c>
      <c r="E4" s="1">
        <v>9</v>
      </c>
      <c r="F4" s="1">
        <v>120</v>
      </c>
      <c r="G4" s="1">
        <v>18</v>
      </c>
      <c r="H4" s="1">
        <v>44</v>
      </c>
      <c r="I4" s="1">
        <v>2</v>
      </c>
      <c r="J4" s="1">
        <v>25</v>
      </c>
      <c r="K4" s="1">
        <v>10</v>
      </c>
      <c r="L4" s="1">
        <v>0.9</v>
      </c>
      <c r="M4" s="1">
        <v>252</v>
      </c>
      <c r="N4" s="1">
        <v>711.59</v>
      </c>
      <c r="O4" s="1">
        <v>203.4</v>
      </c>
    </row>
    <row r="5" spans="1:15" x14ac:dyDescent="0.3">
      <c r="A5" s="1">
        <v>2631.9</v>
      </c>
      <c r="B5" s="1">
        <v>1600</v>
      </c>
      <c r="C5" s="1">
        <v>60</v>
      </c>
      <c r="D5" s="1">
        <v>3</v>
      </c>
      <c r="E5" s="1">
        <v>9</v>
      </c>
      <c r="F5" s="1">
        <v>120</v>
      </c>
      <c r="G5" s="1">
        <v>18</v>
      </c>
      <c r="H5" s="1">
        <v>44</v>
      </c>
      <c r="I5" s="1">
        <v>2</v>
      </c>
      <c r="J5" s="1">
        <v>36</v>
      </c>
      <c r="K5" s="1">
        <v>10</v>
      </c>
      <c r="L5" s="1">
        <v>0.9</v>
      </c>
      <c r="M5" s="1">
        <v>252</v>
      </c>
      <c r="N5" s="1">
        <v>711.59</v>
      </c>
      <c r="O5" s="1">
        <v>203.4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J12" sqref="J12"/>
    </sheetView>
  </sheetViews>
  <sheetFormatPr defaultRowHeight="14.4" x14ac:dyDescent="0.3"/>
  <cols>
    <col min="1" max="1" width="13.77734375" customWidth="1"/>
    <col min="2" max="2" width="64.109375" customWidth="1"/>
  </cols>
  <sheetData>
    <row r="1" spans="1:3" x14ac:dyDescent="0.3">
      <c r="A1" s="1" t="s">
        <v>9</v>
      </c>
      <c r="B1" s="1" t="s">
        <v>10</v>
      </c>
      <c r="C1" s="1" t="s">
        <v>11</v>
      </c>
    </row>
    <row r="2" spans="1:3" x14ac:dyDescent="0.3">
      <c r="A2" s="1" t="s">
        <v>0</v>
      </c>
      <c r="B2" s="1" t="s">
        <v>12</v>
      </c>
      <c r="C2" s="1" t="s">
        <v>13</v>
      </c>
    </row>
    <row r="3" spans="1:3" x14ac:dyDescent="0.3">
      <c r="A3" s="1" t="s">
        <v>1</v>
      </c>
      <c r="B3" s="1" t="s">
        <v>14</v>
      </c>
      <c r="C3" s="1" t="s">
        <v>13</v>
      </c>
    </row>
    <row r="4" spans="1:3" x14ac:dyDescent="0.3">
      <c r="A4" s="1" t="s">
        <v>2</v>
      </c>
      <c r="B4" s="1" t="s">
        <v>15</v>
      </c>
      <c r="C4" s="1" t="s">
        <v>16</v>
      </c>
    </row>
    <row r="5" spans="1:3" x14ac:dyDescent="0.3">
      <c r="A5" s="1" t="s">
        <v>3</v>
      </c>
      <c r="B5" s="1" t="s">
        <v>17</v>
      </c>
      <c r="C5" s="1" t="s">
        <v>16</v>
      </c>
    </row>
    <row r="6" spans="1:3" x14ac:dyDescent="0.3">
      <c r="A6" s="1" t="s">
        <v>5</v>
      </c>
      <c r="B6" s="1" t="s">
        <v>18</v>
      </c>
      <c r="C6" s="1" t="s">
        <v>19</v>
      </c>
    </row>
    <row r="7" spans="1:3" x14ac:dyDescent="0.3">
      <c r="A7" s="1" t="s">
        <v>4</v>
      </c>
      <c r="B7" s="1" t="s">
        <v>20</v>
      </c>
      <c r="C7" s="1" t="s">
        <v>19</v>
      </c>
    </row>
    <row r="8" spans="1:3" x14ac:dyDescent="0.3">
      <c r="A8" s="1" t="s">
        <v>6</v>
      </c>
      <c r="B8" s="1" t="s">
        <v>21</v>
      </c>
      <c r="C8" s="1" t="s">
        <v>19</v>
      </c>
    </row>
    <row r="9" spans="1:3" x14ac:dyDescent="0.3">
      <c r="A9" s="1" t="s">
        <v>8</v>
      </c>
      <c r="B9" s="1" t="s">
        <v>22</v>
      </c>
      <c r="C9" s="1" t="s">
        <v>23</v>
      </c>
    </row>
    <row r="10" spans="1:3" x14ac:dyDescent="0.3">
      <c r="A10" s="1" t="s">
        <v>25</v>
      </c>
      <c r="B10" s="1" t="s">
        <v>26</v>
      </c>
      <c r="C10" s="1" t="s">
        <v>19</v>
      </c>
    </row>
    <row r="11" spans="1:3" x14ac:dyDescent="0.3">
      <c r="A11" s="3" t="s">
        <v>30</v>
      </c>
      <c r="B11" s="3" t="s">
        <v>43</v>
      </c>
      <c r="C11" s="3" t="s">
        <v>45</v>
      </c>
    </row>
    <row r="12" spans="1:3" x14ac:dyDescent="0.3">
      <c r="A12" s="3" t="s">
        <v>31</v>
      </c>
      <c r="B12" s="3" t="s">
        <v>44</v>
      </c>
      <c r="C12" s="3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A4" zoomScale="130" zoomScaleNormal="130" workbookViewId="0">
      <selection activeCell="B11" sqref="B11"/>
    </sheetView>
  </sheetViews>
  <sheetFormatPr defaultRowHeight="14.4" x14ac:dyDescent="0.3"/>
  <sheetData>
    <row r="1" spans="1:2" x14ac:dyDescent="0.3">
      <c r="A1" t="s">
        <v>28</v>
      </c>
      <c r="B1">
        <v>120</v>
      </c>
    </row>
    <row r="2" spans="1:2" x14ac:dyDescent="0.3">
      <c r="A2" t="s">
        <v>27</v>
      </c>
      <c r="B2">
        <v>9</v>
      </c>
    </row>
    <row r="3" spans="1:2" x14ac:dyDescent="0.3">
      <c r="A3" t="s">
        <v>5</v>
      </c>
      <c r="B3">
        <v>44</v>
      </c>
    </row>
    <row r="4" spans="1:2" x14ac:dyDescent="0.3">
      <c r="A4" t="s">
        <v>29</v>
      </c>
      <c r="B4">
        <v>18</v>
      </c>
    </row>
    <row r="6" spans="1:2" x14ac:dyDescent="0.3">
      <c r="A6" t="s">
        <v>36</v>
      </c>
      <c r="B6">
        <f>B3-B2</f>
        <v>35</v>
      </c>
    </row>
    <row r="7" spans="1:2" x14ac:dyDescent="0.3">
      <c r="A7" t="s">
        <v>33</v>
      </c>
      <c r="B7">
        <f>B1*B2</f>
        <v>1080</v>
      </c>
    </row>
    <row r="8" spans="1:2" x14ac:dyDescent="0.3">
      <c r="A8" t="s">
        <v>34</v>
      </c>
      <c r="B8">
        <f>B3-(B2/2)</f>
        <v>39.5</v>
      </c>
    </row>
    <row r="9" spans="1:2" x14ac:dyDescent="0.3">
      <c r="A9" t="s">
        <v>35</v>
      </c>
      <c r="B9">
        <f>B6*B4</f>
        <v>630</v>
      </c>
    </row>
    <row r="10" spans="1:2" x14ac:dyDescent="0.3">
      <c r="A10" t="s">
        <v>37</v>
      </c>
      <c r="B10">
        <f>B6/2</f>
        <v>17.5</v>
      </c>
    </row>
    <row r="11" spans="1:2" x14ac:dyDescent="0.3">
      <c r="A11" t="s">
        <v>38</v>
      </c>
      <c r="B11">
        <f>(B7*B8+B9*B10)/(B7+B9)</f>
        <v>31.394736842105264</v>
      </c>
    </row>
    <row r="12" spans="1:2" x14ac:dyDescent="0.3">
      <c r="A12" t="s">
        <v>32</v>
      </c>
      <c r="B12">
        <f>(B1*B2^3)/12</f>
        <v>7290</v>
      </c>
    </row>
    <row r="13" spans="1:2" x14ac:dyDescent="0.3">
      <c r="A13" t="s">
        <v>39</v>
      </c>
      <c r="B13">
        <f>B8-B11</f>
        <v>8.1052631578947363</v>
      </c>
    </row>
    <row r="14" spans="1:2" x14ac:dyDescent="0.3">
      <c r="A14" t="s">
        <v>40</v>
      </c>
      <c r="B14">
        <f>(B4*B6^3)/12</f>
        <v>64312.5</v>
      </c>
    </row>
    <row r="15" spans="1:2" x14ac:dyDescent="0.3">
      <c r="A15" t="s">
        <v>42</v>
      </c>
      <c r="B15">
        <f>B10-B11</f>
        <v>-13.894736842105264</v>
      </c>
    </row>
    <row r="16" spans="1:2" x14ac:dyDescent="0.3">
      <c r="A16" t="s">
        <v>41</v>
      </c>
      <c r="B16">
        <f>B12+B14+B7*(B13*B13)+B9*(B15*B15)</f>
        <v>264183.55263157899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Лист1</vt:lpstr>
      <vt:lpstr>Basic_data</vt:lpstr>
      <vt:lpstr>Parameter</vt:lpstr>
      <vt:lpstr>Moment_of_Inertia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2022-05-07T15:36:27Z</dcterms:modified>
</cp:coreProperties>
</file>