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Dumping_volume_dpp_drawing" sheetId="2" r:id="rId2"/>
    <sheet name="dumping_volume_provid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M3" i="3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L4" i="3"/>
  <c r="L5" i="3" s="1"/>
  <c r="L6" i="3" s="1"/>
  <c r="L7" i="3" s="1"/>
  <c r="L8" i="3" s="1"/>
  <c r="L9" i="3" s="1"/>
  <c r="L10" i="3" s="1"/>
  <c r="L11" i="3" s="1"/>
  <c r="L13" i="3" s="1"/>
  <c r="L14" i="3" s="1"/>
  <c r="L15" i="3" s="1"/>
  <c r="P2" i="3"/>
  <c r="H15" i="3"/>
  <c r="R3" i="3" l="1"/>
  <c r="S3" i="3"/>
  <c r="S4" i="3"/>
  <c r="Q2" i="3"/>
  <c r="S2" i="3" s="1"/>
  <c r="Q3" i="3"/>
  <c r="R2" i="3"/>
  <c r="D3" i="3"/>
  <c r="D4" i="3"/>
  <c r="D5" i="3"/>
  <c r="D6" i="3"/>
  <c r="D7" i="3"/>
  <c r="D8" i="3"/>
  <c r="K8" i="3" s="1"/>
  <c r="D9" i="3"/>
  <c r="K9" i="3" s="1"/>
  <c r="D10" i="3"/>
  <c r="K10" i="3" s="1"/>
  <c r="D11" i="3"/>
  <c r="D12" i="3"/>
  <c r="D13" i="3"/>
  <c r="K13" i="3" s="1"/>
  <c r="D14" i="3"/>
  <c r="K14" i="3" s="1"/>
  <c r="D15" i="3"/>
  <c r="J15" i="3" s="1"/>
  <c r="D16" i="3"/>
  <c r="J16" i="3" s="1"/>
  <c r="L16" i="3" s="1"/>
  <c r="L17" i="3" s="1"/>
  <c r="L18" i="3" s="1"/>
  <c r="L19" i="3" s="1"/>
  <c r="L20" i="3" s="1"/>
  <c r="L21" i="3" s="1"/>
  <c r="L22" i="3" s="1"/>
  <c r="D17" i="3"/>
  <c r="D18" i="3"/>
  <c r="K18" i="3" s="1"/>
  <c r="D19" i="3"/>
  <c r="D20" i="3"/>
  <c r="D21" i="3"/>
  <c r="K21" i="3" s="1"/>
  <c r="D22" i="3"/>
  <c r="K22" i="3" s="1"/>
  <c r="D2" i="3"/>
  <c r="H20" i="3"/>
  <c r="I20" i="3"/>
  <c r="J20" i="3"/>
  <c r="K20" i="3"/>
  <c r="H21" i="3"/>
  <c r="I21" i="3"/>
  <c r="J21" i="3"/>
  <c r="H22" i="3"/>
  <c r="I22" i="3"/>
  <c r="J22" i="3"/>
  <c r="H7" i="3"/>
  <c r="I7" i="3" s="1"/>
  <c r="J7" i="3"/>
  <c r="K7" i="3"/>
  <c r="H8" i="3"/>
  <c r="I8" i="3" s="1"/>
  <c r="J8" i="3"/>
  <c r="H9" i="3"/>
  <c r="I9" i="3" s="1"/>
  <c r="H10" i="3"/>
  <c r="I10" i="3" s="1"/>
  <c r="H11" i="3"/>
  <c r="I11" i="3" s="1"/>
  <c r="J11" i="3"/>
  <c r="K11" i="3"/>
  <c r="H12" i="3"/>
  <c r="I12" i="3" s="1"/>
  <c r="J12" i="3"/>
  <c r="K12" i="3"/>
  <c r="H13" i="3"/>
  <c r="I13" i="3" s="1"/>
  <c r="H14" i="3"/>
  <c r="I14" i="3" s="1"/>
  <c r="I15" i="3"/>
  <c r="K15" i="3"/>
  <c r="H16" i="3"/>
  <c r="I16" i="3" s="1"/>
  <c r="H17" i="3"/>
  <c r="I17" i="3" s="1"/>
  <c r="J17" i="3"/>
  <c r="K17" i="3"/>
  <c r="H18" i="3"/>
  <c r="I18" i="3" s="1"/>
  <c r="J18" i="3"/>
  <c r="H19" i="3"/>
  <c r="I19" i="3" s="1"/>
  <c r="J19" i="3"/>
  <c r="K19" i="3"/>
  <c r="K5" i="3"/>
  <c r="J5" i="3"/>
  <c r="I5" i="3"/>
  <c r="H5" i="3"/>
  <c r="K2" i="3"/>
  <c r="M2" i="3" s="1"/>
  <c r="J2" i="3"/>
  <c r="I2" i="3"/>
  <c r="H2" i="3"/>
  <c r="K16" i="3" l="1"/>
  <c r="M16" i="3" s="1"/>
  <c r="M17" i="3" s="1"/>
  <c r="M18" i="3" s="1"/>
  <c r="M19" i="3" s="1"/>
  <c r="M20" i="3" s="1"/>
  <c r="M21" i="3" s="1"/>
  <c r="M22" i="3" s="1"/>
  <c r="J14" i="3"/>
  <c r="J13" i="3"/>
  <c r="J10" i="3"/>
  <c r="J9" i="3"/>
  <c r="J4" i="3"/>
  <c r="K4" i="3"/>
  <c r="J6" i="3"/>
  <c r="K6" i="3"/>
  <c r="K3" i="3"/>
  <c r="J3" i="3"/>
  <c r="L3" i="3" s="1"/>
  <c r="P3" i="3" s="1"/>
  <c r="I3" i="3"/>
  <c r="H4" i="3"/>
  <c r="I4" i="3" s="1"/>
  <c r="H6" i="3"/>
  <c r="I6" i="3" s="1"/>
  <c r="H3" i="3"/>
  <c r="D7" i="2"/>
  <c r="K7" i="2"/>
  <c r="J7" i="2"/>
  <c r="J3" i="2"/>
  <c r="K3" i="2"/>
  <c r="J4" i="2"/>
  <c r="K4" i="2"/>
  <c r="J5" i="2"/>
  <c r="K5" i="2"/>
  <c r="J6" i="2"/>
  <c r="K6" i="2"/>
  <c r="K2" i="2"/>
  <c r="J2" i="2"/>
  <c r="I5" i="2"/>
  <c r="H5" i="2"/>
  <c r="I6" i="2"/>
  <c r="H6" i="2"/>
  <c r="I4" i="2"/>
  <c r="H4" i="2"/>
  <c r="I3" i="2"/>
  <c r="I2" i="2"/>
  <c r="H3" i="2"/>
  <c r="H2" i="2"/>
  <c r="P4" i="3" l="1"/>
  <c r="R4" i="3" s="1"/>
  <c r="M4" i="3"/>
  <c r="P8" i="3" l="1"/>
  <c r="R8" i="3" s="1"/>
  <c r="P5" i="3"/>
  <c r="R5" i="3" s="1"/>
  <c r="Q6" i="3"/>
  <c r="S6" i="3" s="1"/>
  <c r="Q4" i="3"/>
  <c r="P6" i="3"/>
  <c r="R6" i="3" s="1"/>
  <c r="P7" i="3" l="1"/>
  <c r="R7" i="3" s="1"/>
  <c r="P10" i="3"/>
  <c r="R10" i="3" s="1"/>
  <c r="Q5" i="3"/>
  <c r="S5" i="3" s="1"/>
  <c r="Q8" i="3"/>
  <c r="S8" i="3" s="1"/>
  <c r="P12" i="3" l="1"/>
  <c r="R12" i="3" s="1"/>
  <c r="P9" i="3"/>
  <c r="R9" i="3" s="1"/>
  <c r="Q10" i="3"/>
  <c r="S10" i="3" s="1"/>
  <c r="Q7" i="3"/>
  <c r="S7" i="3" s="1"/>
  <c r="P11" i="3" l="1"/>
  <c r="R11" i="3" s="1"/>
  <c r="P14" i="3"/>
  <c r="R14" i="3" s="1"/>
  <c r="Q9" i="3"/>
  <c r="S9" i="3" s="1"/>
  <c r="Q12" i="3"/>
  <c r="S12" i="3" s="1"/>
  <c r="P13" i="3" l="1"/>
  <c r="R13" i="3" s="1"/>
  <c r="P16" i="3"/>
  <c r="R16" i="3" s="1"/>
  <c r="Q14" i="3"/>
  <c r="S14" i="3" s="1"/>
  <c r="Q11" i="3"/>
  <c r="S11" i="3" s="1"/>
  <c r="P18" i="3" l="1"/>
  <c r="R18" i="3" s="1"/>
  <c r="P15" i="3"/>
  <c r="R15" i="3" s="1"/>
  <c r="Q13" i="3"/>
  <c r="S13" i="3" s="1"/>
  <c r="Q16" i="3"/>
  <c r="S16" i="3" s="1"/>
  <c r="P17" i="3" l="1"/>
  <c r="R17" i="3" s="1"/>
  <c r="P20" i="3"/>
  <c r="R20" i="3" s="1"/>
  <c r="P22" i="3"/>
  <c r="R22" i="3" s="1"/>
  <c r="Q18" i="3"/>
  <c r="S18" i="3" s="1"/>
  <c r="Q15" i="3"/>
  <c r="S15" i="3" s="1"/>
  <c r="P19" i="3" l="1"/>
  <c r="R19" i="3" s="1"/>
  <c r="P21" i="3"/>
  <c r="R21" i="3" s="1"/>
  <c r="Q17" i="3"/>
  <c r="S17" i="3" s="1"/>
  <c r="Q20" i="3"/>
  <c r="S20" i="3" s="1"/>
  <c r="Q22" i="3"/>
  <c r="S22" i="3" s="1"/>
  <c r="Q19" i="3" l="1"/>
  <c r="S19" i="3" s="1"/>
  <c r="Q21" i="3"/>
  <c r="S21" i="3" s="1"/>
</calcChain>
</file>

<file path=xl/sharedStrings.xml><?xml version="1.0" encoding="utf-8"?>
<sst xmlns="http://schemas.openxmlformats.org/spreadsheetml/2006/main" count="48" uniqueCount="27">
  <si>
    <t>Name</t>
  </si>
  <si>
    <t>Start</t>
  </si>
  <si>
    <t>Finish</t>
  </si>
  <si>
    <t>Length</t>
  </si>
  <si>
    <t>sannashi to gabtola</t>
  </si>
  <si>
    <t>Geobag/m</t>
  </si>
  <si>
    <t>CC Block/m</t>
  </si>
  <si>
    <t>Appron Length</t>
  </si>
  <si>
    <t>Mongla Ghosiakhali</t>
  </si>
  <si>
    <t>Total Block</t>
  </si>
  <si>
    <t>Total Bag</t>
  </si>
  <si>
    <t>Morelgonj_Ferrighat</t>
  </si>
  <si>
    <t>Total Volume/m</t>
  </si>
  <si>
    <t>thickness</t>
  </si>
  <si>
    <t>Rehabilitation</t>
  </si>
  <si>
    <t>cum_block</t>
  </si>
  <si>
    <t>cum_bag</t>
  </si>
  <si>
    <t>Dpp_vol_bag</t>
  </si>
  <si>
    <t>Dpp_vol_cc_block</t>
  </si>
  <si>
    <t>Remaining_bag</t>
  </si>
  <si>
    <t>Remaining_block</t>
  </si>
  <si>
    <t>%bag_rem</t>
  </si>
  <si>
    <t>%block_rem</t>
  </si>
  <si>
    <t>Sinnakhali</t>
  </si>
  <si>
    <t>sannashi to kawalia</t>
  </si>
  <si>
    <t>Goshaikhali</t>
  </si>
  <si>
    <t>Fultola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</si>
</sst>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/>
    </xf>
    <xf numFmtId="10" fontId="0" fillId="0" borderId="0" xfId="0" applyNumberFormat="1"/>
    <xf numFmtId="10" fontId="0" fillId="3" borderId="0" xfId="0" applyNumberFormat="1" applyFill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12.5546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130" zoomScaleNormal="130" workbookViewId="0">
      <selection activeCell="E5" sqref="E5"/>
    </sheetView>
  </sheetViews>
  <sheetFormatPr defaultRowHeight="14.4" x14ac:dyDescent="0.3"/>
  <cols>
    <col min="1" max="1" width="22.6640625" customWidth="1"/>
    <col min="5" max="5" width="16.77734375" customWidth="1"/>
    <col min="6" max="6" width="11.5546875" customWidth="1"/>
    <col min="7" max="7" width="12.77734375" customWidth="1"/>
    <col min="10" max="10" width="12.33203125" customWidth="1"/>
    <col min="11" max="11" width="13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6"/>
      <c r="I1" s="6"/>
      <c r="J1" s="3" t="s">
        <v>10</v>
      </c>
      <c r="K1" s="3" t="s">
        <v>9</v>
      </c>
    </row>
    <row r="2" spans="1:11" x14ac:dyDescent="0.3">
      <c r="A2" s="2" t="s">
        <v>4</v>
      </c>
      <c r="B2" s="2">
        <v>0</v>
      </c>
      <c r="C2" s="2">
        <v>2000</v>
      </c>
      <c r="D2" s="2">
        <v>2000</v>
      </c>
      <c r="E2" s="2">
        <v>36.35</v>
      </c>
      <c r="F2" s="2">
        <v>29.5</v>
      </c>
      <c r="G2" s="2">
        <v>21.5</v>
      </c>
      <c r="H2" s="2">
        <f>F2+G2</f>
        <v>51</v>
      </c>
      <c r="I2" s="5">
        <f>H2/E2</f>
        <v>1.4030261348005502</v>
      </c>
      <c r="J2" s="2">
        <f>D2*F2</f>
        <v>59000</v>
      </c>
      <c r="K2" s="2">
        <f>G2*D2</f>
        <v>43000</v>
      </c>
    </row>
    <row r="3" spans="1:11" x14ac:dyDescent="0.3">
      <c r="A3" s="2" t="s">
        <v>4</v>
      </c>
      <c r="B3" s="2">
        <v>0</v>
      </c>
      <c r="C3" s="2">
        <v>2000</v>
      </c>
      <c r="D3" s="2">
        <v>4500</v>
      </c>
      <c r="E3" s="2">
        <v>36.35</v>
      </c>
      <c r="F3" s="2">
        <v>26.5</v>
      </c>
      <c r="G3" s="2">
        <v>21.5</v>
      </c>
      <c r="H3" s="2">
        <f>F3+G3</f>
        <v>48</v>
      </c>
      <c r="I3" s="5">
        <f>H3/E3</f>
        <v>1.3204951856946354</v>
      </c>
      <c r="J3" s="2">
        <f t="shared" ref="J3:J6" si="0">D3*F3</f>
        <v>119250</v>
      </c>
      <c r="K3" s="2">
        <f t="shared" ref="K3:K6" si="1">G3*D3</f>
        <v>96750</v>
      </c>
    </row>
    <row r="4" spans="1:11" x14ac:dyDescent="0.3">
      <c r="A4" s="4" t="s">
        <v>8</v>
      </c>
      <c r="B4" s="2">
        <v>0</v>
      </c>
      <c r="C4" s="2">
        <v>500</v>
      </c>
      <c r="D4" s="2">
        <v>500</v>
      </c>
      <c r="E4" s="2">
        <v>15.85</v>
      </c>
      <c r="F4" s="2">
        <v>8.5</v>
      </c>
      <c r="G4" s="2">
        <v>9.5</v>
      </c>
      <c r="H4" s="2">
        <f>F4+G4</f>
        <v>18</v>
      </c>
      <c r="I4" s="5">
        <f>H4/E4</f>
        <v>1.1356466876971609</v>
      </c>
      <c r="J4" s="2">
        <f t="shared" si="0"/>
        <v>4250</v>
      </c>
      <c r="K4" s="2">
        <f t="shared" si="1"/>
        <v>4750</v>
      </c>
    </row>
    <row r="5" spans="1:11" x14ac:dyDescent="0.3">
      <c r="A5" s="4" t="s">
        <v>8</v>
      </c>
      <c r="B5" s="2">
        <v>500</v>
      </c>
      <c r="C5" s="2">
        <v>1000</v>
      </c>
      <c r="D5" s="2">
        <v>500</v>
      </c>
      <c r="E5" s="2">
        <v>15850</v>
      </c>
      <c r="F5" s="2">
        <v>8.5</v>
      </c>
      <c r="G5" s="2">
        <v>9.5</v>
      </c>
      <c r="H5" s="2">
        <f>F5+G5</f>
        <v>18</v>
      </c>
      <c r="I5" s="5">
        <f>H5/E5</f>
        <v>1.1356466876971609E-3</v>
      </c>
      <c r="J5" s="2">
        <f t="shared" si="0"/>
        <v>4250</v>
      </c>
      <c r="K5" s="2">
        <f t="shared" si="1"/>
        <v>4750</v>
      </c>
    </row>
    <row r="6" spans="1:11" x14ac:dyDescent="0.3">
      <c r="A6" s="2" t="s">
        <v>8</v>
      </c>
      <c r="B6" s="4">
        <v>651</v>
      </c>
      <c r="C6" s="4">
        <v>921</v>
      </c>
      <c r="D6" s="4">
        <v>270</v>
      </c>
      <c r="E6" s="4">
        <v>35.35</v>
      </c>
      <c r="F6" s="2">
        <v>21</v>
      </c>
      <c r="G6" s="2">
        <v>21</v>
      </c>
      <c r="H6" s="2">
        <f>F6+G6</f>
        <v>42</v>
      </c>
      <c r="I6" s="5">
        <f>H6/E6</f>
        <v>1.1881188118811881</v>
      </c>
      <c r="J6" s="2">
        <f t="shared" si="0"/>
        <v>5670</v>
      </c>
      <c r="K6" s="2">
        <f t="shared" si="1"/>
        <v>5670</v>
      </c>
    </row>
    <row r="7" spans="1:11" x14ac:dyDescent="0.3">
      <c r="A7" s="5"/>
      <c r="B7" s="5"/>
      <c r="C7" s="5"/>
      <c r="D7" s="2">
        <f>SUM(D2:D6)</f>
        <v>7770</v>
      </c>
      <c r="E7" s="5"/>
      <c r="F7" s="5"/>
      <c r="G7" s="5"/>
      <c r="H7" s="5"/>
      <c r="I7" s="5"/>
      <c r="J7" s="2">
        <f>SUM(J2:J6)</f>
        <v>192420</v>
      </c>
      <c r="K7" s="2">
        <f>SUM(K2:K6)</f>
        <v>154920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D1" zoomScale="145" zoomScaleNormal="145" workbookViewId="0">
      <selection activeCell="M12" sqref="M12"/>
    </sheetView>
  </sheetViews>
  <sheetFormatPr defaultRowHeight="14.4" x14ac:dyDescent="0.3"/>
  <cols>
    <col min="1" max="1" width="22.44140625" customWidth="1"/>
    <col min="2" max="3" width="8.88671875" style="12"/>
    <col min="5" max="6" width="8.88671875" style="12"/>
    <col min="7" max="7" width="14.77734375" style="12" customWidth="1"/>
    <col min="8" max="8" width="15.88671875" customWidth="1"/>
    <col min="11" max="11" width="12.109375" customWidth="1"/>
    <col min="12" max="12" width="10.5546875" customWidth="1"/>
    <col min="14" max="14" width="14.44140625" customWidth="1"/>
    <col min="15" max="15" width="17.109375" customWidth="1"/>
    <col min="16" max="16" width="13.5546875" customWidth="1"/>
    <col min="17" max="17" width="14.88671875" customWidth="1"/>
    <col min="18" max="18" width="12" customWidth="1"/>
    <col min="19" max="19" width="11.109375" customWidth="1"/>
  </cols>
  <sheetData>
    <row r="1" spans="1:19" x14ac:dyDescent="0.3">
      <c r="A1" s="2" t="s">
        <v>0</v>
      </c>
      <c r="B1" s="11" t="s">
        <v>1</v>
      </c>
      <c r="C1" s="11" t="s">
        <v>2</v>
      </c>
      <c r="D1" s="9" t="s">
        <v>3</v>
      </c>
      <c r="E1" s="10" t="s">
        <v>7</v>
      </c>
      <c r="F1" s="10" t="s">
        <v>5</v>
      </c>
      <c r="G1" s="10" t="s">
        <v>6</v>
      </c>
      <c r="H1" s="9" t="s">
        <v>12</v>
      </c>
      <c r="I1" s="9" t="s">
        <v>13</v>
      </c>
      <c r="J1" s="9" t="s">
        <v>10</v>
      </c>
      <c r="K1" s="9" t="s">
        <v>9</v>
      </c>
      <c r="L1" s="8" t="s">
        <v>16</v>
      </c>
      <c r="M1" s="8" t="s">
        <v>15</v>
      </c>
      <c r="N1" s="8" t="s">
        <v>17</v>
      </c>
      <c r="O1" s="8" t="s">
        <v>18</v>
      </c>
      <c r="P1" s="7" t="s">
        <v>19</v>
      </c>
      <c r="Q1" s="7" t="s">
        <v>20</v>
      </c>
      <c r="R1" s="7" t="s">
        <v>21</v>
      </c>
      <c r="S1" s="7" t="s">
        <v>22</v>
      </c>
    </row>
    <row r="2" spans="1:19" x14ac:dyDescent="0.3">
      <c r="A2" s="2" t="s">
        <v>14</v>
      </c>
      <c r="B2" s="11">
        <v>0</v>
      </c>
      <c r="C2" s="11">
        <v>141</v>
      </c>
      <c r="D2" s="2">
        <f>C2-B2</f>
        <v>141</v>
      </c>
      <c r="E2" s="11">
        <v>38</v>
      </c>
      <c r="F2" s="11">
        <v>19</v>
      </c>
      <c r="G2" s="11">
        <v>20</v>
      </c>
      <c r="H2" s="2">
        <f>SUM(F2:G2)</f>
        <v>39</v>
      </c>
      <c r="I2" s="2">
        <f>H2/E2</f>
        <v>1.0263157894736843</v>
      </c>
      <c r="J2" s="2">
        <f>F2*D2</f>
        <v>2679</v>
      </c>
      <c r="K2" s="2">
        <f>G2*D2</f>
        <v>2820</v>
      </c>
      <c r="L2" s="2">
        <v>2679</v>
      </c>
      <c r="M2" s="2">
        <f>K2</f>
        <v>2820</v>
      </c>
      <c r="N2" s="2">
        <v>222003</v>
      </c>
      <c r="O2" s="2">
        <v>171800</v>
      </c>
      <c r="P2" s="2">
        <f>N2-L2</f>
        <v>219324</v>
      </c>
      <c r="Q2" s="2">
        <f t="shared" ref="Q2:Q6" si="0">O2-M2</f>
        <v>168980</v>
      </c>
      <c r="R2" s="14">
        <f>P2/N2</f>
        <v>0.98793259550546619</v>
      </c>
      <c r="S2" s="14">
        <f>Q2/O2</f>
        <v>0.98358556461001168</v>
      </c>
    </row>
    <row r="3" spans="1:19" x14ac:dyDescent="0.3">
      <c r="A3" s="2" t="s">
        <v>11</v>
      </c>
      <c r="B3" s="11">
        <v>141</v>
      </c>
      <c r="C3" s="11">
        <v>651</v>
      </c>
      <c r="D3" s="2">
        <f t="shared" ref="D3:D22" si="1">C3-B3</f>
        <v>510</v>
      </c>
      <c r="E3" s="11">
        <v>38</v>
      </c>
      <c r="F3" s="11">
        <v>19</v>
      </c>
      <c r="G3" s="11">
        <v>20</v>
      </c>
      <c r="H3" s="2">
        <f>SUM(F3:G3)</f>
        <v>39</v>
      </c>
      <c r="I3" s="2">
        <f>H3/E3</f>
        <v>1.0263157894736843</v>
      </c>
      <c r="J3" s="2">
        <f>F3*D3</f>
        <v>9690</v>
      </c>
      <c r="K3" s="2">
        <f>G3*D3</f>
        <v>10200</v>
      </c>
      <c r="L3" s="2">
        <f>L2+J3</f>
        <v>12369</v>
      </c>
      <c r="M3" s="2">
        <f>M2+K3</f>
        <v>13020</v>
      </c>
      <c r="N3" s="2">
        <v>222003</v>
      </c>
      <c r="O3" s="2">
        <v>171800</v>
      </c>
      <c r="P3" s="2">
        <f t="shared" ref="P3:P6" si="2">N3-L3</f>
        <v>209634</v>
      </c>
      <c r="Q3" s="2">
        <f t="shared" si="0"/>
        <v>158780</v>
      </c>
      <c r="R3" s="14">
        <f t="shared" ref="R3:R22" si="3">P3/N3</f>
        <v>0.94428453669545009</v>
      </c>
      <c r="S3" s="14">
        <f t="shared" ref="S3:S22" si="4">Q3/O3</f>
        <v>0.92421420256111753</v>
      </c>
    </row>
    <row r="4" spans="1:19" x14ac:dyDescent="0.3">
      <c r="A4" s="2" t="s">
        <v>11</v>
      </c>
      <c r="B4" s="11">
        <v>921</v>
      </c>
      <c r="C4" s="11">
        <v>1036</v>
      </c>
      <c r="D4" s="2">
        <f t="shared" si="1"/>
        <v>115</v>
      </c>
      <c r="E4" s="11">
        <v>36.35</v>
      </c>
      <c r="F4" s="11">
        <v>22.5</v>
      </c>
      <c r="G4" s="11">
        <v>23.5</v>
      </c>
      <c r="H4" s="2">
        <f t="shared" ref="H4:H6" si="5">SUM(F4:G4)</f>
        <v>46</v>
      </c>
      <c r="I4" s="2">
        <f t="shared" ref="I4:I6" si="6">H4/E4</f>
        <v>1.265474552957359</v>
      </c>
      <c r="J4" s="2">
        <f t="shared" ref="J4:J6" si="7">F4*D4</f>
        <v>2587.5</v>
      </c>
      <c r="K4" s="2">
        <f t="shared" ref="K4:K6" si="8">G4*D4</f>
        <v>2702.5</v>
      </c>
      <c r="L4" s="2">
        <f t="shared" ref="L4:L22" si="9">L3+J4</f>
        <v>14956.5</v>
      </c>
      <c r="M4" s="2">
        <f t="shared" ref="M4:M22" si="10">M3+K4</f>
        <v>15722.5</v>
      </c>
      <c r="N4" s="2">
        <v>222003</v>
      </c>
      <c r="O4" s="2">
        <v>171800</v>
      </c>
      <c r="P4" s="2">
        <f t="shared" si="2"/>
        <v>207046.5</v>
      </c>
      <c r="Q4" s="2">
        <f t="shared" si="0"/>
        <v>156077.5</v>
      </c>
      <c r="R4" s="14">
        <f t="shared" si="3"/>
        <v>0.93262928879339468</v>
      </c>
      <c r="S4" s="14">
        <f t="shared" si="4"/>
        <v>0.90848370197904538</v>
      </c>
    </row>
    <row r="5" spans="1:19" x14ac:dyDescent="0.3">
      <c r="A5" s="2" t="s">
        <v>14</v>
      </c>
      <c r="B5" s="11">
        <v>651</v>
      </c>
      <c r="C5" s="11">
        <v>921</v>
      </c>
      <c r="D5" s="2">
        <f t="shared" si="1"/>
        <v>270</v>
      </c>
      <c r="E5" s="11">
        <v>45</v>
      </c>
      <c r="F5" s="11">
        <v>22.5</v>
      </c>
      <c r="G5" s="11">
        <v>23.5</v>
      </c>
      <c r="H5" s="2">
        <f t="shared" si="5"/>
        <v>46</v>
      </c>
      <c r="I5" s="2">
        <f t="shared" si="6"/>
        <v>1.0222222222222221</v>
      </c>
      <c r="J5" s="2">
        <f>F5*D5</f>
        <v>6075</v>
      </c>
      <c r="K5" s="2">
        <f>G5*D5</f>
        <v>6345</v>
      </c>
      <c r="L5" s="2">
        <f t="shared" si="9"/>
        <v>21031.5</v>
      </c>
      <c r="M5" s="2">
        <f t="shared" si="10"/>
        <v>22067.5</v>
      </c>
      <c r="N5" s="2">
        <v>222003</v>
      </c>
      <c r="O5" s="2">
        <v>171800</v>
      </c>
      <c r="P5" s="2">
        <f t="shared" si="2"/>
        <v>200971.5</v>
      </c>
      <c r="Q5" s="2">
        <f t="shared" si="0"/>
        <v>149732.5</v>
      </c>
      <c r="R5" s="14">
        <f t="shared" si="3"/>
        <v>0.90526479371900381</v>
      </c>
      <c r="S5" s="14">
        <f t="shared" si="4"/>
        <v>0.87155122235157156</v>
      </c>
    </row>
    <row r="6" spans="1:19" x14ac:dyDescent="0.3">
      <c r="A6" s="2" t="s">
        <v>11</v>
      </c>
      <c r="B6" s="11">
        <v>921</v>
      </c>
      <c r="C6" s="11">
        <v>1036</v>
      </c>
      <c r="D6" s="2">
        <f t="shared" si="1"/>
        <v>115</v>
      </c>
      <c r="E6" s="11">
        <v>45</v>
      </c>
      <c r="F6" s="11">
        <v>22.5</v>
      </c>
      <c r="G6" s="11">
        <v>23.5</v>
      </c>
      <c r="H6" s="2">
        <f t="shared" si="5"/>
        <v>46</v>
      </c>
      <c r="I6" s="2">
        <f t="shared" si="6"/>
        <v>1.0222222222222221</v>
      </c>
      <c r="J6" s="2">
        <f t="shared" si="7"/>
        <v>2587.5</v>
      </c>
      <c r="K6" s="2">
        <f t="shared" si="8"/>
        <v>2702.5</v>
      </c>
      <c r="L6" s="2">
        <f t="shared" si="9"/>
        <v>23619</v>
      </c>
      <c r="M6" s="2">
        <f t="shared" si="10"/>
        <v>24770</v>
      </c>
      <c r="N6" s="2">
        <v>222003</v>
      </c>
      <c r="O6" s="2">
        <v>171800</v>
      </c>
      <c r="P6" s="2">
        <f t="shared" si="2"/>
        <v>198384</v>
      </c>
      <c r="Q6" s="2">
        <f t="shared" si="0"/>
        <v>147030</v>
      </c>
      <c r="R6" s="14">
        <f t="shared" si="3"/>
        <v>0.8936095458169484</v>
      </c>
      <c r="S6" s="14">
        <f t="shared" si="4"/>
        <v>0.85582072176949942</v>
      </c>
    </row>
    <row r="7" spans="1:19" x14ac:dyDescent="0.3">
      <c r="A7" s="2" t="s">
        <v>14</v>
      </c>
      <c r="B7" s="11">
        <v>1036</v>
      </c>
      <c r="C7" s="11">
        <v>1446</v>
      </c>
      <c r="D7" s="2">
        <f t="shared" si="1"/>
        <v>410</v>
      </c>
      <c r="E7" s="11">
        <v>38</v>
      </c>
      <c r="F7" s="11">
        <v>19</v>
      </c>
      <c r="G7" s="11">
        <v>20</v>
      </c>
      <c r="H7" s="2">
        <f t="shared" ref="H7:H20" si="11">SUM(F7:G7)</f>
        <v>39</v>
      </c>
      <c r="I7" s="2">
        <f t="shared" ref="I7:I20" si="12">H7/E7</f>
        <v>1.0263157894736843</v>
      </c>
      <c r="J7" s="2">
        <f t="shared" ref="J7:J20" si="13">F7*D7</f>
        <v>7790</v>
      </c>
      <c r="K7" s="2">
        <f t="shared" ref="K7:K20" si="14">G7*D7</f>
        <v>8200</v>
      </c>
      <c r="L7" s="2">
        <f t="shared" si="9"/>
        <v>31409</v>
      </c>
      <c r="M7" s="2">
        <f t="shared" si="10"/>
        <v>32970</v>
      </c>
      <c r="N7" s="2">
        <v>222003</v>
      </c>
      <c r="O7" s="2">
        <v>171800</v>
      </c>
      <c r="P7" s="2">
        <f t="shared" ref="P7:P20" si="15">N7-L7</f>
        <v>190594</v>
      </c>
      <c r="Q7" s="2">
        <f t="shared" ref="Q7:Q20" si="16">O7-M7</f>
        <v>138830</v>
      </c>
      <c r="R7" s="14">
        <f t="shared" si="3"/>
        <v>0.85851992991085702</v>
      </c>
      <c r="S7" s="14">
        <f t="shared" si="4"/>
        <v>0.80809080325960414</v>
      </c>
    </row>
    <row r="8" spans="1:19" x14ac:dyDescent="0.3">
      <c r="A8" s="2" t="s">
        <v>11</v>
      </c>
      <c r="B8" s="11">
        <v>1446</v>
      </c>
      <c r="C8" s="11">
        <v>1656</v>
      </c>
      <c r="D8" s="2">
        <f t="shared" si="1"/>
        <v>210</v>
      </c>
      <c r="E8" s="11">
        <v>38</v>
      </c>
      <c r="F8" s="11">
        <v>19</v>
      </c>
      <c r="G8" s="11">
        <v>20</v>
      </c>
      <c r="H8" s="2">
        <f t="shared" si="11"/>
        <v>39</v>
      </c>
      <c r="I8" s="2">
        <f t="shared" si="12"/>
        <v>1.0263157894736843</v>
      </c>
      <c r="J8" s="2">
        <f t="shared" si="13"/>
        <v>3990</v>
      </c>
      <c r="K8" s="2">
        <f t="shared" si="14"/>
        <v>4200</v>
      </c>
      <c r="L8" s="2">
        <f t="shared" si="9"/>
        <v>35399</v>
      </c>
      <c r="M8" s="2">
        <f t="shared" si="10"/>
        <v>37170</v>
      </c>
      <c r="N8" s="2">
        <v>222003</v>
      </c>
      <c r="O8" s="2">
        <v>171800</v>
      </c>
      <c r="P8" s="2">
        <f t="shared" si="15"/>
        <v>186604</v>
      </c>
      <c r="Q8" s="2">
        <f t="shared" si="16"/>
        <v>134630</v>
      </c>
      <c r="R8" s="14">
        <f t="shared" si="3"/>
        <v>0.84054719981261516</v>
      </c>
      <c r="S8" s="14">
        <f t="shared" si="4"/>
        <v>0.78364377182770661</v>
      </c>
    </row>
    <row r="9" spans="1:19" x14ac:dyDescent="0.3">
      <c r="A9" s="2" t="s">
        <v>14</v>
      </c>
      <c r="B9" s="11">
        <v>1656</v>
      </c>
      <c r="C9" s="11">
        <v>1797</v>
      </c>
      <c r="D9" s="2">
        <f t="shared" si="1"/>
        <v>141</v>
      </c>
      <c r="E9" s="11">
        <v>38</v>
      </c>
      <c r="F9" s="11">
        <v>9</v>
      </c>
      <c r="G9" s="11">
        <v>20</v>
      </c>
      <c r="H9" s="2">
        <f t="shared" si="11"/>
        <v>29</v>
      </c>
      <c r="I9" s="2">
        <f t="shared" si="12"/>
        <v>0.76315789473684215</v>
      </c>
      <c r="J9" s="2">
        <f t="shared" si="13"/>
        <v>1269</v>
      </c>
      <c r="K9" s="2">
        <f t="shared" si="14"/>
        <v>2820</v>
      </c>
      <c r="L9" s="2">
        <f t="shared" si="9"/>
        <v>36668</v>
      </c>
      <c r="M9" s="2">
        <f t="shared" si="10"/>
        <v>39990</v>
      </c>
      <c r="N9" s="2">
        <v>222003</v>
      </c>
      <c r="O9" s="2">
        <v>171800</v>
      </c>
      <c r="P9" s="2">
        <f t="shared" si="15"/>
        <v>185335</v>
      </c>
      <c r="Q9" s="2">
        <f t="shared" si="16"/>
        <v>131810</v>
      </c>
      <c r="R9" s="14">
        <f t="shared" si="3"/>
        <v>0.83483106084152015</v>
      </c>
      <c r="S9" s="14">
        <f t="shared" si="4"/>
        <v>0.76722933643771829</v>
      </c>
    </row>
    <row r="10" spans="1:19" x14ac:dyDescent="0.3">
      <c r="A10" s="2" t="s">
        <v>11</v>
      </c>
      <c r="B10" s="11">
        <v>1797</v>
      </c>
      <c r="C10" s="11">
        <v>2400</v>
      </c>
      <c r="D10" s="2">
        <f t="shared" si="1"/>
        <v>603</v>
      </c>
      <c r="E10" s="11">
        <v>38</v>
      </c>
      <c r="F10" s="11">
        <v>19</v>
      </c>
      <c r="G10" s="11">
        <v>20</v>
      </c>
      <c r="H10" s="2">
        <f t="shared" si="11"/>
        <v>39</v>
      </c>
      <c r="I10" s="2">
        <f t="shared" si="12"/>
        <v>1.0263157894736843</v>
      </c>
      <c r="J10" s="2">
        <f t="shared" si="13"/>
        <v>11457</v>
      </c>
      <c r="K10" s="2">
        <f t="shared" si="14"/>
        <v>12060</v>
      </c>
      <c r="L10" s="2">
        <f t="shared" si="9"/>
        <v>48125</v>
      </c>
      <c r="M10" s="2">
        <f t="shared" si="10"/>
        <v>52050</v>
      </c>
      <c r="N10" s="2">
        <v>222003</v>
      </c>
      <c r="O10" s="2">
        <v>171800</v>
      </c>
      <c r="P10" s="2">
        <f t="shared" si="15"/>
        <v>173878</v>
      </c>
      <c r="Q10" s="2">
        <f t="shared" si="16"/>
        <v>119750</v>
      </c>
      <c r="R10" s="14">
        <f t="shared" si="3"/>
        <v>0.78322365013085404</v>
      </c>
      <c r="S10" s="14">
        <f t="shared" si="4"/>
        <v>0.69703143189755534</v>
      </c>
    </row>
    <row r="11" spans="1:19" x14ac:dyDescent="0.3">
      <c r="A11" s="2" t="s">
        <v>11</v>
      </c>
      <c r="B11" s="11">
        <v>2400</v>
      </c>
      <c r="C11" s="11">
        <v>2700</v>
      </c>
      <c r="D11" s="2">
        <f t="shared" si="1"/>
        <v>300</v>
      </c>
      <c r="E11" s="11">
        <v>45</v>
      </c>
      <c r="F11" s="11">
        <v>22.5</v>
      </c>
      <c r="G11" s="11">
        <v>23.5</v>
      </c>
      <c r="H11" s="2">
        <f t="shared" si="11"/>
        <v>46</v>
      </c>
      <c r="I11" s="2">
        <f t="shared" si="12"/>
        <v>1.0222222222222221</v>
      </c>
      <c r="J11" s="2">
        <f t="shared" si="13"/>
        <v>6750</v>
      </c>
      <c r="K11" s="2">
        <f t="shared" si="14"/>
        <v>7050</v>
      </c>
      <c r="L11" s="2">
        <f t="shared" si="9"/>
        <v>54875</v>
      </c>
      <c r="M11" s="2">
        <f t="shared" si="10"/>
        <v>59100</v>
      </c>
      <c r="N11" s="2">
        <v>222003</v>
      </c>
      <c r="O11" s="2">
        <v>171800</v>
      </c>
      <c r="P11" s="2">
        <f t="shared" si="15"/>
        <v>167128</v>
      </c>
      <c r="Q11" s="2">
        <f t="shared" si="16"/>
        <v>112700</v>
      </c>
      <c r="R11" s="14">
        <f t="shared" si="3"/>
        <v>0.75281865560375305</v>
      </c>
      <c r="S11" s="14">
        <f t="shared" si="4"/>
        <v>0.65599534342258436</v>
      </c>
    </row>
    <row r="12" spans="1:19" x14ac:dyDescent="0.3">
      <c r="A12" s="17" t="s">
        <v>11</v>
      </c>
      <c r="B12" s="17">
        <v>2700</v>
      </c>
      <c r="C12" s="17">
        <v>3262</v>
      </c>
      <c r="D12" s="17">
        <f t="shared" si="1"/>
        <v>562</v>
      </c>
      <c r="E12" s="17">
        <v>38</v>
      </c>
      <c r="F12" s="17">
        <v>19</v>
      </c>
      <c r="G12" s="17">
        <v>20</v>
      </c>
      <c r="H12" s="17">
        <f t="shared" si="11"/>
        <v>39</v>
      </c>
      <c r="I12" s="17">
        <f t="shared" si="12"/>
        <v>1.0263157894736843</v>
      </c>
      <c r="J12" s="17">
        <f t="shared" si="13"/>
        <v>10678</v>
      </c>
      <c r="K12" s="17">
        <f t="shared" si="14"/>
        <v>11240</v>
      </c>
      <c r="L12" s="9">
        <f>L11+J12</f>
        <v>65553</v>
      </c>
      <c r="M12" s="9">
        <f t="shared" si="10"/>
        <v>70340</v>
      </c>
      <c r="N12" s="17">
        <v>222003</v>
      </c>
      <c r="O12" s="17">
        <v>171800</v>
      </c>
      <c r="P12" s="17">
        <f t="shared" si="15"/>
        <v>156450</v>
      </c>
      <c r="Q12" s="17">
        <f t="shared" si="16"/>
        <v>101460</v>
      </c>
      <c r="R12" s="15">
        <f>P12/N12</f>
        <v>0.70472020648369615</v>
      </c>
      <c r="S12" s="15">
        <f t="shared" si="4"/>
        <v>0.59057043073341098</v>
      </c>
    </row>
    <row r="13" spans="1:19" x14ac:dyDescent="0.3">
      <c r="A13" s="4" t="s">
        <v>23</v>
      </c>
      <c r="B13" s="16">
        <v>2100</v>
      </c>
      <c r="C13" s="16">
        <v>3600</v>
      </c>
      <c r="D13" s="2">
        <f t="shared" si="1"/>
        <v>1500</v>
      </c>
      <c r="E13" s="11">
        <v>35</v>
      </c>
      <c r="F13" s="11">
        <v>23</v>
      </c>
      <c r="G13" s="11">
        <v>23</v>
      </c>
      <c r="H13" s="2">
        <f t="shared" si="11"/>
        <v>46</v>
      </c>
      <c r="I13" s="2">
        <f t="shared" si="12"/>
        <v>1.3142857142857143</v>
      </c>
      <c r="J13" s="2">
        <f t="shared" si="13"/>
        <v>34500</v>
      </c>
      <c r="K13" s="2">
        <f t="shared" si="14"/>
        <v>34500</v>
      </c>
      <c r="L13" s="2">
        <f t="shared" si="9"/>
        <v>100053</v>
      </c>
      <c r="M13" s="2">
        <f t="shared" si="10"/>
        <v>104840</v>
      </c>
      <c r="N13" s="2">
        <v>222003</v>
      </c>
      <c r="O13" s="2">
        <v>171800</v>
      </c>
      <c r="P13" s="2">
        <f t="shared" si="15"/>
        <v>121950</v>
      </c>
      <c r="Q13" s="2">
        <f t="shared" si="16"/>
        <v>66960</v>
      </c>
      <c r="R13" s="18">
        <f t="shared" si="3"/>
        <v>0.54931690112295783</v>
      </c>
      <c r="S13" s="18">
        <f t="shared" si="4"/>
        <v>0.389755529685681</v>
      </c>
    </row>
    <row r="14" spans="1:19" x14ac:dyDescent="0.3">
      <c r="A14" s="4" t="s">
        <v>24</v>
      </c>
      <c r="B14" s="11">
        <v>0</v>
      </c>
      <c r="C14" s="11">
        <v>4500</v>
      </c>
      <c r="D14" s="2">
        <f t="shared" si="1"/>
        <v>4500</v>
      </c>
      <c r="E14" s="11">
        <v>35</v>
      </c>
      <c r="F14" s="11">
        <v>23</v>
      </c>
      <c r="G14" s="11">
        <v>23</v>
      </c>
      <c r="H14" s="2">
        <f t="shared" si="11"/>
        <v>46</v>
      </c>
      <c r="I14" s="2">
        <f t="shared" si="12"/>
        <v>1.3142857142857143</v>
      </c>
      <c r="J14" s="2">
        <f t="shared" si="13"/>
        <v>103500</v>
      </c>
      <c r="K14" s="2">
        <f t="shared" si="14"/>
        <v>103500</v>
      </c>
      <c r="L14" s="2">
        <f t="shared" si="9"/>
        <v>203553</v>
      </c>
      <c r="M14" s="2">
        <f t="shared" si="10"/>
        <v>208340</v>
      </c>
      <c r="N14" s="2">
        <v>222003</v>
      </c>
      <c r="O14" s="2">
        <v>171800</v>
      </c>
      <c r="P14" s="2">
        <f t="shared" si="15"/>
        <v>18450</v>
      </c>
      <c r="Q14" s="2">
        <f t="shared" si="16"/>
        <v>-36540</v>
      </c>
      <c r="R14" s="18">
        <f t="shared" si="3"/>
        <v>8.3106985040742695E-2</v>
      </c>
      <c r="S14" s="18">
        <f t="shared" si="4"/>
        <v>-0.21268917345750873</v>
      </c>
    </row>
    <row r="15" spans="1:19" x14ac:dyDescent="0.3">
      <c r="A15" s="4" t="s">
        <v>25</v>
      </c>
      <c r="B15" s="11">
        <v>0</v>
      </c>
      <c r="C15" s="11">
        <v>1000</v>
      </c>
      <c r="D15" s="2">
        <f t="shared" si="1"/>
        <v>1000</v>
      </c>
      <c r="E15" s="11">
        <v>35</v>
      </c>
      <c r="F15" s="11">
        <v>26</v>
      </c>
      <c r="G15" s="11">
        <v>26</v>
      </c>
      <c r="H15" s="2">
        <f>SUM(F15:G15)</f>
        <v>52</v>
      </c>
      <c r="I15" s="2">
        <f t="shared" si="12"/>
        <v>1.4857142857142858</v>
      </c>
      <c r="J15" s="2">
        <f t="shared" si="13"/>
        <v>26000</v>
      </c>
      <c r="K15" s="2">
        <f t="shared" si="14"/>
        <v>26000</v>
      </c>
      <c r="L15" s="2">
        <f t="shared" si="9"/>
        <v>229553</v>
      </c>
      <c r="M15" s="2">
        <f t="shared" si="10"/>
        <v>234340</v>
      </c>
      <c r="N15" s="2">
        <v>222003</v>
      </c>
      <c r="O15" s="2">
        <v>171800</v>
      </c>
      <c r="P15" s="2">
        <f t="shared" si="15"/>
        <v>-7550</v>
      </c>
      <c r="Q15" s="2">
        <f t="shared" si="16"/>
        <v>-62540</v>
      </c>
      <c r="R15" s="18">
        <f>P15/N15</f>
        <v>-3.4008549434016655E-2</v>
      </c>
      <c r="S15" s="18">
        <f t="shared" si="4"/>
        <v>-0.36402793946449358</v>
      </c>
    </row>
    <row r="16" spans="1:19" x14ac:dyDescent="0.3">
      <c r="A16" s="4" t="s">
        <v>26</v>
      </c>
      <c r="B16" s="11">
        <v>0</v>
      </c>
      <c r="C16" s="11">
        <v>1000</v>
      </c>
      <c r="D16" s="2">
        <f t="shared" si="1"/>
        <v>1000</v>
      </c>
      <c r="E16" s="11">
        <v>35</v>
      </c>
      <c r="F16" s="11">
        <v>19.5</v>
      </c>
      <c r="G16" s="16">
        <v>19.5</v>
      </c>
      <c r="H16" s="2">
        <f t="shared" si="11"/>
        <v>39</v>
      </c>
      <c r="I16" s="2">
        <f t="shared" si="12"/>
        <v>1.1142857142857143</v>
      </c>
      <c r="J16" s="2">
        <f t="shared" si="13"/>
        <v>19500</v>
      </c>
      <c r="K16" s="2">
        <f t="shared" si="14"/>
        <v>19500</v>
      </c>
      <c r="L16" s="2">
        <f t="shared" si="9"/>
        <v>249053</v>
      </c>
      <c r="M16" s="2">
        <f t="shared" si="10"/>
        <v>253840</v>
      </c>
      <c r="N16" s="2">
        <v>222003</v>
      </c>
      <c r="O16" s="2">
        <v>171800</v>
      </c>
      <c r="P16" s="2">
        <f t="shared" si="15"/>
        <v>-27050</v>
      </c>
      <c r="Q16" s="2">
        <f t="shared" si="16"/>
        <v>-82040</v>
      </c>
      <c r="R16" s="18">
        <f t="shared" si="3"/>
        <v>-0.12184520029008616</v>
      </c>
      <c r="S16" s="18">
        <f t="shared" si="4"/>
        <v>-0.47753201396973227</v>
      </c>
    </row>
    <row r="17" spans="4:19" x14ac:dyDescent="0.3">
      <c r="D17" s="13">
        <f t="shared" si="1"/>
        <v>0</v>
      </c>
      <c r="H17" s="13">
        <f t="shared" si="11"/>
        <v>0</v>
      </c>
      <c r="I17" s="13" t="e">
        <f t="shared" si="12"/>
        <v>#DIV/0!</v>
      </c>
      <c r="J17" s="13">
        <f t="shared" si="13"/>
        <v>0</v>
      </c>
      <c r="K17" s="13">
        <f t="shared" si="14"/>
        <v>0</v>
      </c>
      <c r="L17" s="13">
        <f t="shared" si="9"/>
        <v>249053</v>
      </c>
      <c r="M17" s="13">
        <f t="shared" si="10"/>
        <v>253840</v>
      </c>
      <c r="N17" s="13">
        <v>222003</v>
      </c>
      <c r="O17" s="13">
        <v>171800</v>
      </c>
      <c r="P17" s="13">
        <f t="shared" si="15"/>
        <v>-27050</v>
      </c>
      <c r="Q17" s="13">
        <f t="shared" si="16"/>
        <v>-82040</v>
      </c>
      <c r="R17" s="14">
        <f t="shared" si="3"/>
        <v>-0.12184520029008616</v>
      </c>
      <c r="S17" s="14">
        <f t="shared" si="4"/>
        <v>-0.47753201396973227</v>
      </c>
    </row>
    <row r="18" spans="4:19" x14ac:dyDescent="0.3">
      <c r="D18" s="2">
        <f t="shared" si="1"/>
        <v>0</v>
      </c>
      <c r="H18" s="2">
        <f t="shared" si="11"/>
        <v>0</v>
      </c>
      <c r="I18" s="2" t="e">
        <f t="shared" si="12"/>
        <v>#DIV/0!</v>
      </c>
      <c r="J18" s="2">
        <f t="shared" si="13"/>
        <v>0</v>
      </c>
      <c r="K18" s="2">
        <f t="shared" si="14"/>
        <v>0</v>
      </c>
      <c r="L18" s="2">
        <f t="shared" si="9"/>
        <v>249053</v>
      </c>
      <c r="M18" s="2">
        <f t="shared" si="10"/>
        <v>253840</v>
      </c>
      <c r="N18" s="2">
        <v>222003</v>
      </c>
      <c r="O18" s="2">
        <v>171800</v>
      </c>
      <c r="P18" s="2">
        <f t="shared" si="15"/>
        <v>-27050</v>
      </c>
      <c r="Q18" s="2">
        <f t="shared" si="16"/>
        <v>-82040</v>
      </c>
      <c r="R18" s="14">
        <f t="shared" si="3"/>
        <v>-0.12184520029008616</v>
      </c>
      <c r="S18" s="14">
        <f t="shared" si="4"/>
        <v>-0.47753201396973227</v>
      </c>
    </row>
    <row r="19" spans="4:19" x14ac:dyDescent="0.3">
      <c r="D19" s="2">
        <f t="shared" si="1"/>
        <v>0</v>
      </c>
      <c r="H19" s="2">
        <f t="shared" si="11"/>
        <v>0</v>
      </c>
      <c r="I19" s="2" t="e">
        <f t="shared" si="12"/>
        <v>#DIV/0!</v>
      </c>
      <c r="J19" s="2">
        <f t="shared" si="13"/>
        <v>0</v>
      </c>
      <c r="K19" s="2">
        <f t="shared" si="14"/>
        <v>0</v>
      </c>
      <c r="L19" s="2">
        <f t="shared" si="9"/>
        <v>249053</v>
      </c>
      <c r="M19" s="2">
        <f t="shared" si="10"/>
        <v>253840</v>
      </c>
      <c r="N19" s="2">
        <v>222003</v>
      </c>
      <c r="O19" s="2">
        <v>171800</v>
      </c>
      <c r="P19" s="2">
        <f t="shared" si="15"/>
        <v>-27050</v>
      </c>
      <c r="Q19" s="2">
        <f t="shared" si="16"/>
        <v>-82040</v>
      </c>
      <c r="R19" s="14">
        <f t="shared" si="3"/>
        <v>-0.12184520029008616</v>
      </c>
      <c r="S19" s="14">
        <f t="shared" si="4"/>
        <v>-0.47753201396973227</v>
      </c>
    </row>
    <row r="20" spans="4:19" x14ac:dyDescent="0.3">
      <c r="D20" s="2">
        <f t="shared" si="1"/>
        <v>0</v>
      </c>
      <c r="H20" s="2">
        <f t="shared" si="11"/>
        <v>0</v>
      </c>
      <c r="I20" s="2" t="e">
        <f t="shared" si="12"/>
        <v>#DIV/0!</v>
      </c>
      <c r="J20" s="2">
        <f t="shared" si="13"/>
        <v>0</v>
      </c>
      <c r="K20" s="2">
        <f t="shared" si="14"/>
        <v>0</v>
      </c>
      <c r="L20" s="2">
        <f t="shared" si="9"/>
        <v>249053</v>
      </c>
      <c r="M20" s="2">
        <f t="shared" si="10"/>
        <v>253840</v>
      </c>
      <c r="N20" s="2">
        <v>222003</v>
      </c>
      <c r="O20" s="2">
        <v>171800</v>
      </c>
      <c r="P20" s="2">
        <f t="shared" si="15"/>
        <v>-27050</v>
      </c>
      <c r="Q20" s="2">
        <f t="shared" si="16"/>
        <v>-82040</v>
      </c>
      <c r="R20" s="14">
        <f t="shared" si="3"/>
        <v>-0.12184520029008616</v>
      </c>
      <c r="S20" s="14">
        <f t="shared" si="4"/>
        <v>-0.47753201396973227</v>
      </c>
    </row>
    <row r="21" spans="4:19" x14ac:dyDescent="0.3">
      <c r="D21" s="2">
        <f t="shared" si="1"/>
        <v>0</v>
      </c>
      <c r="H21" s="2">
        <f t="shared" ref="H21:H22" si="17">SUM(F21:G21)</f>
        <v>0</v>
      </c>
      <c r="I21" s="2" t="e">
        <f t="shared" ref="I21:I22" si="18">H21/E21</f>
        <v>#DIV/0!</v>
      </c>
      <c r="J21" s="2">
        <f t="shared" ref="J21:J22" si="19">F21*D21</f>
        <v>0</v>
      </c>
      <c r="K21" s="2">
        <f t="shared" ref="K21:K22" si="20">G21*D21</f>
        <v>0</v>
      </c>
      <c r="L21" s="2">
        <f t="shared" si="9"/>
        <v>249053</v>
      </c>
      <c r="M21" s="2">
        <f t="shared" si="10"/>
        <v>253840</v>
      </c>
      <c r="N21" s="2">
        <v>222003</v>
      </c>
      <c r="O21" s="2">
        <v>171800</v>
      </c>
      <c r="P21" s="2">
        <f t="shared" ref="P21:P22" si="21">N21-L21</f>
        <v>-27050</v>
      </c>
      <c r="Q21" s="2">
        <f t="shared" ref="Q21:Q22" si="22">O21-M21</f>
        <v>-82040</v>
      </c>
      <c r="R21" s="14">
        <f t="shared" si="3"/>
        <v>-0.12184520029008616</v>
      </c>
      <c r="S21" s="14">
        <f t="shared" si="4"/>
        <v>-0.47753201396973227</v>
      </c>
    </row>
    <row r="22" spans="4:19" x14ac:dyDescent="0.3">
      <c r="D22" s="2">
        <f t="shared" si="1"/>
        <v>0</v>
      </c>
      <c r="H22" s="2">
        <f t="shared" si="17"/>
        <v>0</v>
      </c>
      <c r="I22" s="2" t="e">
        <f t="shared" si="18"/>
        <v>#DIV/0!</v>
      </c>
      <c r="J22" s="2">
        <f t="shared" si="19"/>
        <v>0</v>
      </c>
      <c r="K22" s="2">
        <f t="shared" si="20"/>
        <v>0</v>
      </c>
      <c r="L22" s="2">
        <f t="shared" si="9"/>
        <v>249053</v>
      </c>
      <c r="M22" s="2">
        <f t="shared" si="10"/>
        <v>253840</v>
      </c>
      <c r="N22" s="2">
        <v>222003</v>
      </c>
      <c r="O22" s="2">
        <v>171800</v>
      </c>
      <c r="P22" s="2">
        <f t="shared" si="21"/>
        <v>-27050</v>
      </c>
      <c r="Q22" s="2">
        <f t="shared" si="22"/>
        <v>-82040</v>
      </c>
      <c r="R22" s="14">
        <f t="shared" si="3"/>
        <v>-0.12184520029008616</v>
      </c>
      <c r="S22" s="14">
        <f t="shared" si="4"/>
        <v>-0.47753201396973227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Dumping_volume_dpp_drawing</vt:lpstr>
      <vt:lpstr>dumping_volume_provided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2022-11-03T08:41:02Z</dcterms:modified>
</cp:coreProperties>
</file>