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0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2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ny/Library/Mobile Documents/com~apple~CloudDocs/Documents/Bachelorarbeit/P.A.N./"/>
    </mc:Choice>
  </mc:AlternateContent>
  <xr:revisionPtr revIDLastSave="0" documentId="13_ncr:1_{A7E5B675-157A-754D-84D3-88A144DA51ED}" xr6:coauthVersionLast="47" xr6:coauthVersionMax="47" xr10:uidLastSave="{00000000-0000-0000-0000-000000000000}"/>
  <bookViews>
    <workbookView xWindow="0" yWindow="0" windowWidth="28800" windowHeight="18000" firstSheet="3" activeTab="12" xr2:uid="{00000000-000D-0000-FFFF-FFFF00000000}"/>
  </bookViews>
  <sheets>
    <sheet name="reduzierter Datensatz" sheetId="2" r:id="rId1"/>
    <sheet name="Kodeplan_reduziert" sheetId="6" r:id="rId2"/>
    <sheet name="ID1" sheetId="7" r:id="rId3"/>
    <sheet name="AB_alle" sheetId="10" r:id="rId4"/>
    <sheet name="AB in Zahlen" sheetId="24" r:id="rId5"/>
    <sheet name="AS_alle" sheetId="12" r:id="rId6"/>
    <sheet name="AS in Zahlen" sheetId="21" r:id="rId7"/>
    <sheet name="DIFF(AS AB)" sheetId="23" r:id="rId8"/>
    <sheet name="V_alle" sheetId="14" r:id="rId9"/>
    <sheet name="AS_Ring" sheetId="13" r:id="rId10"/>
    <sheet name="Ringdiagramme" sheetId="11" r:id="rId11"/>
    <sheet name="Ringdiagramm-Gruppen" sheetId="20" r:id="rId12"/>
    <sheet name="Erfolg" sheetId="25" r:id="rId13"/>
    <sheet name="AB,AS,Alter" sheetId="15" r:id="rId14"/>
    <sheet name="Alter-Aufmerksamkeit" sheetId="17" r:id="rId15"/>
    <sheet name="Ths" sheetId="18" r:id="rId16"/>
    <sheet name="Th_Ausreißer" sheetId="22" r:id="rId17"/>
  </sheets>
  <definedNames>
    <definedName name="_xlnm._FilterDatabase" localSheetId="14" hidden="1">'Alter-Aufmerksamkeit'!$A$18:$K$79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2" i="25" l="1"/>
  <c r="AK71" i="25"/>
  <c r="AK70" i="25"/>
  <c r="AK68" i="25"/>
  <c r="AI73" i="25"/>
  <c r="AI72" i="25"/>
  <c r="AI71" i="25"/>
  <c r="AI70" i="25"/>
  <c r="AI69" i="25"/>
  <c r="AI68" i="25"/>
  <c r="AB86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3" i="25"/>
  <c r="BQ3" i="21"/>
  <c r="BQ4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20" i="21"/>
  <c r="BQ21" i="21"/>
  <c r="BQ22" i="21"/>
  <c r="BQ23" i="21"/>
  <c r="BQ24" i="21"/>
  <c r="BQ25" i="21"/>
  <c r="BQ26" i="21"/>
  <c r="BQ27" i="21"/>
  <c r="BQ28" i="21"/>
  <c r="BQ29" i="21"/>
  <c r="BQ30" i="21"/>
  <c r="BQ31" i="21"/>
  <c r="BQ32" i="21"/>
  <c r="BQ33" i="21"/>
  <c r="BQ34" i="21"/>
  <c r="BQ35" i="21"/>
  <c r="BQ36" i="21"/>
  <c r="BQ37" i="21"/>
  <c r="BQ38" i="21"/>
  <c r="BQ39" i="21"/>
  <c r="BQ40" i="21"/>
  <c r="BQ41" i="21"/>
  <c r="BQ42" i="21"/>
  <c r="BQ43" i="21"/>
  <c r="BQ44" i="21"/>
  <c r="BQ45" i="21"/>
  <c r="BQ46" i="21"/>
  <c r="BQ47" i="21"/>
  <c r="BQ48" i="21"/>
  <c r="BQ49" i="21"/>
  <c r="BQ50" i="21"/>
  <c r="BQ51" i="21"/>
  <c r="BQ52" i="21"/>
  <c r="BQ53" i="21"/>
  <c r="BQ54" i="21"/>
  <c r="BQ55" i="21"/>
  <c r="BQ56" i="21"/>
  <c r="BQ57" i="21"/>
  <c r="BQ58" i="21"/>
  <c r="BQ59" i="21"/>
  <c r="BQ60" i="21"/>
  <c r="BQ61" i="21"/>
  <c r="BQ2" i="21"/>
  <c r="BP3" i="21"/>
  <c r="BP4" i="21"/>
  <c r="BP5" i="21"/>
  <c r="BP6" i="21"/>
  <c r="BP7" i="21"/>
  <c r="BP8" i="21"/>
  <c r="BP9" i="21"/>
  <c r="BP10" i="21"/>
  <c r="BP11" i="21"/>
  <c r="BP12" i="21"/>
  <c r="BP13" i="21"/>
  <c r="BP14" i="21"/>
  <c r="BP15" i="21"/>
  <c r="BP16" i="21"/>
  <c r="BP17" i="21"/>
  <c r="BP18" i="21"/>
  <c r="BP19" i="21"/>
  <c r="BP20" i="21"/>
  <c r="BP21" i="21"/>
  <c r="BP22" i="21"/>
  <c r="BP23" i="21"/>
  <c r="BP24" i="21"/>
  <c r="BP25" i="21"/>
  <c r="BP26" i="21"/>
  <c r="BP27" i="21"/>
  <c r="BP28" i="21"/>
  <c r="BP29" i="21"/>
  <c r="BP30" i="21"/>
  <c r="BP31" i="21"/>
  <c r="BP32" i="21"/>
  <c r="BP33" i="21"/>
  <c r="BP34" i="21"/>
  <c r="BP35" i="21"/>
  <c r="BP36" i="21"/>
  <c r="BP37" i="21"/>
  <c r="BP38" i="21"/>
  <c r="BP39" i="21"/>
  <c r="BP40" i="21"/>
  <c r="BP41" i="21"/>
  <c r="BP42" i="21"/>
  <c r="BP43" i="21"/>
  <c r="BP44" i="21"/>
  <c r="BP45" i="21"/>
  <c r="BP46" i="21"/>
  <c r="BP47" i="21"/>
  <c r="BP48" i="21"/>
  <c r="BP49" i="21"/>
  <c r="BP50" i="21"/>
  <c r="BP51" i="21"/>
  <c r="BP52" i="21"/>
  <c r="BP53" i="21"/>
  <c r="BP54" i="21"/>
  <c r="BP55" i="21"/>
  <c r="BP56" i="21"/>
  <c r="BP57" i="21"/>
  <c r="BP58" i="21"/>
  <c r="BP59" i="21"/>
  <c r="BP60" i="21"/>
  <c r="BP61" i="21"/>
  <c r="BP2" i="21"/>
  <c r="Q63" i="25"/>
  <c r="P63" i="25"/>
  <c r="O63" i="25"/>
  <c r="N63" i="25"/>
  <c r="FX133" i="23" l="1"/>
  <c r="FX134" i="23"/>
  <c r="FX135" i="23"/>
  <c r="FX136" i="23"/>
  <c r="FX137" i="23"/>
  <c r="FX138" i="23"/>
  <c r="FX139" i="23"/>
  <c r="FX140" i="23"/>
  <c r="FX141" i="23"/>
  <c r="FX142" i="23"/>
  <c r="FX143" i="23"/>
  <c r="FX144" i="23"/>
  <c r="FX145" i="23"/>
  <c r="FX146" i="23"/>
  <c r="FX147" i="23"/>
  <c r="FX148" i="23"/>
  <c r="FX149" i="23"/>
  <c r="FX150" i="23"/>
  <c r="FX151" i="23"/>
  <c r="FX152" i="23"/>
  <c r="FX153" i="23"/>
  <c r="FX154" i="23"/>
  <c r="FX155" i="23"/>
  <c r="FX156" i="23"/>
  <c r="FX157" i="23"/>
  <c r="FX158" i="23"/>
  <c r="FX159" i="23"/>
  <c r="FX160" i="23"/>
  <c r="FX161" i="23"/>
  <c r="FX162" i="23"/>
  <c r="FX163" i="23"/>
  <c r="FX164" i="23"/>
  <c r="FX165" i="23"/>
  <c r="FX166" i="23"/>
  <c r="FX167" i="23"/>
  <c r="FX168" i="23"/>
  <c r="FX169" i="23"/>
  <c r="FX170" i="23"/>
  <c r="FX171" i="23"/>
  <c r="FX172" i="23"/>
  <c r="FX173" i="23"/>
  <c r="FX174" i="23"/>
  <c r="FX175" i="23"/>
  <c r="FX176" i="23"/>
  <c r="FX177" i="23"/>
  <c r="FX178" i="23"/>
  <c r="FX179" i="23"/>
  <c r="FX180" i="23"/>
  <c r="FX181" i="23"/>
  <c r="FX182" i="23"/>
  <c r="FX183" i="23"/>
  <c r="FX184" i="23"/>
  <c r="FX185" i="23"/>
  <c r="FX186" i="23"/>
  <c r="FX187" i="23"/>
  <c r="FX188" i="23"/>
  <c r="FX189" i="23"/>
  <c r="FX190" i="23"/>
  <c r="FX191" i="23"/>
  <c r="FX132" i="23"/>
  <c r="FS191" i="23"/>
  <c r="FS190" i="23"/>
  <c r="FS189" i="23"/>
  <c r="FS188" i="23"/>
  <c r="FS187" i="23"/>
  <c r="FS186" i="23"/>
  <c r="FS185" i="23"/>
  <c r="FS184" i="23"/>
  <c r="FS183" i="23"/>
  <c r="FS182" i="23"/>
  <c r="FS181" i="23"/>
  <c r="FS180" i="23"/>
  <c r="FS179" i="23"/>
  <c r="FS178" i="23"/>
  <c r="FS177" i="23"/>
  <c r="FS176" i="23"/>
  <c r="FS175" i="23"/>
  <c r="FS174" i="23"/>
  <c r="FS173" i="23"/>
  <c r="FS172" i="23"/>
  <c r="FS171" i="23"/>
  <c r="FS170" i="23"/>
  <c r="FS169" i="23"/>
  <c r="FS168" i="23"/>
  <c r="FS167" i="23"/>
  <c r="FS166" i="23"/>
  <c r="FS165" i="23"/>
  <c r="FS164" i="23"/>
  <c r="FS163" i="23"/>
  <c r="FS162" i="23"/>
  <c r="FS161" i="23"/>
  <c r="FS160" i="23"/>
  <c r="FS159" i="23"/>
  <c r="FS158" i="23"/>
  <c r="FS157" i="23"/>
  <c r="FS156" i="23"/>
  <c r="FS155" i="23"/>
  <c r="FS154" i="23"/>
  <c r="FS153" i="23"/>
  <c r="FS152" i="23"/>
  <c r="FS151" i="23"/>
  <c r="FS150" i="23"/>
  <c r="FS149" i="23"/>
  <c r="FS148" i="23"/>
  <c r="FS147" i="23"/>
  <c r="FS146" i="23"/>
  <c r="FS145" i="23"/>
  <c r="FS144" i="23"/>
  <c r="FS143" i="23"/>
  <c r="FS142" i="23"/>
  <c r="FS141" i="23"/>
  <c r="FS140" i="23"/>
  <c r="FS139" i="23"/>
  <c r="FS138" i="23"/>
  <c r="FS137" i="23"/>
  <c r="FS136" i="23"/>
  <c r="FS135" i="23"/>
  <c r="FS134" i="23"/>
  <c r="FS133" i="23"/>
  <c r="FS132" i="23"/>
  <c r="GN69" i="23"/>
  <c r="GN70" i="23"/>
  <c r="GN71" i="23"/>
  <c r="GN72" i="23"/>
  <c r="GN73" i="23"/>
  <c r="GN74" i="23"/>
  <c r="GN75" i="23"/>
  <c r="GN76" i="23"/>
  <c r="GN77" i="23"/>
  <c r="GN78" i="23"/>
  <c r="GN79" i="23"/>
  <c r="GN80" i="23"/>
  <c r="GN81" i="23"/>
  <c r="GN82" i="23"/>
  <c r="GN83" i="23"/>
  <c r="GN84" i="23"/>
  <c r="GN85" i="23"/>
  <c r="GN86" i="23"/>
  <c r="GN87" i="23"/>
  <c r="GN88" i="23"/>
  <c r="GN89" i="23"/>
  <c r="GN90" i="23"/>
  <c r="GN91" i="23"/>
  <c r="GN92" i="23"/>
  <c r="GN93" i="23"/>
  <c r="GN94" i="23"/>
  <c r="GN95" i="23"/>
  <c r="GN96" i="23"/>
  <c r="GN97" i="23"/>
  <c r="GN98" i="23"/>
  <c r="GN99" i="23"/>
  <c r="GN100" i="23"/>
  <c r="GN101" i="23"/>
  <c r="GN102" i="23"/>
  <c r="GN103" i="23"/>
  <c r="GN104" i="23"/>
  <c r="GN105" i="23"/>
  <c r="GN106" i="23"/>
  <c r="GN107" i="23"/>
  <c r="GN108" i="23"/>
  <c r="GN109" i="23"/>
  <c r="GN110" i="23"/>
  <c r="GN111" i="23"/>
  <c r="GN112" i="23"/>
  <c r="GN113" i="23"/>
  <c r="GN114" i="23"/>
  <c r="GN115" i="23"/>
  <c r="GN116" i="23"/>
  <c r="GN117" i="23"/>
  <c r="GN118" i="23"/>
  <c r="GN119" i="23"/>
  <c r="GN120" i="23"/>
  <c r="GN121" i="23"/>
  <c r="GN122" i="23"/>
  <c r="GN123" i="23"/>
  <c r="GN124" i="23"/>
  <c r="GN125" i="23"/>
  <c r="GN126" i="23"/>
  <c r="GN127" i="23"/>
  <c r="GN68" i="23"/>
  <c r="GK69" i="23"/>
  <c r="GK70" i="23"/>
  <c r="GK71" i="23"/>
  <c r="GK72" i="23"/>
  <c r="GK73" i="23"/>
  <c r="GK74" i="23"/>
  <c r="GK75" i="23"/>
  <c r="GK76" i="23"/>
  <c r="GK77" i="23"/>
  <c r="GK78" i="23"/>
  <c r="GK79" i="23"/>
  <c r="GK80" i="23"/>
  <c r="GK81" i="23"/>
  <c r="GK82" i="23"/>
  <c r="GK83" i="23"/>
  <c r="GK84" i="23"/>
  <c r="GK85" i="23"/>
  <c r="GK86" i="23"/>
  <c r="GK87" i="23"/>
  <c r="GK88" i="23"/>
  <c r="GK89" i="23"/>
  <c r="GK90" i="23"/>
  <c r="GK91" i="23"/>
  <c r="GK92" i="23"/>
  <c r="GK93" i="23"/>
  <c r="GK94" i="23"/>
  <c r="GK95" i="23"/>
  <c r="GK96" i="23"/>
  <c r="GK97" i="23"/>
  <c r="GK98" i="23"/>
  <c r="GK99" i="23"/>
  <c r="GK100" i="23"/>
  <c r="GK101" i="23"/>
  <c r="GK102" i="23"/>
  <c r="GK103" i="23"/>
  <c r="GK104" i="23"/>
  <c r="GK105" i="23"/>
  <c r="GK106" i="23"/>
  <c r="GK107" i="23"/>
  <c r="GK108" i="23"/>
  <c r="GK109" i="23"/>
  <c r="GK110" i="23"/>
  <c r="GK111" i="23"/>
  <c r="GK112" i="23"/>
  <c r="GK113" i="23"/>
  <c r="GK114" i="23"/>
  <c r="GK115" i="23"/>
  <c r="GK116" i="23"/>
  <c r="GK117" i="23"/>
  <c r="GK118" i="23"/>
  <c r="GK119" i="23"/>
  <c r="GK120" i="23"/>
  <c r="GK121" i="23"/>
  <c r="GK122" i="23"/>
  <c r="GK123" i="23"/>
  <c r="GK124" i="23"/>
  <c r="GK125" i="23"/>
  <c r="GK126" i="23"/>
  <c r="GK127" i="23"/>
  <c r="GK68" i="23"/>
  <c r="GH69" i="23"/>
  <c r="GH70" i="23"/>
  <c r="GH71" i="23"/>
  <c r="GH72" i="23"/>
  <c r="GH73" i="23"/>
  <c r="GH74" i="23"/>
  <c r="GH75" i="23"/>
  <c r="GH76" i="23"/>
  <c r="GH77" i="23"/>
  <c r="GH78" i="23"/>
  <c r="GH79" i="23"/>
  <c r="GH80" i="23"/>
  <c r="GH81" i="23"/>
  <c r="GH82" i="23"/>
  <c r="GH83" i="23"/>
  <c r="GH84" i="23"/>
  <c r="GH85" i="23"/>
  <c r="GH86" i="23"/>
  <c r="GH87" i="23"/>
  <c r="GH88" i="23"/>
  <c r="GH89" i="23"/>
  <c r="GH90" i="23"/>
  <c r="GH91" i="23"/>
  <c r="GH92" i="23"/>
  <c r="GH93" i="23"/>
  <c r="GH94" i="23"/>
  <c r="GH95" i="23"/>
  <c r="GH96" i="23"/>
  <c r="GH97" i="23"/>
  <c r="GH98" i="23"/>
  <c r="GH99" i="23"/>
  <c r="GH100" i="23"/>
  <c r="GH101" i="23"/>
  <c r="GH102" i="23"/>
  <c r="GH103" i="23"/>
  <c r="GH104" i="23"/>
  <c r="GH105" i="23"/>
  <c r="GH106" i="23"/>
  <c r="GH107" i="23"/>
  <c r="GH108" i="23"/>
  <c r="GH109" i="23"/>
  <c r="GH110" i="23"/>
  <c r="GH111" i="23"/>
  <c r="GH112" i="23"/>
  <c r="GH113" i="23"/>
  <c r="GH114" i="23"/>
  <c r="GH115" i="23"/>
  <c r="GH116" i="23"/>
  <c r="GH117" i="23"/>
  <c r="GH118" i="23"/>
  <c r="GH119" i="23"/>
  <c r="GH120" i="23"/>
  <c r="GH121" i="23"/>
  <c r="GH122" i="23"/>
  <c r="GH123" i="23"/>
  <c r="GH124" i="23"/>
  <c r="GH125" i="23"/>
  <c r="GH126" i="23"/>
  <c r="GH127" i="23"/>
  <c r="GH68" i="23"/>
  <c r="GE69" i="23"/>
  <c r="GE70" i="23"/>
  <c r="GE71" i="23"/>
  <c r="GE72" i="23"/>
  <c r="GE73" i="23"/>
  <c r="GE74" i="23"/>
  <c r="GE75" i="23"/>
  <c r="GE76" i="23"/>
  <c r="GE77" i="23"/>
  <c r="GE78" i="23"/>
  <c r="GE79" i="23"/>
  <c r="GE80" i="23"/>
  <c r="GE81" i="23"/>
  <c r="GE82" i="23"/>
  <c r="GE83" i="23"/>
  <c r="GE84" i="23"/>
  <c r="GE85" i="23"/>
  <c r="GE86" i="23"/>
  <c r="GE87" i="23"/>
  <c r="GE88" i="23"/>
  <c r="GE89" i="23"/>
  <c r="GE90" i="23"/>
  <c r="GE91" i="23"/>
  <c r="GE92" i="23"/>
  <c r="GE93" i="23"/>
  <c r="GE94" i="23"/>
  <c r="GE95" i="23"/>
  <c r="GE96" i="23"/>
  <c r="GE97" i="23"/>
  <c r="GE98" i="23"/>
  <c r="GE99" i="23"/>
  <c r="GE100" i="23"/>
  <c r="GE101" i="23"/>
  <c r="GE102" i="23"/>
  <c r="GE103" i="23"/>
  <c r="GE104" i="23"/>
  <c r="GE105" i="23"/>
  <c r="GE106" i="23"/>
  <c r="GE107" i="23"/>
  <c r="GE108" i="23"/>
  <c r="GE109" i="23"/>
  <c r="GE110" i="23"/>
  <c r="GE111" i="23"/>
  <c r="GE112" i="23"/>
  <c r="GE113" i="23"/>
  <c r="GE114" i="23"/>
  <c r="GE115" i="23"/>
  <c r="GE116" i="23"/>
  <c r="GE117" i="23"/>
  <c r="GE118" i="23"/>
  <c r="GE119" i="23"/>
  <c r="GE120" i="23"/>
  <c r="GE121" i="23"/>
  <c r="GE122" i="23"/>
  <c r="GE123" i="23"/>
  <c r="GE124" i="23"/>
  <c r="GE125" i="23"/>
  <c r="GE126" i="23"/>
  <c r="GE127" i="23"/>
  <c r="GE68" i="23"/>
  <c r="GB69" i="23"/>
  <c r="GB70" i="23"/>
  <c r="GB71" i="23"/>
  <c r="GB72" i="23"/>
  <c r="GB73" i="23"/>
  <c r="GB74" i="23"/>
  <c r="GB75" i="23"/>
  <c r="GB76" i="23"/>
  <c r="GB77" i="23"/>
  <c r="GB78" i="23"/>
  <c r="GB79" i="23"/>
  <c r="GB80" i="23"/>
  <c r="GB81" i="23"/>
  <c r="GB82" i="23"/>
  <c r="GB83" i="23"/>
  <c r="GB84" i="23"/>
  <c r="GB85" i="23"/>
  <c r="GB86" i="23"/>
  <c r="GB87" i="23"/>
  <c r="GB88" i="23"/>
  <c r="GB89" i="23"/>
  <c r="GB90" i="23"/>
  <c r="GB91" i="23"/>
  <c r="GB92" i="23"/>
  <c r="GB93" i="23"/>
  <c r="GB94" i="23"/>
  <c r="GB95" i="23"/>
  <c r="GB96" i="23"/>
  <c r="GB97" i="23"/>
  <c r="GB98" i="23"/>
  <c r="GB99" i="23"/>
  <c r="GB100" i="23"/>
  <c r="GB101" i="23"/>
  <c r="GB102" i="23"/>
  <c r="GB103" i="23"/>
  <c r="GB104" i="23"/>
  <c r="GB105" i="23"/>
  <c r="GB106" i="23"/>
  <c r="GB107" i="23"/>
  <c r="GB108" i="23"/>
  <c r="GB109" i="23"/>
  <c r="GB110" i="23"/>
  <c r="GB111" i="23"/>
  <c r="GB112" i="23"/>
  <c r="GB113" i="23"/>
  <c r="GB114" i="23"/>
  <c r="GB115" i="23"/>
  <c r="GB116" i="23"/>
  <c r="GB117" i="23"/>
  <c r="GB118" i="23"/>
  <c r="GB119" i="23"/>
  <c r="GB120" i="23"/>
  <c r="GB121" i="23"/>
  <c r="GB122" i="23"/>
  <c r="GB123" i="23"/>
  <c r="GB124" i="23"/>
  <c r="GB125" i="23"/>
  <c r="GB126" i="23"/>
  <c r="GB127" i="23"/>
  <c r="GB68" i="23"/>
  <c r="FY69" i="23"/>
  <c r="FY70" i="23"/>
  <c r="FY71" i="23"/>
  <c r="FY72" i="23"/>
  <c r="FY73" i="23"/>
  <c r="FY74" i="23"/>
  <c r="FY75" i="23"/>
  <c r="FY76" i="23"/>
  <c r="FY77" i="23"/>
  <c r="FY78" i="23"/>
  <c r="FY79" i="23"/>
  <c r="FY80" i="23"/>
  <c r="FY81" i="23"/>
  <c r="FY82" i="23"/>
  <c r="FY83" i="23"/>
  <c r="FY84" i="23"/>
  <c r="FY85" i="23"/>
  <c r="FY86" i="23"/>
  <c r="FY87" i="23"/>
  <c r="FY88" i="23"/>
  <c r="FY89" i="23"/>
  <c r="FY90" i="23"/>
  <c r="FY91" i="23"/>
  <c r="FY92" i="23"/>
  <c r="FY93" i="23"/>
  <c r="FY94" i="23"/>
  <c r="FY95" i="23"/>
  <c r="FY96" i="23"/>
  <c r="FY97" i="23"/>
  <c r="FY98" i="23"/>
  <c r="FY99" i="23"/>
  <c r="FY100" i="23"/>
  <c r="FY101" i="23"/>
  <c r="FY102" i="23"/>
  <c r="FY103" i="23"/>
  <c r="FY104" i="23"/>
  <c r="FY105" i="23"/>
  <c r="FY106" i="23"/>
  <c r="FY107" i="23"/>
  <c r="FY108" i="23"/>
  <c r="FY109" i="23"/>
  <c r="FY110" i="23"/>
  <c r="FY111" i="23"/>
  <c r="FY112" i="23"/>
  <c r="FY113" i="23"/>
  <c r="FY114" i="23"/>
  <c r="FY115" i="23"/>
  <c r="FY116" i="23"/>
  <c r="FY117" i="23"/>
  <c r="FY118" i="23"/>
  <c r="FY119" i="23"/>
  <c r="FY120" i="23"/>
  <c r="FY121" i="23"/>
  <c r="FY122" i="23"/>
  <c r="FY123" i="23"/>
  <c r="FY124" i="23"/>
  <c r="FY125" i="23"/>
  <c r="FY126" i="23"/>
  <c r="FY127" i="23"/>
  <c r="FY68" i="23"/>
  <c r="FV69" i="23"/>
  <c r="FV70" i="23"/>
  <c r="FV71" i="23"/>
  <c r="FV72" i="23"/>
  <c r="FV73" i="23"/>
  <c r="FV74" i="23"/>
  <c r="FV75" i="23"/>
  <c r="FV76" i="23"/>
  <c r="FV77" i="23"/>
  <c r="FV78" i="23"/>
  <c r="FV79" i="23"/>
  <c r="FV80" i="23"/>
  <c r="FV81" i="23"/>
  <c r="FV82" i="23"/>
  <c r="FV83" i="23"/>
  <c r="FV84" i="23"/>
  <c r="FV85" i="23"/>
  <c r="FV86" i="23"/>
  <c r="FV87" i="23"/>
  <c r="FV88" i="23"/>
  <c r="FV89" i="23"/>
  <c r="FV90" i="23"/>
  <c r="FV91" i="23"/>
  <c r="FV92" i="23"/>
  <c r="FV93" i="23"/>
  <c r="FV94" i="23"/>
  <c r="FV95" i="23"/>
  <c r="FV96" i="23"/>
  <c r="FV97" i="23"/>
  <c r="FV98" i="23"/>
  <c r="FV99" i="23"/>
  <c r="FV100" i="23"/>
  <c r="FV101" i="23"/>
  <c r="FV102" i="23"/>
  <c r="FV103" i="23"/>
  <c r="FV104" i="23"/>
  <c r="FV105" i="23"/>
  <c r="FV106" i="23"/>
  <c r="FV107" i="23"/>
  <c r="FV108" i="23"/>
  <c r="FV109" i="23"/>
  <c r="FV110" i="23"/>
  <c r="FV111" i="23"/>
  <c r="FV112" i="23"/>
  <c r="FV113" i="23"/>
  <c r="FV114" i="23"/>
  <c r="FV115" i="23"/>
  <c r="FV116" i="23"/>
  <c r="FV117" i="23"/>
  <c r="FV118" i="23"/>
  <c r="FV119" i="23"/>
  <c r="FV120" i="23"/>
  <c r="FV121" i="23"/>
  <c r="FV122" i="23"/>
  <c r="FV123" i="23"/>
  <c r="FV124" i="23"/>
  <c r="FV125" i="23"/>
  <c r="FV126" i="23"/>
  <c r="FV127" i="23"/>
  <c r="FV68" i="23"/>
  <c r="FS69" i="23"/>
  <c r="FS70" i="23"/>
  <c r="FS71" i="23"/>
  <c r="FS72" i="23"/>
  <c r="FS73" i="23"/>
  <c r="FS74" i="23"/>
  <c r="FS75" i="23"/>
  <c r="FS76" i="23"/>
  <c r="FS77" i="23"/>
  <c r="FS78" i="23"/>
  <c r="FS79" i="23"/>
  <c r="FS80" i="23"/>
  <c r="FS81" i="23"/>
  <c r="FS82" i="23"/>
  <c r="FS83" i="23"/>
  <c r="FS84" i="23"/>
  <c r="FS85" i="23"/>
  <c r="FS86" i="23"/>
  <c r="FS87" i="23"/>
  <c r="FS88" i="23"/>
  <c r="FS89" i="23"/>
  <c r="FS90" i="23"/>
  <c r="FS91" i="23"/>
  <c r="FS92" i="23"/>
  <c r="FS93" i="23"/>
  <c r="FS94" i="23"/>
  <c r="FS95" i="23"/>
  <c r="FS96" i="23"/>
  <c r="FS97" i="23"/>
  <c r="FS98" i="23"/>
  <c r="FS99" i="23"/>
  <c r="FS100" i="23"/>
  <c r="FS101" i="23"/>
  <c r="FS102" i="23"/>
  <c r="FS103" i="23"/>
  <c r="FS104" i="23"/>
  <c r="FS105" i="23"/>
  <c r="FS106" i="23"/>
  <c r="FS107" i="23"/>
  <c r="FS108" i="23"/>
  <c r="FS109" i="23"/>
  <c r="FS110" i="23"/>
  <c r="FS111" i="23"/>
  <c r="FS112" i="23"/>
  <c r="FS113" i="23"/>
  <c r="FS114" i="23"/>
  <c r="FS115" i="23"/>
  <c r="FS116" i="23"/>
  <c r="FS117" i="23"/>
  <c r="FS118" i="23"/>
  <c r="FS119" i="23"/>
  <c r="FS120" i="23"/>
  <c r="FS121" i="23"/>
  <c r="FS122" i="23"/>
  <c r="FS123" i="23"/>
  <c r="FS124" i="23"/>
  <c r="FS125" i="23"/>
  <c r="FS126" i="23"/>
  <c r="FS127" i="23"/>
  <c r="FS68" i="23"/>
  <c r="FP69" i="23"/>
  <c r="FP70" i="23"/>
  <c r="FP71" i="23"/>
  <c r="FP72" i="23"/>
  <c r="FP73" i="23"/>
  <c r="FP74" i="23"/>
  <c r="FP75" i="23"/>
  <c r="FP76" i="23"/>
  <c r="FP77" i="23"/>
  <c r="FP78" i="23"/>
  <c r="FP79" i="23"/>
  <c r="FP80" i="23"/>
  <c r="FP81" i="23"/>
  <c r="FP82" i="23"/>
  <c r="FP83" i="23"/>
  <c r="FP84" i="23"/>
  <c r="FP85" i="23"/>
  <c r="FP86" i="23"/>
  <c r="FP87" i="23"/>
  <c r="FP88" i="23"/>
  <c r="FP89" i="23"/>
  <c r="FP90" i="23"/>
  <c r="FP91" i="23"/>
  <c r="FP92" i="23"/>
  <c r="FP93" i="23"/>
  <c r="FP94" i="23"/>
  <c r="FP95" i="23"/>
  <c r="FP96" i="23"/>
  <c r="FP97" i="23"/>
  <c r="FP98" i="23"/>
  <c r="FP99" i="23"/>
  <c r="FP100" i="23"/>
  <c r="FP101" i="23"/>
  <c r="FP102" i="23"/>
  <c r="FP103" i="23"/>
  <c r="FP104" i="23"/>
  <c r="FP105" i="23"/>
  <c r="FP106" i="23"/>
  <c r="FP107" i="23"/>
  <c r="FP108" i="23"/>
  <c r="FP109" i="23"/>
  <c r="FP110" i="23"/>
  <c r="FP111" i="23"/>
  <c r="FP112" i="23"/>
  <c r="FP113" i="23"/>
  <c r="FP114" i="23"/>
  <c r="FP115" i="23"/>
  <c r="FP116" i="23"/>
  <c r="FP117" i="23"/>
  <c r="FP118" i="23"/>
  <c r="FP119" i="23"/>
  <c r="FP120" i="23"/>
  <c r="FP121" i="23"/>
  <c r="FP122" i="23"/>
  <c r="FP123" i="23"/>
  <c r="FP124" i="23"/>
  <c r="FP125" i="23"/>
  <c r="FP126" i="23"/>
  <c r="FP127" i="23"/>
  <c r="FP68" i="23"/>
  <c r="FM69" i="23"/>
  <c r="FM70" i="23"/>
  <c r="FM71" i="23"/>
  <c r="FM72" i="23"/>
  <c r="FM73" i="23"/>
  <c r="FM74" i="23"/>
  <c r="FM75" i="23"/>
  <c r="FM76" i="23"/>
  <c r="FM77" i="23"/>
  <c r="FM78" i="23"/>
  <c r="FM79" i="23"/>
  <c r="FM80" i="23"/>
  <c r="FM81" i="23"/>
  <c r="FM82" i="23"/>
  <c r="FM83" i="23"/>
  <c r="FM84" i="23"/>
  <c r="FM85" i="23"/>
  <c r="FM86" i="23"/>
  <c r="FM87" i="23"/>
  <c r="FM88" i="23"/>
  <c r="FM89" i="23"/>
  <c r="FM90" i="23"/>
  <c r="FM91" i="23"/>
  <c r="FM92" i="23"/>
  <c r="FM93" i="23"/>
  <c r="FM94" i="23"/>
  <c r="FM95" i="23"/>
  <c r="FM96" i="23"/>
  <c r="FM97" i="23"/>
  <c r="FM98" i="23"/>
  <c r="FM99" i="23"/>
  <c r="FM100" i="23"/>
  <c r="FM101" i="23"/>
  <c r="FM102" i="23"/>
  <c r="FM103" i="23"/>
  <c r="FM104" i="23"/>
  <c r="FM105" i="23"/>
  <c r="FM106" i="23"/>
  <c r="FM107" i="23"/>
  <c r="FM108" i="23"/>
  <c r="FM109" i="23"/>
  <c r="FM110" i="23"/>
  <c r="FM111" i="23"/>
  <c r="FM112" i="23"/>
  <c r="FM113" i="23"/>
  <c r="FM114" i="23"/>
  <c r="FM115" i="23"/>
  <c r="FM116" i="23"/>
  <c r="FM117" i="23"/>
  <c r="FM118" i="23"/>
  <c r="FM119" i="23"/>
  <c r="FM120" i="23"/>
  <c r="FM121" i="23"/>
  <c r="FM122" i="23"/>
  <c r="FM123" i="23"/>
  <c r="FM124" i="23"/>
  <c r="FM125" i="23"/>
  <c r="FM126" i="23"/>
  <c r="FM127" i="23"/>
  <c r="FM68" i="23"/>
  <c r="FJ69" i="23"/>
  <c r="FJ70" i="23"/>
  <c r="FJ71" i="23"/>
  <c r="FJ72" i="23"/>
  <c r="FJ73" i="23"/>
  <c r="FJ74" i="23"/>
  <c r="FJ75" i="23"/>
  <c r="FJ76" i="23"/>
  <c r="FJ77" i="23"/>
  <c r="FJ78" i="23"/>
  <c r="FJ79" i="23"/>
  <c r="FJ80" i="23"/>
  <c r="FJ81" i="23"/>
  <c r="FJ82" i="23"/>
  <c r="FJ83" i="23"/>
  <c r="FJ84" i="23"/>
  <c r="FJ85" i="23"/>
  <c r="FJ86" i="23"/>
  <c r="FJ87" i="23"/>
  <c r="FJ88" i="23"/>
  <c r="FJ89" i="23"/>
  <c r="FJ90" i="23"/>
  <c r="FJ91" i="23"/>
  <c r="FJ92" i="23"/>
  <c r="FJ93" i="23"/>
  <c r="FJ94" i="23"/>
  <c r="FJ95" i="23"/>
  <c r="FJ96" i="23"/>
  <c r="FJ97" i="23"/>
  <c r="FJ98" i="23"/>
  <c r="FJ99" i="23"/>
  <c r="FJ100" i="23"/>
  <c r="FJ101" i="23"/>
  <c r="FJ102" i="23"/>
  <c r="FJ103" i="23"/>
  <c r="FJ104" i="23"/>
  <c r="FJ105" i="23"/>
  <c r="FJ106" i="23"/>
  <c r="FJ107" i="23"/>
  <c r="FJ108" i="23"/>
  <c r="FJ109" i="23"/>
  <c r="FJ110" i="23"/>
  <c r="FJ111" i="23"/>
  <c r="FJ112" i="23"/>
  <c r="FJ113" i="23"/>
  <c r="FJ114" i="23"/>
  <c r="FJ115" i="23"/>
  <c r="FJ116" i="23"/>
  <c r="FJ117" i="23"/>
  <c r="FJ118" i="23"/>
  <c r="FJ119" i="23"/>
  <c r="FJ120" i="23"/>
  <c r="FJ121" i="23"/>
  <c r="FJ122" i="23"/>
  <c r="FJ123" i="23"/>
  <c r="FJ124" i="23"/>
  <c r="FJ125" i="23"/>
  <c r="FJ126" i="23"/>
  <c r="FJ127" i="23"/>
  <c r="FJ68" i="23"/>
  <c r="FG69" i="23"/>
  <c r="FG70" i="23"/>
  <c r="FG71" i="23"/>
  <c r="FG72" i="23"/>
  <c r="FG73" i="23"/>
  <c r="FG74" i="23"/>
  <c r="FG75" i="23"/>
  <c r="FG76" i="23"/>
  <c r="FG77" i="23"/>
  <c r="FG78" i="23"/>
  <c r="FG79" i="23"/>
  <c r="FG80" i="23"/>
  <c r="FG81" i="23"/>
  <c r="FG82" i="23"/>
  <c r="FG83" i="23"/>
  <c r="FG84" i="23"/>
  <c r="FG85" i="23"/>
  <c r="FG86" i="23"/>
  <c r="FG87" i="23"/>
  <c r="FG88" i="23"/>
  <c r="FG89" i="23"/>
  <c r="FG90" i="23"/>
  <c r="FG91" i="23"/>
  <c r="FG92" i="23"/>
  <c r="FG93" i="23"/>
  <c r="FG94" i="23"/>
  <c r="FG95" i="23"/>
  <c r="FG96" i="23"/>
  <c r="FG97" i="23"/>
  <c r="FG98" i="23"/>
  <c r="FG99" i="23"/>
  <c r="FG100" i="23"/>
  <c r="FG101" i="23"/>
  <c r="FG102" i="23"/>
  <c r="FG103" i="23"/>
  <c r="FG104" i="23"/>
  <c r="FG105" i="23"/>
  <c r="FG106" i="23"/>
  <c r="FG107" i="23"/>
  <c r="FG108" i="23"/>
  <c r="FG109" i="23"/>
  <c r="FG110" i="23"/>
  <c r="FG111" i="23"/>
  <c r="FG112" i="23"/>
  <c r="FG113" i="23"/>
  <c r="FG114" i="23"/>
  <c r="FG115" i="23"/>
  <c r="FG116" i="23"/>
  <c r="FG117" i="23"/>
  <c r="FG118" i="23"/>
  <c r="FG119" i="23"/>
  <c r="FG120" i="23"/>
  <c r="FG121" i="23"/>
  <c r="FG122" i="23"/>
  <c r="FG123" i="23"/>
  <c r="FG124" i="23"/>
  <c r="FG125" i="23"/>
  <c r="FG126" i="23"/>
  <c r="FG127" i="23"/>
  <c r="FG68" i="23"/>
  <c r="FD69" i="23"/>
  <c r="FD70" i="23"/>
  <c r="FD71" i="23"/>
  <c r="FD72" i="23"/>
  <c r="FD73" i="23"/>
  <c r="FD74" i="23"/>
  <c r="FD75" i="23"/>
  <c r="FD76" i="23"/>
  <c r="FD77" i="23"/>
  <c r="FD78" i="23"/>
  <c r="FD79" i="23"/>
  <c r="FD80" i="23"/>
  <c r="FD81" i="23"/>
  <c r="FD82" i="23"/>
  <c r="FD83" i="23"/>
  <c r="FD84" i="23"/>
  <c r="FD85" i="23"/>
  <c r="FD86" i="23"/>
  <c r="FD87" i="23"/>
  <c r="FD88" i="23"/>
  <c r="FD89" i="23"/>
  <c r="FD90" i="23"/>
  <c r="FD91" i="23"/>
  <c r="FD92" i="23"/>
  <c r="FD93" i="23"/>
  <c r="FD94" i="23"/>
  <c r="FD95" i="23"/>
  <c r="FD96" i="23"/>
  <c r="FD97" i="23"/>
  <c r="FD98" i="23"/>
  <c r="FD99" i="23"/>
  <c r="FD100" i="23"/>
  <c r="FD101" i="23"/>
  <c r="FD102" i="23"/>
  <c r="FD103" i="23"/>
  <c r="FD104" i="23"/>
  <c r="FD105" i="23"/>
  <c r="FD106" i="23"/>
  <c r="FD107" i="23"/>
  <c r="FD108" i="23"/>
  <c r="FD109" i="23"/>
  <c r="FD110" i="23"/>
  <c r="FD111" i="23"/>
  <c r="FD112" i="23"/>
  <c r="FD113" i="23"/>
  <c r="FD114" i="23"/>
  <c r="FD115" i="23"/>
  <c r="FD116" i="23"/>
  <c r="FD117" i="23"/>
  <c r="FD118" i="23"/>
  <c r="FD119" i="23"/>
  <c r="FD120" i="23"/>
  <c r="FD121" i="23"/>
  <c r="FD122" i="23"/>
  <c r="FD123" i="23"/>
  <c r="FD124" i="23"/>
  <c r="FD125" i="23"/>
  <c r="FD126" i="23"/>
  <c r="FD127" i="23"/>
  <c r="FD68" i="23"/>
  <c r="FA69" i="23"/>
  <c r="FA70" i="23"/>
  <c r="FA71" i="23"/>
  <c r="FA72" i="23"/>
  <c r="FA73" i="23"/>
  <c r="FA74" i="23"/>
  <c r="FA75" i="23"/>
  <c r="FA76" i="23"/>
  <c r="FA77" i="23"/>
  <c r="FA78" i="23"/>
  <c r="FA79" i="23"/>
  <c r="FA80" i="23"/>
  <c r="FA81" i="23"/>
  <c r="FA82" i="23"/>
  <c r="FA83" i="23"/>
  <c r="FA84" i="23"/>
  <c r="FA85" i="23"/>
  <c r="FA86" i="23"/>
  <c r="FA87" i="23"/>
  <c r="FA88" i="23"/>
  <c r="FA89" i="23"/>
  <c r="FA90" i="23"/>
  <c r="FA91" i="23"/>
  <c r="FA92" i="23"/>
  <c r="FA93" i="23"/>
  <c r="FA94" i="23"/>
  <c r="FA95" i="23"/>
  <c r="FA96" i="23"/>
  <c r="FA97" i="23"/>
  <c r="FA98" i="23"/>
  <c r="FA99" i="23"/>
  <c r="FA100" i="23"/>
  <c r="FA101" i="23"/>
  <c r="FA102" i="23"/>
  <c r="FA103" i="23"/>
  <c r="FA104" i="23"/>
  <c r="FA105" i="23"/>
  <c r="FA106" i="23"/>
  <c r="FA107" i="23"/>
  <c r="FA108" i="23"/>
  <c r="FA109" i="23"/>
  <c r="FA110" i="23"/>
  <c r="FA111" i="23"/>
  <c r="FA112" i="23"/>
  <c r="FA113" i="23"/>
  <c r="FA114" i="23"/>
  <c r="FA115" i="23"/>
  <c r="FA116" i="23"/>
  <c r="FA117" i="23"/>
  <c r="FA118" i="23"/>
  <c r="FA119" i="23"/>
  <c r="FA120" i="23"/>
  <c r="FA121" i="23"/>
  <c r="FA122" i="23"/>
  <c r="FA123" i="23"/>
  <c r="FA124" i="23"/>
  <c r="FA125" i="23"/>
  <c r="FA126" i="23"/>
  <c r="FA127" i="23"/>
  <c r="FA68" i="23"/>
  <c r="EX69" i="23"/>
  <c r="EX70" i="23"/>
  <c r="EX71" i="23"/>
  <c r="EX72" i="23"/>
  <c r="EX73" i="23"/>
  <c r="EX74" i="23"/>
  <c r="EX75" i="23"/>
  <c r="EX76" i="23"/>
  <c r="EX77" i="23"/>
  <c r="EX78" i="23"/>
  <c r="EX79" i="23"/>
  <c r="EX80" i="23"/>
  <c r="EX81" i="23"/>
  <c r="EX82" i="23"/>
  <c r="EX83" i="23"/>
  <c r="EX84" i="23"/>
  <c r="EX85" i="23"/>
  <c r="EX86" i="23"/>
  <c r="EX87" i="23"/>
  <c r="EX88" i="23"/>
  <c r="EX89" i="23"/>
  <c r="EX90" i="23"/>
  <c r="EX91" i="23"/>
  <c r="EX92" i="23"/>
  <c r="EX93" i="23"/>
  <c r="EX94" i="23"/>
  <c r="EX95" i="23"/>
  <c r="EX96" i="23"/>
  <c r="EX97" i="23"/>
  <c r="EX98" i="23"/>
  <c r="EX99" i="23"/>
  <c r="EX100" i="23"/>
  <c r="EX101" i="23"/>
  <c r="EX102" i="23"/>
  <c r="EX103" i="23"/>
  <c r="EX104" i="23"/>
  <c r="EX105" i="23"/>
  <c r="EX106" i="23"/>
  <c r="EX107" i="23"/>
  <c r="EX108" i="23"/>
  <c r="EX109" i="23"/>
  <c r="EX110" i="23"/>
  <c r="EX111" i="23"/>
  <c r="EX112" i="23"/>
  <c r="EX113" i="23"/>
  <c r="EX114" i="23"/>
  <c r="EX115" i="23"/>
  <c r="EX116" i="23"/>
  <c r="EX117" i="23"/>
  <c r="EX118" i="23"/>
  <c r="EX119" i="23"/>
  <c r="EX120" i="23"/>
  <c r="EX121" i="23"/>
  <c r="EX122" i="23"/>
  <c r="EX123" i="23"/>
  <c r="EX124" i="23"/>
  <c r="EX125" i="23"/>
  <c r="EX126" i="23"/>
  <c r="EX127" i="23"/>
  <c r="EX68" i="23"/>
  <c r="EU69" i="23"/>
  <c r="EU70" i="23"/>
  <c r="EU71" i="23"/>
  <c r="EU72" i="23"/>
  <c r="EU73" i="23"/>
  <c r="EU74" i="23"/>
  <c r="EU75" i="23"/>
  <c r="EU76" i="23"/>
  <c r="EU77" i="23"/>
  <c r="EU78" i="23"/>
  <c r="EU79" i="23"/>
  <c r="EU80" i="23"/>
  <c r="EU81" i="23"/>
  <c r="EU82" i="23"/>
  <c r="EU83" i="23"/>
  <c r="EU84" i="23"/>
  <c r="EU85" i="23"/>
  <c r="EU86" i="23"/>
  <c r="EU87" i="23"/>
  <c r="EU88" i="23"/>
  <c r="EU89" i="23"/>
  <c r="EU90" i="23"/>
  <c r="EU91" i="23"/>
  <c r="EU92" i="23"/>
  <c r="EU93" i="23"/>
  <c r="EU94" i="23"/>
  <c r="EU95" i="23"/>
  <c r="EU96" i="23"/>
  <c r="EU97" i="23"/>
  <c r="EU98" i="23"/>
  <c r="EU99" i="23"/>
  <c r="EU100" i="23"/>
  <c r="EU101" i="23"/>
  <c r="EU102" i="23"/>
  <c r="EU103" i="23"/>
  <c r="EU104" i="23"/>
  <c r="EU105" i="23"/>
  <c r="EU106" i="23"/>
  <c r="EU107" i="23"/>
  <c r="EU108" i="23"/>
  <c r="EU109" i="23"/>
  <c r="EU110" i="23"/>
  <c r="EU111" i="23"/>
  <c r="EU112" i="23"/>
  <c r="EU113" i="23"/>
  <c r="EU114" i="23"/>
  <c r="EU115" i="23"/>
  <c r="EU116" i="23"/>
  <c r="EU117" i="23"/>
  <c r="EU118" i="23"/>
  <c r="EU119" i="23"/>
  <c r="EU120" i="23"/>
  <c r="EU121" i="23"/>
  <c r="EU122" i="23"/>
  <c r="EU123" i="23"/>
  <c r="EU124" i="23"/>
  <c r="EU125" i="23"/>
  <c r="EU126" i="23"/>
  <c r="EU127" i="23"/>
  <c r="EU68" i="23"/>
  <c r="ER69" i="23"/>
  <c r="ER70" i="23"/>
  <c r="ER71" i="23"/>
  <c r="ER72" i="23"/>
  <c r="ER73" i="23"/>
  <c r="ER74" i="23"/>
  <c r="ER75" i="23"/>
  <c r="ER76" i="23"/>
  <c r="ER77" i="23"/>
  <c r="ER78" i="23"/>
  <c r="ER79" i="23"/>
  <c r="ER80" i="23"/>
  <c r="ER81" i="23"/>
  <c r="ER82" i="23"/>
  <c r="ER83" i="23"/>
  <c r="ER84" i="23"/>
  <c r="ER85" i="23"/>
  <c r="ER86" i="23"/>
  <c r="ER87" i="23"/>
  <c r="ER88" i="23"/>
  <c r="ER89" i="23"/>
  <c r="ER90" i="23"/>
  <c r="ER91" i="23"/>
  <c r="ER92" i="23"/>
  <c r="ER93" i="23"/>
  <c r="ER94" i="23"/>
  <c r="ER95" i="23"/>
  <c r="ER96" i="23"/>
  <c r="ER97" i="23"/>
  <c r="ER98" i="23"/>
  <c r="ER99" i="23"/>
  <c r="ER100" i="23"/>
  <c r="ER101" i="23"/>
  <c r="ER102" i="23"/>
  <c r="ER103" i="23"/>
  <c r="ER104" i="23"/>
  <c r="ER105" i="23"/>
  <c r="ER106" i="23"/>
  <c r="ER107" i="23"/>
  <c r="ER108" i="23"/>
  <c r="ER109" i="23"/>
  <c r="ER110" i="23"/>
  <c r="ER111" i="23"/>
  <c r="ER112" i="23"/>
  <c r="ER113" i="23"/>
  <c r="ER114" i="23"/>
  <c r="ER115" i="23"/>
  <c r="ER116" i="23"/>
  <c r="ER117" i="23"/>
  <c r="ER118" i="23"/>
  <c r="ER119" i="23"/>
  <c r="ER120" i="23"/>
  <c r="ER121" i="23"/>
  <c r="ER122" i="23"/>
  <c r="ER123" i="23"/>
  <c r="ER124" i="23"/>
  <c r="ER125" i="23"/>
  <c r="ER126" i="23"/>
  <c r="ER127" i="23"/>
  <c r="ER68" i="23"/>
  <c r="EO69" i="23"/>
  <c r="EO70" i="23"/>
  <c r="EO71" i="23"/>
  <c r="EO72" i="23"/>
  <c r="EO73" i="23"/>
  <c r="EO74" i="23"/>
  <c r="EO75" i="23"/>
  <c r="EO76" i="23"/>
  <c r="EO77" i="23"/>
  <c r="EO78" i="23"/>
  <c r="EO79" i="23"/>
  <c r="EO80" i="23"/>
  <c r="EO81" i="23"/>
  <c r="EO82" i="23"/>
  <c r="EO83" i="23"/>
  <c r="EO84" i="23"/>
  <c r="EO85" i="23"/>
  <c r="EO86" i="23"/>
  <c r="EO87" i="23"/>
  <c r="EO88" i="23"/>
  <c r="EO89" i="23"/>
  <c r="EO90" i="23"/>
  <c r="EO91" i="23"/>
  <c r="EO92" i="23"/>
  <c r="EO93" i="23"/>
  <c r="EO94" i="23"/>
  <c r="EO95" i="23"/>
  <c r="EO96" i="23"/>
  <c r="EO97" i="23"/>
  <c r="EO98" i="23"/>
  <c r="EO99" i="23"/>
  <c r="EO100" i="23"/>
  <c r="EO101" i="23"/>
  <c r="EO102" i="23"/>
  <c r="EO103" i="23"/>
  <c r="EO104" i="23"/>
  <c r="EO105" i="23"/>
  <c r="EO106" i="23"/>
  <c r="EO107" i="23"/>
  <c r="EO108" i="23"/>
  <c r="EO109" i="23"/>
  <c r="EO110" i="23"/>
  <c r="EO111" i="23"/>
  <c r="EO112" i="23"/>
  <c r="EO113" i="23"/>
  <c r="EO114" i="23"/>
  <c r="EO115" i="23"/>
  <c r="EO116" i="23"/>
  <c r="EO117" i="23"/>
  <c r="EO118" i="23"/>
  <c r="EO119" i="23"/>
  <c r="EO120" i="23"/>
  <c r="EO121" i="23"/>
  <c r="EO122" i="23"/>
  <c r="EO123" i="23"/>
  <c r="EO124" i="23"/>
  <c r="EO125" i="23"/>
  <c r="EO126" i="23"/>
  <c r="EO127" i="23"/>
  <c r="EO68" i="23"/>
  <c r="EL69" i="23"/>
  <c r="EL70" i="23"/>
  <c r="EL71" i="23"/>
  <c r="EL72" i="23"/>
  <c r="EL73" i="23"/>
  <c r="EL74" i="23"/>
  <c r="EL75" i="23"/>
  <c r="EL76" i="23"/>
  <c r="EL77" i="23"/>
  <c r="EL78" i="23"/>
  <c r="EL79" i="23"/>
  <c r="EL80" i="23"/>
  <c r="EL81" i="23"/>
  <c r="EL82" i="23"/>
  <c r="EL83" i="23"/>
  <c r="EL84" i="23"/>
  <c r="EL85" i="23"/>
  <c r="EL86" i="23"/>
  <c r="EL87" i="23"/>
  <c r="EL88" i="23"/>
  <c r="EL89" i="23"/>
  <c r="EL90" i="23"/>
  <c r="EL91" i="23"/>
  <c r="EL92" i="23"/>
  <c r="EL93" i="23"/>
  <c r="EL94" i="23"/>
  <c r="EL95" i="23"/>
  <c r="EL96" i="23"/>
  <c r="EL97" i="23"/>
  <c r="EL98" i="23"/>
  <c r="EL99" i="23"/>
  <c r="EL100" i="23"/>
  <c r="EL101" i="23"/>
  <c r="EL102" i="23"/>
  <c r="EL103" i="23"/>
  <c r="EL104" i="23"/>
  <c r="EL105" i="23"/>
  <c r="EL106" i="23"/>
  <c r="EL107" i="23"/>
  <c r="EL108" i="23"/>
  <c r="EL109" i="23"/>
  <c r="EL110" i="23"/>
  <c r="EL111" i="23"/>
  <c r="EL112" i="23"/>
  <c r="EL113" i="23"/>
  <c r="EL114" i="23"/>
  <c r="EL115" i="23"/>
  <c r="EL116" i="23"/>
  <c r="EL117" i="23"/>
  <c r="EL118" i="23"/>
  <c r="EL119" i="23"/>
  <c r="EL120" i="23"/>
  <c r="EL121" i="23"/>
  <c r="EL122" i="23"/>
  <c r="EL123" i="23"/>
  <c r="EL124" i="23"/>
  <c r="EL125" i="23"/>
  <c r="EL126" i="23"/>
  <c r="EL127" i="23"/>
  <c r="EL68" i="23"/>
  <c r="EI69" i="23"/>
  <c r="EI70" i="23"/>
  <c r="EI71" i="23"/>
  <c r="EI72" i="23"/>
  <c r="EI73" i="23"/>
  <c r="EI74" i="23"/>
  <c r="EI75" i="23"/>
  <c r="EI76" i="23"/>
  <c r="EI77" i="23"/>
  <c r="EI78" i="23"/>
  <c r="EI79" i="23"/>
  <c r="EI80" i="23"/>
  <c r="EI81" i="23"/>
  <c r="EI82" i="23"/>
  <c r="EI83" i="23"/>
  <c r="EI84" i="23"/>
  <c r="EI85" i="23"/>
  <c r="EI86" i="23"/>
  <c r="EI87" i="23"/>
  <c r="EI88" i="23"/>
  <c r="EI89" i="23"/>
  <c r="EI90" i="23"/>
  <c r="EI91" i="23"/>
  <c r="EI92" i="23"/>
  <c r="EI93" i="23"/>
  <c r="EI94" i="23"/>
  <c r="EI95" i="23"/>
  <c r="EI96" i="23"/>
  <c r="EI97" i="23"/>
  <c r="EI98" i="23"/>
  <c r="EI99" i="23"/>
  <c r="EI100" i="23"/>
  <c r="EI101" i="23"/>
  <c r="EI102" i="23"/>
  <c r="EI103" i="23"/>
  <c r="EI104" i="23"/>
  <c r="EI105" i="23"/>
  <c r="EI106" i="23"/>
  <c r="EI107" i="23"/>
  <c r="EI108" i="23"/>
  <c r="EI109" i="23"/>
  <c r="EI110" i="23"/>
  <c r="EI111" i="23"/>
  <c r="EI112" i="23"/>
  <c r="EI113" i="23"/>
  <c r="EI114" i="23"/>
  <c r="EI115" i="23"/>
  <c r="EI116" i="23"/>
  <c r="EI117" i="23"/>
  <c r="EI118" i="23"/>
  <c r="EI119" i="23"/>
  <c r="EI120" i="23"/>
  <c r="EI121" i="23"/>
  <c r="EI122" i="23"/>
  <c r="EI123" i="23"/>
  <c r="EI124" i="23"/>
  <c r="EI125" i="23"/>
  <c r="EI126" i="23"/>
  <c r="EI127" i="23"/>
  <c r="EI68" i="23"/>
  <c r="EF69" i="23"/>
  <c r="EF70" i="23"/>
  <c r="EF71" i="23"/>
  <c r="EF72" i="23"/>
  <c r="EF73" i="23"/>
  <c r="EF74" i="23"/>
  <c r="EF75" i="23"/>
  <c r="EF76" i="23"/>
  <c r="EF77" i="23"/>
  <c r="EF78" i="23"/>
  <c r="EF79" i="23"/>
  <c r="EF80" i="23"/>
  <c r="EF81" i="23"/>
  <c r="EF82" i="23"/>
  <c r="EF83" i="23"/>
  <c r="EF84" i="23"/>
  <c r="EF85" i="23"/>
  <c r="EF86" i="23"/>
  <c r="EF87" i="23"/>
  <c r="EF88" i="23"/>
  <c r="EF89" i="23"/>
  <c r="EF90" i="23"/>
  <c r="EF91" i="23"/>
  <c r="EF92" i="23"/>
  <c r="EF93" i="23"/>
  <c r="EF94" i="23"/>
  <c r="EF95" i="23"/>
  <c r="EF96" i="23"/>
  <c r="EF97" i="23"/>
  <c r="EF98" i="23"/>
  <c r="EF99" i="23"/>
  <c r="EF100" i="23"/>
  <c r="EF101" i="23"/>
  <c r="EF102" i="23"/>
  <c r="EF103" i="23"/>
  <c r="EF104" i="23"/>
  <c r="EF105" i="23"/>
  <c r="EF106" i="23"/>
  <c r="EF107" i="23"/>
  <c r="EF108" i="23"/>
  <c r="EF109" i="23"/>
  <c r="EF110" i="23"/>
  <c r="EF111" i="23"/>
  <c r="EF112" i="23"/>
  <c r="EF113" i="23"/>
  <c r="EF114" i="23"/>
  <c r="EF115" i="23"/>
  <c r="EF116" i="23"/>
  <c r="EF117" i="23"/>
  <c r="EF118" i="23"/>
  <c r="EF119" i="23"/>
  <c r="EF120" i="23"/>
  <c r="EF121" i="23"/>
  <c r="EF122" i="23"/>
  <c r="EF123" i="23"/>
  <c r="EF124" i="23"/>
  <c r="EF125" i="23"/>
  <c r="EF126" i="23"/>
  <c r="EF127" i="23"/>
  <c r="EF68" i="23"/>
  <c r="EC69" i="23"/>
  <c r="EC70" i="23"/>
  <c r="EC71" i="23"/>
  <c r="EC72" i="23"/>
  <c r="EC73" i="23"/>
  <c r="EC74" i="23"/>
  <c r="EC75" i="23"/>
  <c r="EC76" i="23"/>
  <c r="EC77" i="23"/>
  <c r="EC78" i="23"/>
  <c r="EC79" i="23"/>
  <c r="EC80" i="23"/>
  <c r="EC81" i="23"/>
  <c r="EC82" i="23"/>
  <c r="EC83" i="23"/>
  <c r="EC84" i="23"/>
  <c r="EC85" i="23"/>
  <c r="EC86" i="23"/>
  <c r="EC87" i="23"/>
  <c r="EC88" i="23"/>
  <c r="EC89" i="23"/>
  <c r="EC90" i="23"/>
  <c r="EC91" i="23"/>
  <c r="EC92" i="23"/>
  <c r="EC93" i="23"/>
  <c r="EC94" i="23"/>
  <c r="EC95" i="23"/>
  <c r="EC96" i="23"/>
  <c r="EC97" i="23"/>
  <c r="EC98" i="23"/>
  <c r="EC99" i="23"/>
  <c r="EC100" i="23"/>
  <c r="EC101" i="23"/>
  <c r="EC102" i="23"/>
  <c r="EC103" i="23"/>
  <c r="EC104" i="23"/>
  <c r="EC105" i="23"/>
  <c r="EC106" i="23"/>
  <c r="EC107" i="23"/>
  <c r="EC108" i="23"/>
  <c r="EC109" i="23"/>
  <c r="EC110" i="23"/>
  <c r="EC111" i="23"/>
  <c r="EC112" i="23"/>
  <c r="EC113" i="23"/>
  <c r="EC114" i="23"/>
  <c r="EC115" i="23"/>
  <c r="EC116" i="23"/>
  <c r="EC117" i="23"/>
  <c r="EC118" i="23"/>
  <c r="EC119" i="23"/>
  <c r="EC120" i="23"/>
  <c r="EC121" i="23"/>
  <c r="EC122" i="23"/>
  <c r="EC123" i="23"/>
  <c r="EC124" i="23"/>
  <c r="EC125" i="23"/>
  <c r="EC126" i="23"/>
  <c r="EC127" i="23"/>
  <c r="EC68" i="23"/>
  <c r="DZ69" i="23"/>
  <c r="DZ70" i="23"/>
  <c r="DZ71" i="23"/>
  <c r="DZ72" i="23"/>
  <c r="DZ73" i="23"/>
  <c r="DZ74" i="23"/>
  <c r="DZ75" i="23"/>
  <c r="DZ76" i="23"/>
  <c r="DZ77" i="23"/>
  <c r="DZ78" i="23"/>
  <c r="DZ79" i="23"/>
  <c r="DZ80" i="23"/>
  <c r="DZ81" i="23"/>
  <c r="DZ82" i="23"/>
  <c r="DZ83" i="23"/>
  <c r="DZ84" i="23"/>
  <c r="DZ85" i="23"/>
  <c r="DZ86" i="23"/>
  <c r="DZ87" i="23"/>
  <c r="DZ88" i="23"/>
  <c r="DZ89" i="23"/>
  <c r="DZ90" i="23"/>
  <c r="DZ91" i="23"/>
  <c r="DZ92" i="23"/>
  <c r="DZ93" i="23"/>
  <c r="DZ94" i="23"/>
  <c r="DZ95" i="23"/>
  <c r="DZ96" i="23"/>
  <c r="DZ97" i="23"/>
  <c r="DZ98" i="23"/>
  <c r="DZ99" i="23"/>
  <c r="DZ100" i="23"/>
  <c r="DZ101" i="23"/>
  <c r="DZ102" i="23"/>
  <c r="DZ103" i="23"/>
  <c r="DZ104" i="23"/>
  <c r="DZ105" i="23"/>
  <c r="DZ106" i="23"/>
  <c r="DZ107" i="23"/>
  <c r="DZ108" i="23"/>
  <c r="DZ109" i="23"/>
  <c r="DZ110" i="23"/>
  <c r="DZ111" i="23"/>
  <c r="DZ112" i="23"/>
  <c r="DZ113" i="23"/>
  <c r="DZ114" i="23"/>
  <c r="DZ115" i="23"/>
  <c r="DZ116" i="23"/>
  <c r="DZ117" i="23"/>
  <c r="DZ118" i="23"/>
  <c r="DZ119" i="23"/>
  <c r="DZ120" i="23"/>
  <c r="DZ121" i="23"/>
  <c r="DZ122" i="23"/>
  <c r="DZ123" i="23"/>
  <c r="DZ124" i="23"/>
  <c r="DZ125" i="23"/>
  <c r="DZ126" i="23"/>
  <c r="DZ127" i="23"/>
  <c r="DZ68" i="23"/>
  <c r="DW69" i="23"/>
  <c r="DW70" i="23"/>
  <c r="DW71" i="23"/>
  <c r="DW72" i="23"/>
  <c r="DW73" i="23"/>
  <c r="DW74" i="23"/>
  <c r="DW75" i="23"/>
  <c r="DW76" i="23"/>
  <c r="DW77" i="23"/>
  <c r="DW78" i="23"/>
  <c r="DW79" i="23"/>
  <c r="DW80" i="23"/>
  <c r="DW81" i="23"/>
  <c r="DW82" i="23"/>
  <c r="DW83" i="23"/>
  <c r="DW84" i="23"/>
  <c r="DW85" i="23"/>
  <c r="DW86" i="23"/>
  <c r="DW87" i="23"/>
  <c r="DW88" i="23"/>
  <c r="DW89" i="23"/>
  <c r="DW90" i="23"/>
  <c r="DW91" i="23"/>
  <c r="DW92" i="23"/>
  <c r="DW93" i="23"/>
  <c r="DW94" i="23"/>
  <c r="DW95" i="23"/>
  <c r="DW96" i="23"/>
  <c r="DW97" i="23"/>
  <c r="DW98" i="23"/>
  <c r="DW99" i="23"/>
  <c r="DW100" i="23"/>
  <c r="DW101" i="23"/>
  <c r="DW102" i="23"/>
  <c r="DW103" i="23"/>
  <c r="DW104" i="23"/>
  <c r="DW105" i="23"/>
  <c r="DW106" i="23"/>
  <c r="DW107" i="23"/>
  <c r="DW108" i="23"/>
  <c r="DW109" i="23"/>
  <c r="DW110" i="23"/>
  <c r="DW111" i="23"/>
  <c r="DW112" i="23"/>
  <c r="DW113" i="23"/>
  <c r="DW114" i="23"/>
  <c r="DW115" i="23"/>
  <c r="DW116" i="23"/>
  <c r="DW117" i="23"/>
  <c r="DW118" i="23"/>
  <c r="DW119" i="23"/>
  <c r="DW120" i="23"/>
  <c r="DW121" i="23"/>
  <c r="DW122" i="23"/>
  <c r="DW123" i="23"/>
  <c r="DW124" i="23"/>
  <c r="DW125" i="23"/>
  <c r="DW126" i="23"/>
  <c r="DW127" i="23"/>
  <c r="DW68" i="23"/>
  <c r="DT69" i="23"/>
  <c r="DT70" i="23"/>
  <c r="DT71" i="23"/>
  <c r="DT72" i="23"/>
  <c r="DT73" i="23"/>
  <c r="DT74" i="23"/>
  <c r="DT75" i="23"/>
  <c r="DT76" i="23"/>
  <c r="DT77" i="23"/>
  <c r="DT78" i="23"/>
  <c r="DT79" i="23"/>
  <c r="DT80" i="23"/>
  <c r="DT81" i="23"/>
  <c r="DT82" i="23"/>
  <c r="DT83" i="23"/>
  <c r="DT84" i="23"/>
  <c r="DT85" i="23"/>
  <c r="DT86" i="23"/>
  <c r="DT87" i="23"/>
  <c r="DT88" i="23"/>
  <c r="DT89" i="23"/>
  <c r="DT90" i="23"/>
  <c r="DT91" i="23"/>
  <c r="DT92" i="23"/>
  <c r="DT93" i="23"/>
  <c r="DT94" i="23"/>
  <c r="DT95" i="23"/>
  <c r="DT96" i="23"/>
  <c r="DT97" i="23"/>
  <c r="DT98" i="23"/>
  <c r="DT99" i="23"/>
  <c r="DT100" i="23"/>
  <c r="DT101" i="23"/>
  <c r="DT102" i="23"/>
  <c r="DT103" i="23"/>
  <c r="DT104" i="23"/>
  <c r="DT105" i="23"/>
  <c r="DT106" i="23"/>
  <c r="DT107" i="23"/>
  <c r="DT108" i="23"/>
  <c r="DT109" i="23"/>
  <c r="DT110" i="23"/>
  <c r="DT111" i="23"/>
  <c r="DT112" i="23"/>
  <c r="DT113" i="23"/>
  <c r="DT114" i="23"/>
  <c r="DT115" i="23"/>
  <c r="DT116" i="23"/>
  <c r="DT117" i="23"/>
  <c r="DT118" i="23"/>
  <c r="DT119" i="23"/>
  <c r="DT120" i="23"/>
  <c r="DT121" i="23"/>
  <c r="DT122" i="23"/>
  <c r="DT123" i="23"/>
  <c r="DT124" i="23"/>
  <c r="DT125" i="23"/>
  <c r="DT126" i="23"/>
  <c r="DT127" i="23"/>
  <c r="DT68" i="23"/>
  <c r="DQ69" i="23"/>
  <c r="DQ70" i="23"/>
  <c r="DQ71" i="23"/>
  <c r="DQ72" i="23"/>
  <c r="DQ73" i="23"/>
  <c r="DQ74" i="23"/>
  <c r="DQ75" i="23"/>
  <c r="DQ76" i="23"/>
  <c r="DQ77" i="23"/>
  <c r="DQ78" i="23"/>
  <c r="DQ79" i="23"/>
  <c r="DQ80" i="23"/>
  <c r="DQ81" i="23"/>
  <c r="DQ82" i="23"/>
  <c r="DQ83" i="23"/>
  <c r="DQ84" i="23"/>
  <c r="DQ85" i="23"/>
  <c r="DQ86" i="23"/>
  <c r="DQ87" i="23"/>
  <c r="DQ88" i="23"/>
  <c r="DQ89" i="23"/>
  <c r="DQ90" i="23"/>
  <c r="DQ91" i="23"/>
  <c r="DQ92" i="23"/>
  <c r="DQ93" i="23"/>
  <c r="DQ94" i="23"/>
  <c r="DQ95" i="23"/>
  <c r="DQ96" i="23"/>
  <c r="DQ97" i="23"/>
  <c r="DQ98" i="23"/>
  <c r="DQ99" i="23"/>
  <c r="DQ100" i="23"/>
  <c r="DQ101" i="23"/>
  <c r="DQ102" i="23"/>
  <c r="DQ103" i="23"/>
  <c r="DQ104" i="23"/>
  <c r="DQ105" i="23"/>
  <c r="DQ106" i="23"/>
  <c r="DQ107" i="23"/>
  <c r="DQ108" i="23"/>
  <c r="DQ109" i="23"/>
  <c r="DQ110" i="23"/>
  <c r="DQ111" i="23"/>
  <c r="DQ112" i="23"/>
  <c r="DQ113" i="23"/>
  <c r="DQ114" i="23"/>
  <c r="DQ115" i="23"/>
  <c r="DQ116" i="23"/>
  <c r="DQ117" i="23"/>
  <c r="DQ118" i="23"/>
  <c r="DQ119" i="23"/>
  <c r="DQ120" i="23"/>
  <c r="DQ121" i="23"/>
  <c r="DQ122" i="23"/>
  <c r="DQ123" i="23"/>
  <c r="DQ124" i="23"/>
  <c r="DQ125" i="23"/>
  <c r="DQ126" i="23"/>
  <c r="DQ127" i="23"/>
  <c r="DQ68" i="23"/>
  <c r="DN69" i="23"/>
  <c r="DN70" i="23"/>
  <c r="DN71" i="23"/>
  <c r="DN72" i="23"/>
  <c r="DN73" i="23"/>
  <c r="DN74" i="23"/>
  <c r="DN75" i="23"/>
  <c r="DN76" i="23"/>
  <c r="DN77" i="23"/>
  <c r="DN78" i="23"/>
  <c r="DN79" i="23"/>
  <c r="DN80" i="23"/>
  <c r="DN81" i="23"/>
  <c r="DN82" i="23"/>
  <c r="DN83" i="23"/>
  <c r="DN84" i="23"/>
  <c r="DN85" i="23"/>
  <c r="DN86" i="23"/>
  <c r="DN87" i="23"/>
  <c r="DN88" i="23"/>
  <c r="DN89" i="23"/>
  <c r="DN90" i="23"/>
  <c r="DN91" i="23"/>
  <c r="DN92" i="23"/>
  <c r="DN93" i="23"/>
  <c r="DN94" i="23"/>
  <c r="DN95" i="23"/>
  <c r="DN96" i="23"/>
  <c r="DN97" i="23"/>
  <c r="DN98" i="23"/>
  <c r="DN99" i="23"/>
  <c r="DN100" i="23"/>
  <c r="DN101" i="23"/>
  <c r="DN102" i="23"/>
  <c r="DN103" i="23"/>
  <c r="DN104" i="23"/>
  <c r="DN105" i="23"/>
  <c r="DN106" i="23"/>
  <c r="DN107" i="23"/>
  <c r="DN108" i="23"/>
  <c r="DN109" i="23"/>
  <c r="DN110" i="23"/>
  <c r="DN111" i="23"/>
  <c r="DN112" i="23"/>
  <c r="DN113" i="23"/>
  <c r="DN114" i="23"/>
  <c r="DN115" i="23"/>
  <c r="DN116" i="23"/>
  <c r="DN117" i="23"/>
  <c r="DN118" i="23"/>
  <c r="DN119" i="23"/>
  <c r="DN120" i="23"/>
  <c r="DN121" i="23"/>
  <c r="DN122" i="23"/>
  <c r="DN123" i="23"/>
  <c r="DN124" i="23"/>
  <c r="DN125" i="23"/>
  <c r="DN126" i="23"/>
  <c r="DN127" i="23"/>
  <c r="DN68" i="23"/>
  <c r="DK69" i="23"/>
  <c r="DK70" i="23"/>
  <c r="DK71" i="23"/>
  <c r="DK72" i="23"/>
  <c r="DK73" i="23"/>
  <c r="DK74" i="23"/>
  <c r="DK75" i="23"/>
  <c r="DK76" i="23"/>
  <c r="DK77" i="23"/>
  <c r="DK78" i="23"/>
  <c r="DK79" i="23"/>
  <c r="DK80" i="23"/>
  <c r="DK81" i="23"/>
  <c r="DK82" i="23"/>
  <c r="DK83" i="23"/>
  <c r="DK84" i="23"/>
  <c r="DK85" i="23"/>
  <c r="DK86" i="23"/>
  <c r="DK87" i="23"/>
  <c r="DK88" i="23"/>
  <c r="DK89" i="23"/>
  <c r="DK90" i="23"/>
  <c r="DK91" i="23"/>
  <c r="DK92" i="23"/>
  <c r="DK93" i="23"/>
  <c r="DK94" i="23"/>
  <c r="DK95" i="23"/>
  <c r="DK96" i="23"/>
  <c r="DK97" i="23"/>
  <c r="DK98" i="23"/>
  <c r="DK99" i="23"/>
  <c r="DK100" i="23"/>
  <c r="DK101" i="23"/>
  <c r="DK102" i="23"/>
  <c r="DK103" i="23"/>
  <c r="DK104" i="23"/>
  <c r="DK105" i="23"/>
  <c r="DK106" i="23"/>
  <c r="DK107" i="23"/>
  <c r="DK108" i="23"/>
  <c r="DK109" i="23"/>
  <c r="DK110" i="23"/>
  <c r="DK111" i="23"/>
  <c r="DK112" i="23"/>
  <c r="DK113" i="23"/>
  <c r="DK114" i="23"/>
  <c r="DK115" i="23"/>
  <c r="DK116" i="23"/>
  <c r="DK117" i="23"/>
  <c r="DK118" i="23"/>
  <c r="DK119" i="23"/>
  <c r="DK120" i="23"/>
  <c r="DK121" i="23"/>
  <c r="DK122" i="23"/>
  <c r="DK123" i="23"/>
  <c r="DK124" i="23"/>
  <c r="DK125" i="23"/>
  <c r="DK126" i="23"/>
  <c r="DK127" i="23"/>
  <c r="DK68" i="23"/>
  <c r="DH69" i="23"/>
  <c r="DH70" i="23"/>
  <c r="DH71" i="23"/>
  <c r="DH72" i="23"/>
  <c r="DH73" i="23"/>
  <c r="DH74" i="23"/>
  <c r="DH75" i="23"/>
  <c r="DH76" i="23"/>
  <c r="DH77" i="23"/>
  <c r="DH78" i="23"/>
  <c r="DH79" i="23"/>
  <c r="DH80" i="23"/>
  <c r="DH81" i="23"/>
  <c r="DH82" i="23"/>
  <c r="DH83" i="23"/>
  <c r="DH84" i="23"/>
  <c r="DH85" i="23"/>
  <c r="DH86" i="23"/>
  <c r="DH87" i="23"/>
  <c r="DH88" i="23"/>
  <c r="DH89" i="23"/>
  <c r="DH90" i="23"/>
  <c r="DH91" i="23"/>
  <c r="DH92" i="23"/>
  <c r="DH93" i="23"/>
  <c r="DH94" i="23"/>
  <c r="DH95" i="23"/>
  <c r="DH96" i="23"/>
  <c r="DH97" i="23"/>
  <c r="DH98" i="23"/>
  <c r="DH99" i="23"/>
  <c r="DH100" i="23"/>
  <c r="DH101" i="23"/>
  <c r="DH102" i="23"/>
  <c r="DH103" i="23"/>
  <c r="DH104" i="23"/>
  <c r="DH105" i="23"/>
  <c r="DH106" i="23"/>
  <c r="DH107" i="23"/>
  <c r="DH108" i="23"/>
  <c r="DH109" i="23"/>
  <c r="DH110" i="23"/>
  <c r="DH111" i="23"/>
  <c r="DH112" i="23"/>
  <c r="DH113" i="23"/>
  <c r="DH114" i="23"/>
  <c r="DH115" i="23"/>
  <c r="DH116" i="23"/>
  <c r="DH117" i="23"/>
  <c r="DH118" i="23"/>
  <c r="DH119" i="23"/>
  <c r="DH120" i="23"/>
  <c r="DH121" i="23"/>
  <c r="DH122" i="23"/>
  <c r="DH123" i="23"/>
  <c r="DH124" i="23"/>
  <c r="DH125" i="23"/>
  <c r="DH126" i="23"/>
  <c r="DH127" i="23"/>
  <c r="DH68" i="23"/>
  <c r="DE69" i="23"/>
  <c r="DE70" i="23"/>
  <c r="DE71" i="23"/>
  <c r="DE72" i="23"/>
  <c r="DE73" i="23"/>
  <c r="DE74" i="23"/>
  <c r="DE75" i="23"/>
  <c r="DE76" i="23"/>
  <c r="DE77" i="23"/>
  <c r="DE78" i="23"/>
  <c r="DE79" i="23"/>
  <c r="DE80" i="23"/>
  <c r="DE81" i="23"/>
  <c r="DE82" i="23"/>
  <c r="DE83" i="23"/>
  <c r="DE84" i="23"/>
  <c r="DE85" i="23"/>
  <c r="DE86" i="23"/>
  <c r="DE87" i="23"/>
  <c r="DE88" i="23"/>
  <c r="DE89" i="23"/>
  <c r="DE90" i="23"/>
  <c r="DE91" i="23"/>
  <c r="DE92" i="23"/>
  <c r="DE93" i="23"/>
  <c r="DE94" i="23"/>
  <c r="DE95" i="23"/>
  <c r="DE96" i="23"/>
  <c r="DE97" i="23"/>
  <c r="DE98" i="23"/>
  <c r="DE99" i="23"/>
  <c r="DE100" i="23"/>
  <c r="DE101" i="23"/>
  <c r="DE102" i="23"/>
  <c r="DE103" i="23"/>
  <c r="DE104" i="23"/>
  <c r="DE105" i="23"/>
  <c r="DE106" i="23"/>
  <c r="DE107" i="23"/>
  <c r="DE108" i="23"/>
  <c r="DE109" i="23"/>
  <c r="DE110" i="23"/>
  <c r="DE111" i="23"/>
  <c r="DE112" i="23"/>
  <c r="DE113" i="23"/>
  <c r="DE114" i="23"/>
  <c r="DE115" i="23"/>
  <c r="DE116" i="23"/>
  <c r="DE117" i="23"/>
  <c r="DE118" i="23"/>
  <c r="DE119" i="23"/>
  <c r="DE120" i="23"/>
  <c r="DE121" i="23"/>
  <c r="DE122" i="23"/>
  <c r="DE123" i="23"/>
  <c r="DE124" i="23"/>
  <c r="DE125" i="23"/>
  <c r="DE126" i="23"/>
  <c r="DE127" i="23"/>
  <c r="DE68" i="23"/>
  <c r="DB69" i="23"/>
  <c r="DB70" i="23"/>
  <c r="DB71" i="23"/>
  <c r="DB72" i="23"/>
  <c r="DB73" i="23"/>
  <c r="DB74" i="23"/>
  <c r="DB75" i="23"/>
  <c r="DB76" i="23"/>
  <c r="DB77" i="23"/>
  <c r="DB78" i="23"/>
  <c r="DB79" i="23"/>
  <c r="DB80" i="23"/>
  <c r="DB81" i="23"/>
  <c r="DB82" i="23"/>
  <c r="DB83" i="23"/>
  <c r="DB84" i="23"/>
  <c r="DB85" i="23"/>
  <c r="DB86" i="23"/>
  <c r="DB87" i="23"/>
  <c r="DB88" i="23"/>
  <c r="DB89" i="23"/>
  <c r="DB90" i="23"/>
  <c r="DB91" i="23"/>
  <c r="DB92" i="23"/>
  <c r="DB93" i="23"/>
  <c r="DB94" i="23"/>
  <c r="DB95" i="23"/>
  <c r="DB96" i="23"/>
  <c r="DB97" i="23"/>
  <c r="DB98" i="23"/>
  <c r="DB99" i="23"/>
  <c r="DB100" i="23"/>
  <c r="DB101" i="23"/>
  <c r="DB102" i="23"/>
  <c r="DB103" i="23"/>
  <c r="DB104" i="23"/>
  <c r="DB105" i="23"/>
  <c r="DB106" i="23"/>
  <c r="DB107" i="23"/>
  <c r="DB108" i="23"/>
  <c r="DB109" i="23"/>
  <c r="DB110" i="23"/>
  <c r="DB111" i="23"/>
  <c r="DB112" i="23"/>
  <c r="DB113" i="23"/>
  <c r="DB114" i="23"/>
  <c r="DB115" i="23"/>
  <c r="DB116" i="23"/>
  <c r="DB117" i="23"/>
  <c r="DB118" i="23"/>
  <c r="DB119" i="23"/>
  <c r="DB120" i="23"/>
  <c r="DB121" i="23"/>
  <c r="DB122" i="23"/>
  <c r="DB123" i="23"/>
  <c r="DB124" i="23"/>
  <c r="DB125" i="23"/>
  <c r="DB126" i="23"/>
  <c r="DB127" i="23"/>
  <c r="DB68" i="23"/>
  <c r="CY69" i="23"/>
  <c r="CY70" i="23"/>
  <c r="CY71" i="23"/>
  <c r="CY72" i="23"/>
  <c r="CY73" i="23"/>
  <c r="CY74" i="23"/>
  <c r="CY75" i="23"/>
  <c r="CY76" i="23"/>
  <c r="CY77" i="23"/>
  <c r="CY78" i="23"/>
  <c r="CY79" i="23"/>
  <c r="CY80" i="23"/>
  <c r="CY81" i="23"/>
  <c r="CY82" i="23"/>
  <c r="CY83" i="23"/>
  <c r="CY84" i="23"/>
  <c r="CY85" i="23"/>
  <c r="CY86" i="23"/>
  <c r="CY87" i="23"/>
  <c r="CY88" i="23"/>
  <c r="CY89" i="23"/>
  <c r="CY90" i="23"/>
  <c r="CY91" i="23"/>
  <c r="CY92" i="23"/>
  <c r="CY93" i="23"/>
  <c r="CY94" i="23"/>
  <c r="CY95" i="23"/>
  <c r="CY96" i="23"/>
  <c r="CY97" i="23"/>
  <c r="CY98" i="23"/>
  <c r="CY99" i="23"/>
  <c r="CY100" i="23"/>
  <c r="CY101" i="23"/>
  <c r="CY102" i="23"/>
  <c r="CY103" i="23"/>
  <c r="CY104" i="23"/>
  <c r="CY105" i="23"/>
  <c r="CY106" i="23"/>
  <c r="CY107" i="23"/>
  <c r="CY108" i="23"/>
  <c r="CY109" i="23"/>
  <c r="CY110" i="23"/>
  <c r="CY111" i="23"/>
  <c r="CY112" i="23"/>
  <c r="CY113" i="23"/>
  <c r="CY114" i="23"/>
  <c r="CY115" i="23"/>
  <c r="CY116" i="23"/>
  <c r="CY117" i="23"/>
  <c r="CY118" i="23"/>
  <c r="CY119" i="23"/>
  <c r="CY120" i="23"/>
  <c r="CY121" i="23"/>
  <c r="CY122" i="23"/>
  <c r="CY123" i="23"/>
  <c r="CY124" i="23"/>
  <c r="CY125" i="23"/>
  <c r="CY126" i="23"/>
  <c r="CY127" i="23"/>
  <c r="CY68" i="23"/>
  <c r="CV69" i="23"/>
  <c r="CV70" i="23"/>
  <c r="CV71" i="23"/>
  <c r="CV72" i="23"/>
  <c r="CV73" i="23"/>
  <c r="CV74" i="23"/>
  <c r="CV75" i="23"/>
  <c r="CV76" i="23"/>
  <c r="CV77" i="23"/>
  <c r="CV78" i="23"/>
  <c r="CV79" i="23"/>
  <c r="CV80" i="23"/>
  <c r="CV81" i="23"/>
  <c r="CV82" i="23"/>
  <c r="CV83" i="23"/>
  <c r="CV84" i="23"/>
  <c r="CV85" i="23"/>
  <c r="CV86" i="23"/>
  <c r="CV87" i="23"/>
  <c r="CV88" i="23"/>
  <c r="CV89" i="23"/>
  <c r="CV90" i="23"/>
  <c r="CV91" i="23"/>
  <c r="CV92" i="23"/>
  <c r="CV93" i="23"/>
  <c r="CV94" i="23"/>
  <c r="CV95" i="23"/>
  <c r="CV96" i="23"/>
  <c r="CV97" i="23"/>
  <c r="CV98" i="23"/>
  <c r="CV99" i="23"/>
  <c r="CV100" i="23"/>
  <c r="CV101" i="23"/>
  <c r="CV102" i="23"/>
  <c r="CV103" i="23"/>
  <c r="CV104" i="23"/>
  <c r="CV105" i="23"/>
  <c r="CV106" i="23"/>
  <c r="CV107" i="23"/>
  <c r="CV108" i="23"/>
  <c r="CV109" i="23"/>
  <c r="CV110" i="23"/>
  <c r="CV111" i="23"/>
  <c r="CV112" i="23"/>
  <c r="CV113" i="23"/>
  <c r="CV114" i="23"/>
  <c r="CV115" i="23"/>
  <c r="CV116" i="23"/>
  <c r="CV117" i="23"/>
  <c r="CV118" i="23"/>
  <c r="CV119" i="23"/>
  <c r="CV120" i="23"/>
  <c r="CV121" i="23"/>
  <c r="CV122" i="23"/>
  <c r="CV123" i="23"/>
  <c r="CV124" i="23"/>
  <c r="CV125" i="23"/>
  <c r="CV126" i="23"/>
  <c r="CV127" i="23"/>
  <c r="CV68" i="23"/>
  <c r="CS69" i="23"/>
  <c r="CS70" i="23"/>
  <c r="CS71" i="23"/>
  <c r="CS72" i="23"/>
  <c r="CS73" i="23"/>
  <c r="CS74" i="23"/>
  <c r="CS75" i="23"/>
  <c r="CS76" i="23"/>
  <c r="CS77" i="23"/>
  <c r="CS78" i="23"/>
  <c r="CS79" i="23"/>
  <c r="CS80" i="23"/>
  <c r="CS81" i="23"/>
  <c r="CS82" i="23"/>
  <c r="CS83" i="23"/>
  <c r="CS84" i="23"/>
  <c r="CS85" i="23"/>
  <c r="CS86" i="23"/>
  <c r="CS87" i="23"/>
  <c r="CS88" i="23"/>
  <c r="CS89" i="23"/>
  <c r="CS90" i="23"/>
  <c r="CS91" i="23"/>
  <c r="CS92" i="23"/>
  <c r="CS93" i="23"/>
  <c r="CS94" i="23"/>
  <c r="CS95" i="23"/>
  <c r="CS96" i="23"/>
  <c r="CS97" i="23"/>
  <c r="CS98" i="23"/>
  <c r="CS99" i="23"/>
  <c r="CS100" i="23"/>
  <c r="CS101" i="23"/>
  <c r="CS102" i="23"/>
  <c r="CS103" i="23"/>
  <c r="CS104" i="23"/>
  <c r="CS105" i="23"/>
  <c r="CS106" i="23"/>
  <c r="CS107" i="23"/>
  <c r="CS108" i="23"/>
  <c r="CS109" i="23"/>
  <c r="CS110" i="23"/>
  <c r="CS111" i="23"/>
  <c r="CS112" i="23"/>
  <c r="CS113" i="23"/>
  <c r="CS114" i="23"/>
  <c r="CS115" i="23"/>
  <c r="CS116" i="23"/>
  <c r="CS117" i="23"/>
  <c r="CS118" i="23"/>
  <c r="CS119" i="23"/>
  <c r="CS120" i="23"/>
  <c r="CS121" i="23"/>
  <c r="CS122" i="23"/>
  <c r="CS123" i="23"/>
  <c r="CS124" i="23"/>
  <c r="CS125" i="23"/>
  <c r="CS126" i="23"/>
  <c r="CS127" i="23"/>
  <c r="CS68" i="23"/>
  <c r="EK191" i="23"/>
  <c r="EK190" i="23"/>
  <c r="EK189" i="23"/>
  <c r="EK188" i="23"/>
  <c r="EK187" i="23"/>
  <c r="EK186" i="23"/>
  <c r="EK185" i="23"/>
  <c r="EK184" i="23"/>
  <c r="EK183" i="23"/>
  <c r="EK182" i="23"/>
  <c r="EK181" i="23"/>
  <c r="EK180" i="23"/>
  <c r="EK179" i="23"/>
  <c r="EK178" i="23"/>
  <c r="EK177" i="23"/>
  <c r="EK176" i="23"/>
  <c r="EK175" i="23"/>
  <c r="EK174" i="23"/>
  <c r="EK173" i="23"/>
  <c r="EK172" i="23"/>
  <c r="EK171" i="23"/>
  <c r="EK170" i="23"/>
  <c r="EK169" i="23"/>
  <c r="EK168" i="23"/>
  <c r="EK167" i="23"/>
  <c r="EK166" i="23"/>
  <c r="EK165" i="23"/>
  <c r="EK164" i="23"/>
  <c r="EK163" i="23"/>
  <c r="EK162" i="23"/>
  <c r="EK161" i="23"/>
  <c r="EK160" i="23"/>
  <c r="EK159" i="23"/>
  <c r="EK158" i="23"/>
  <c r="EK157" i="23"/>
  <c r="EK156" i="23"/>
  <c r="EK155" i="23"/>
  <c r="EK154" i="23"/>
  <c r="EK153" i="23"/>
  <c r="EK152" i="23"/>
  <c r="EK151" i="23"/>
  <c r="EK150" i="23"/>
  <c r="EK149" i="23"/>
  <c r="EK148" i="23"/>
  <c r="EK147" i="23"/>
  <c r="EK146" i="23"/>
  <c r="EK145" i="23"/>
  <c r="EK144" i="23"/>
  <c r="EK143" i="23"/>
  <c r="EK142" i="23"/>
  <c r="EK141" i="23"/>
  <c r="EK140" i="23"/>
  <c r="EK139" i="23"/>
  <c r="EK138" i="23"/>
  <c r="EK137" i="23"/>
  <c r="EK136" i="23"/>
  <c r="EK135" i="23"/>
  <c r="EK134" i="23"/>
  <c r="EK133" i="23"/>
  <c r="EK132" i="23"/>
  <c r="CP69" i="23"/>
  <c r="CP70" i="23"/>
  <c r="CP71" i="23"/>
  <c r="CP72" i="23"/>
  <c r="CP73" i="23"/>
  <c r="CP74" i="23"/>
  <c r="CP75" i="23"/>
  <c r="CP76" i="23"/>
  <c r="CP77" i="23"/>
  <c r="CP78" i="23"/>
  <c r="CP79" i="23"/>
  <c r="CP80" i="23"/>
  <c r="CP81" i="23"/>
  <c r="CP82" i="23"/>
  <c r="CP83" i="23"/>
  <c r="CP84" i="23"/>
  <c r="CP85" i="23"/>
  <c r="CP86" i="23"/>
  <c r="CP87" i="23"/>
  <c r="CP88" i="23"/>
  <c r="CP89" i="23"/>
  <c r="CP90" i="23"/>
  <c r="CP91" i="23"/>
  <c r="CP92" i="23"/>
  <c r="CP93" i="23"/>
  <c r="CP94" i="23"/>
  <c r="CP95" i="23"/>
  <c r="CP96" i="23"/>
  <c r="CP97" i="23"/>
  <c r="CP98" i="23"/>
  <c r="CP99" i="23"/>
  <c r="CP100" i="23"/>
  <c r="CP101" i="23"/>
  <c r="CP102" i="23"/>
  <c r="CP103" i="23"/>
  <c r="CP104" i="23"/>
  <c r="CP105" i="23"/>
  <c r="CP106" i="23"/>
  <c r="CP107" i="23"/>
  <c r="CP108" i="23"/>
  <c r="CP109" i="23"/>
  <c r="CP110" i="23"/>
  <c r="CP111" i="23"/>
  <c r="CP112" i="23"/>
  <c r="CP113" i="23"/>
  <c r="CP114" i="23"/>
  <c r="CP115" i="23"/>
  <c r="CP116" i="23"/>
  <c r="CP117" i="23"/>
  <c r="CP118" i="23"/>
  <c r="CP119" i="23"/>
  <c r="CP120" i="23"/>
  <c r="CP121" i="23"/>
  <c r="CP122" i="23"/>
  <c r="CP123" i="23"/>
  <c r="CP124" i="23"/>
  <c r="CP125" i="23"/>
  <c r="CP126" i="23"/>
  <c r="CP127" i="23"/>
  <c r="CP68" i="23"/>
  <c r="CM69" i="23"/>
  <c r="CM70" i="23"/>
  <c r="CM71" i="23"/>
  <c r="CM72" i="23"/>
  <c r="CM73" i="23"/>
  <c r="CM74" i="23"/>
  <c r="CM75" i="23"/>
  <c r="CM76" i="23"/>
  <c r="CM77" i="23"/>
  <c r="CM78" i="23"/>
  <c r="CM79" i="23"/>
  <c r="CM80" i="23"/>
  <c r="CM81" i="23"/>
  <c r="CM82" i="23"/>
  <c r="CM83" i="23"/>
  <c r="CM84" i="23"/>
  <c r="CM85" i="23"/>
  <c r="CM86" i="23"/>
  <c r="CM87" i="23"/>
  <c r="CM88" i="23"/>
  <c r="CM89" i="23"/>
  <c r="CM90" i="23"/>
  <c r="CM91" i="23"/>
  <c r="CM92" i="23"/>
  <c r="CM93" i="23"/>
  <c r="CM94" i="23"/>
  <c r="CM95" i="23"/>
  <c r="CM96" i="23"/>
  <c r="CM97" i="23"/>
  <c r="CM98" i="23"/>
  <c r="CM99" i="23"/>
  <c r="CM100" i="23"/>
  <c r="CM101" i="23"/>
  <c r="CM102" i="23"/>
  <c r="CM103" i="23"/>
  <c r="CM104" i="23"/>
  <c r="CM105" i="23"/>
  <c r="CM106" i="23"/>
  <c r="CM107" i="23"/>
  <c r="CM108" i="23"/>
  <c r="CM109" i="23"/>
  <c r="CM110" i="23"/>
  <c r="CM111" i="23"/>
  <c r="CM112" i="23"/>
  <c r="CM113" i="23"/>
  <c r="CM114" i="23"/>
  <c r="CM115" i="23"/>
  <c r="CM116" i="23"/>
  <c r="CM117" i="23"/>
  <c r="CM118" i="23"/>
  <c r="CM119" i="23"/>
  <c r="CM120" i="23"/>
  <c r="CM121" i="23"/>
  <c r="CM122" i="23"/>
  <c r="CM123" i="23"/>
  <c r="CM124" i="23"/>
  <c r="CM125" i="23"/>
  <c r="CM126" i="23"/>
  <c r="CM127" i="23"/>
  <c r="CM68" i="23"/>
  <c r="CJ69" i="23"/>
  <c r="CJ70" i="23"/>
  <c r="CJ71" i="23"/>
  <c r="CJ72" i="23"/>
  <c r="CJ73" i="23"/>
  <c r="CJ74" i="23"/>
  <c r="CJ75" i="23"/>
  <c r="CJ76" i="23"/>
  <c r="CJ77" i="23"/>
  <c r="CJ78" i="23"/>
  <c r="CJ79" i="23"/>
  <c r="CJ80" i="23"/>
  <c r="CJ81" i="23"/>
  <c r="CJ82" i="23"/>
  <c r="CJ83" i="23"/>
  <c r="CJ84" i="23"/>
  <c r="CJ85" i="23"/>
  <c r="CJ86" i="23"/>
  <c r="CJ87" i="23"/>
  <c r="CJ88" i="23"/>
  <c r="CJ89" i="23"/>
  <c r="CJ90" i="23"/>
  <c r="CJ91" i="23"/>
  <c r="CJ92" i="23"/>
  <c r="CJ93" i="23"/>
  <c r="CJ94" i="23"/>
  <c r="CJ95" i="23"/>
  <c r="CJ96" i="23"/>
  <c r="CJ97" i="23"/>
  <c r="CJ98" i="23"/>
  <c r="CJ99" i="23"/>
  <c r="CJ100" i="23"/>
  <c r="CJ101" i="23"/>
  <c r="CJ102" i="23"/>
  <c r="CJ103" i="23"/>
  <c r="CJ104" i="23"/>
  <c r="CJ105" i="23"/>
  <c r="CJ106" i="23"/>
  <c r="CJ107" i="23"/>
  <c r="CJ108" i="23"/>
  <c r="CJ109" i="23"/>
  <c r="CJ110" i="23"/>
  <c r="CJ111" i="23"/>
  <c r="CJ112" i="23"/>
  <c r="CJ113" i="23"/>
  <c r="CJ114" i="23"/>
  <c r="CJ115" i="23"/>
  <c r="CJ116" i="23"/>
  <c r="CJ117" i="23"/>
  <c r="CJ118" i="23"/>
  <c r="CJ119" i="23"/>
  <c r="CJ120" i="23"/>
  <c r="CJ121" i="23"/>
  <c r="CJ122" i="23"/>
  <c r="CJ123" i="23"/>
  <c r="CJ124" i="23"/>
  <c r="CJ125" i="23"/>
  <c r="CJ126" i="23"/>
  <c r="CJ127" i="23"/>
  <c r="CJ68" i="23"/>
  <c r="CG69" i="23"/>
  <c r="CG70" i="23"/>
  <c r="CG71" i="23"/>
  <c r="CG72" i="23"/>
  <c r="CG73" i="23"/>
  <c r="CG74" i="23"/>
  <c r="CG75" i="23"/>
  <c r="CG76" i="23"/>
  <c r="CG77" i="23"/>
  <c r="CG78" i="23"/>
  <c r="CG79" i="23"/>
  <c r="CG80" i="23"/>
  <c r="CG81" i="23"/>
  <c r="CG82" i="23"/>
  <c r="CG83" i="23"/>
  <c r="CG84" i="23"/>
  <c r="CG85" i="23"/>
  <c r="CG86" i="23"/>
  <c r="CG87" i="23"/>
  <c r="CG88" i="23"/>
  <c r="CG89" i="23"/>
  <c r="CG90" i="23"/>
  <c r="CG91" i="23"/>
  <c r="CG92" i="23"/>
  <c r="CG93" i="23"/>
  <c r="CG94" i="23"/>
  <c r="CG95" i="23"/>
  <c r="CG96" i="23"/>
  <c r="CG97" i="23"/>
  <c r="CG98" i="23"/>
  <c r="CG99" i="23"/>
  <c r="CG100" i="23"/>
  <c r="CG101" i="23"/>
  <c r="CG102" i="23"/>
  <c r="CG103" i="23"/>
  <c r="CG104" i="23"/>
  <c r="CG105" i="23"/>
  <c r="CG106" i="23"/>
  <c r="CG107" i="23"/>
  <c r="CG108" i="23"/>
  <c r="CG109" i="23"/>
  <c r="CG110" i="23"/>
  <c r="CG111" i="23"/>
  <c r="CG112" i="23"/>
  <c r="CG113" i="23"/>
  <c r="CG114" i="23"/>
  <c r="CG115" i="23"/>
  <c r="CG116" i="23"/>
  <c r="CG117" i="23"/>
  <c r="CG118" i="23"/>
  <c r="CG119" i="23"/>
  <c r="CG120" i="23"/>
  <c r="CG121" i="23"/>
  <c r="CG122" i="23"/>
  <c r="CG123" i="23"/>
  <c r="CG124" i="23"/>
  <c r="CG125" i="23"/>
  <c r="CG126" i="23"/>
  <c r="CG127" i="23"/>
  <c r="CG68" i="23"/>
  <c r="CD69" i="23"/>
  <c r="CD70" i="23"/>
  <c r="CD71" i="23"/>
  <c r="CD72" i="23"/>
  <c r="CD73" i="23"/>
  <c r="CD74" i="23"/>
  <c r="CD75" i="23"/>
  <c r="CD76" i="23"/>
  <c r="CD77" i="23"/>
  <c r="CD78" i="23"/>
  <c r="CD79" i="23"/>
  <c r="CD80" i="23"/>
  <c r="CD81" i="23"/>
  <c r="CD82" i="23"/>
  <c r="CD83" i="23"/>
  <c r="CD84" i="23"/>
  <c r="CD85" i="23"/>
  <c r="CD86" i="23"/>
  <c r="CD87" i="23"/>
  <c r="CD88" i="23"/>
  <c r="CD89" i="23"/>
  <c r="CD90" i="23"/>
  <c r="CD91" i="23"/>
  <c r="CD92" i="23"/>
  <c r="CD93" i="23"/>
  <c r="CD94" i="23"/>
  <c r="CD95" i="23"/>
  <c r="CD96" i="23"/>
  <c r="CD97" i="23"/>
  <c r="CD98" i="23"/>
  <c r="CD99" i="23"/>
  <c r="CD100" i="23"/>
  <c r="CD101" i="23"/>
  <c r="CD102" i="23"/>
  <c r="CD103" i="23"/>
  <c r="CD104" i="23"/>
  <c r="CD105" i="23"/>
  <c r="CD106" i="23"/>
  <c r="CD107" i="23"/>
  <c r="CD108" i="23"/>
  <c r="CD109" i="23"/>
  <c r="CD110" i="23"/>
  <c r="CD111" i="23"/>
  <c r="CD112" i="23"/>
  <c r="CD113" i="23"/>
  <c r="CD114" i="23"/>
  <c r="CD115" i="23"/>
  <c r="CD116" i="23"/>
  <c r="CD117" i="23"/>
  <c r="CD118" i="23"/>
  <c r="CD119" i="23"/>
  <c r="CD120" i="23"/>
  <c r="CD121" i="23"/>
  <c r="CD122" i="23"/>
  <c r="CD123" i="23"/>
  <c r="CD124" i="23"/>
  <c r="CD125" i="23"/>
  <c r="CD126" i="23"/>
  <c r="CD127" i="23"/>
  <c r="CD68" i="23"/>
  <c r="CA69" i="23"/>
  <c r="CA70" i="23"/>
  <c r="CA71" i="23"/>
  <c r="CA72" i="23"/>
  <c r="CA73" i="23"/>
  <c r="CA74" i="23"/>
  <c r="CA75" i="23"/>
  <c r="CA76" i="23"/>
  <c r="CA77" i="23"/>
  <c r="CA78" i="23"/>
  <c r="CA79" i="23"/>
  <c r="CA80" i="23"/>
  <c r="CA81" i="23"/>
  <c r="CA82" i="23"/>
  <c r="CA83" i="23"/>
  <c r="CA84" i="23"/>
  <c r="CA85" i="23"/>
  <c r="CA86" i="23"/>
  <c r="CA87" i="23"/>
  <c r="CA88" i="23"/>
  <c r="CA89" i="23"/>
  <c r="CA90" i="23"/>
  <c r="CA91" i="23"/>
  <c r="CA92" i="23"/>
  <c r="CA93" i="23"/>
  <c r="CA94" i="23"/>
  <c r="CA95" i="23"/>
  <c r="CA96" i="23"/>
  <c r="CA97" i="23"/>
  <c r="CA98" i="23"/>
  <c r="CA99" i="23"/>
  <c r="CA100" i="23"/>
  <c r="CA101" i="23"/>
  <c r="CA102" i="23"/>
  <c r="CA103" i="23"/>
  <c r="CA104" i="23"/>
  <c r="CA105" i="23"/>
  <c r="CA106" i="23"/>
  <c r="CA107" i="23"/>
  <c r="CA108" i="23"/>
  <c r="CA109" i="23"/>
  <c r="CA110" i="23"/>
  <c r="CA111" i="23"/>
  <c r="CA112" i="23"/>
  <c r="CA113" i="23"/>
  <c r="CA114" i="23"/>
  <c r="CA115" i="23"/>
  <c r="CA116" i="23"/>
  <c r="CA117" i="23"/>
  <c r="CA118" i="23"/>
  <c r="CA119" i="23"/>
  <c r="CA120" i="23"/>
  <c r="CA121" i="23"/>
  <c r="CA122" i="23"/>
  <c r="CA123" i="23"/>
  <c r="CA124" i="23"/>
  <c r="CA125" i="23"/>
  <c r="CA126" i="23"/>
  <c r="CA127" i="23"/>
  <c r="CA68" i="23"/>
  <c r="EE191" i="23"/>
  <c r="EE190" i="23"/>
  <c r="EE189" i="23"/>
  <c r="EE188" i="23"/>
  <c r="EE187" i="23"/>
  <c r="EE186" i="23"/>
  <c r="EE185" i="23"/>
  <c r="EE184" i="23"/>
  <c r="EE183" i="23"/>
  <c r="EE182" i="23"/>
  <c r="EE181" i="23"/>
  <c r="EE180" i="23"/>
  <c r="EE179" i="23"/>
  <c r="EE178" i="23"/>
  <c r="EE177" i="23"/>
  <c r="EE176" i="23"/>
  <c r="EE175" i="23"/>
  <c r="EE174" i="23"/>
  <c r="EE173" i="23"/>
  <c r="EE172" i="23"/>
  <c r="EE171" i="23"/>
  <c r="EE170" i="23"/>
  <c r="EE169" i="23"/>
  <c r="EE168" i="23"/>
  <c r="EE167" i="23"/>
  <c r="EE166" i="23"/>
  <c r="EE165" i="23"/>
  <c r="EE164" i="23"/>
  <c r="EE163" i="23"/>
  <c r="EE162" i="23"/>
  <c r="EE161" i="23"/>
  <c r="EE160" i="23"/>
  <c r="EE159" i="23"/>
  <c r="EE158" i="23"/>
  <c r="EE157" i="23"/>
  <c r="EE156" i="23"/>
  <c r="EE155" i="23"/>
  <c r="EE154" i="23"/>
  <c r="EE153" i="23"/>
  <c r="EE152" i="23"/>
  <c r="EE151" i="23"/>
  <c r="EE150" i="23"/>
  <c r="EE149" i="23"/>
  <c r="EE148" i="23"/>
  <c r="EE147" i="23"/>
  <c r="EE146" i="23"/>
  <c r="EE145" i="23"/>
  <c r="EE144" i="23"/>
  <c r="EE143" i="23"/>
  <c r="EE142" i="23"/>
  <c r="EE141" i="23"/>
  <c r="EE140" i="23"/>
  <c r="EE139" i="23"/>
  <c r="EE138" i="23"/>
  <c r="EE137" i="23"/>
  <c r="EE136" i="23"/>
  <c r="EE135" i="23"/>
  <c r="EE134" i="23"/>
  <c r="EE133" i="23"/>
  <c r="EE132" i="23"/>
  <c r="BX69" i="23"/>
  <c r="BX70" i="23"/>
  <c r="BX71" i="23"/>
  <c r="BX72" i="23"/>
  <c r="BX73" i="23"/>
  <c r="BX74" i="23"/>
  <c r="BX75" i="23"/>
  <c r="BX76" i="23"/>
  <c r="BX77" i="23"/>
  <c r="BX78" i="23"/>
  <c r="BX79" i="23"/>
  <c r="BX80" i="23"/>
  <c r="BX81" i="23"/>
  <c r="BX82" i="23"/>
  <c r="BX83" i="23"/>
  <c r="BX84" i="23"/>
  <c r="BX85" i="23"/>
  <c r="BX86" i="23"/>
  <c r="BX87" i="23"/>
  <c r="BX88" i="23"/>
  <c r="BX89" i="23"/>
  <c r="BX90" i="23"/>
  <c r="BX91" i="23"/>
  <c r="BX92" i="23"/>
  <c r="BX93" i="23"/>
  <c r="BX94" i="23"/>
  <c r="BX95" i="23"/>
  <c r="BX96" i="23"/>
  <c r="BX97" i="23"/>
  <c r="BX98" i="23"/>
  <c r="BX99" i="23"/>
  <c r="BX100" i="23"/>
  <c r="BX101" i="23"/>
  <c r="BX102" i="23"/>
  <c r="BX103" i="23"/>
  <c r="BX104" i="23"/>
  <c r="BX105" i="23"/>
  <c r="BX106" i="23"/>
  <c r="BX107" i="23"/>
  <c r="BX108" i="23"/>
  <c r="BX109" i="23"/>
  <c r="BX110" i="23"/>
  <c r="BX111" i="23"/>
  <c r="BX112" i="23"/>
  <c r="BX113" i="23"/>
  <c r="BX114" i="23"/>
  <c r="BX115" i="23"/>
  <c r="BX116" i="23"/>
  <c r="BX117" i="23"/>
  <c r="BX118" i="23"/>
  <c r="BX119" i="23"/>
  <c r="BX120" i="23"/>
  <c r="BX121" i="23"/>
  <c r="BX122" i="23"/>
  <c r="BX123" i="23"/>
  <c r="BX124" i="23"/>
  <c r="BX125" i="23"/>
  <c r="BX126" i="23"/>
  <c r="BX127" i="23"/>
  <c r="BX68" i="23"/>
  <c r="BU69" i="23"/>
  <c r="BU70" i="23"/>
  <c r="BU71" i="23"/>
  <c r="BU72" i="23"/>
  <c r="BU73" i="23"/>
  <c r="BU74" i="23"/>
  <c r="BU75" i="23"/>
  <c r="BU76" i="23"/>
  <c r="BU77" i="23"/>
  <c r="BU78" i="23"/>
  <c r="BU79" i="23"/>
  <c r="BU80" i="23"/>
  <c r="BU81" i="23"/>
  <c r="BU82" i="23"/>
  <c r="BU83" i="23"/>
  <c r="BU84" i="23"/>
  <c r="BU85" i="23"/>
  <c r="BU86" i="23"/>
  <c r="BU87" i="23"/>
  <c r="BU88" i="23"/>
  <c r="BU89" i="23"/>
  <c r="BU90" i="23"/>
  <c r="BU91" i="23"/>
  <c r="BU92" i="23"/>
  <c r="BU93" i="23"/>
  <c r="BU94" i="23"/>
  <c r="BU95" i="23"/>
  <c r="BU96" i="23"/>
  <c r="BU97" i="23"/>
  <c r="BU98" i="23"/>
  <c r="BU99" i="23"/>
  <c r="BU100" i="23"/>
  <c r="BU101" i="23"/>
  <c r="BU102" i="23"/>
  <c r="BU103" i="23"/>
  <c r="BU104" i="23"/>
  <c r="BU105" i="23"/>
  <c r="BU106" i="23"/>
  <c r="BU107" i="23"/>
  <c r="BU108" i="23"/>
  <c r="BU109" i="23"/>
  <c r="BU110" i="23"/>
  <c r="BU111" i="23"/>
  <c r="BU112" i="23"/>
  <c r="BU113" i="23"/>
  <c r="BU114" i="23"/>
  <c r="BU115" i="23"/>
  <c r="BU116" i="23"/>
  <c r="BU117" i="23"/>
  <c r="BU118" i="23"/>
  <c r="BU119" i="23"/>
  <c r="BU120" i="23"/>
  <c r="BU121" i="23"/>
  <c r="BU122" i="23"/>
  <c r="BU123" i="23"/>
  <c r="BU124" i="23"/>
  <c r="BU125" i="23"/>
  <c r="BU126" i="23"/>
  <c r="BU127" i="23"/>
  <c r="BU68" i="23"/>
  <c r="BR69" i="23"/>
  <c r="BR70" i="23"/>
  <c r="BR71" i="23"/>
  <c r="BR72" i="23"/>
  <c r="BR73" i="23"/>
  <c r="BR74" i="23"/>
  <c r="BR75" i="23"/>
  <c r="BR76" i="23"/>
  <c r="BR77" i="23"/>
  <c r="BR78" i="23"/>
  <c r="BR79" i="23"/>
  <c r="BR80" i="23"/>
  <c r="BR81" i="23"/>
  <c r="BR82" i="23"/>
  <c r="BR83" i="23"/>
  <c r="BR84" i="23"/>
  <c r="BR85" i="23"/>
  <c r="BR86" i="23"/>
  <c r="BR87" i="23"/>
  <c r="BR88" i="23"/>
  <c r="BR89" i="23"/>
  <c r="BR90" i="23"/>
  <c r="BR91" i="23"/>
  <c r="BR92" i="23"/>
  <c r="BR93" i="23"/>
  <c r="BR94" i="23"/>
  <c r="BR95" i="23"/>
  <c r="BR96" i="23"/>
  <c r="BR97" i="23"/>
  <c r="BR98" i="23"/>
  <c r="BR99" i="23"/>
  <c r="BR100" i="23"/>
  <c r="BR101" i="23"/>
  <c r="BR102" i="23"/>
  <c r="BR103" i="23"/>
  <c r="BR104" i="23"/>
  <c r="BR105" i="23"/>
  <c r="BR106" i="23"/>
  <c r="BR107" i="23"/>
  <c r="BR108" i="23"/>
  <c r="BR109" i="23"/>
  <c r="BR110" i="23"/>
  <c r="BR111" i="23"/>
  <c r="BR112" i="23"/>
  <c r="BR113" i="23"/>
  <c r="BR114" i="23"/>
  <c r="BR115" i="23"/>
  <c r="BR116" i="23"/>
  <c r="BR117" i="23"/>
  <c r="BR118" i="23"/>
  <c r="BR119" i="23"/>
  <c r="BR120" i="23"/>
  <c r="BR121" i="23"/>
  <c r="BR122" i="23"/>
  <c r="BR123" i="23"/>
  <c r="BR124" i="23"/>
  <c r="BR125" i="23"/>
  <c r="BR126" i="23"/>
  <c r="BR127" i="23"/>
  <c r="BR68" i="23"/>
  <c r="BO69" i="23"/>
  <c r="BO70" i="23"/>
  <c r="BO71" i="23"/>
  <c r="BO72" i="23"/>
  <c r="BO73" i="23"/>
  <c r="BO74" i="23"/>
  <c r="BO75" i="23"/>
  <c r="BO76" i="23"/>
  <c r="BO77" i="23"/>
  <c r="BO78" i="23"/>
  <c r="BO79" i="23"/>
  <c r="BO80" i="23"/>
  <c r="BO81" i="23"/>
  <c r="BO82" i="23"/>
  <c r="BO83" i="23"/>
  <c r="BO84" i="23"/>
  <c r="BO85" i="23"/>
  <c r="BO86" i="23"/>
  <c r="BO87" i="23"/>
  <c r="BO88" i="23"/>
  <c r="BO89" i="23"/>
  <c r="BO90" i="23"/>
  <c r="BO91" i="23"/>
  <c r="BO92" i="23"/>
  <c r="BO93" i="23"/>
  <c r="BO94" i="23"/>
  <c r="BO95" i="23"/>
  <c r="BO96" i="23"/>
  <c r="BO97" i="23"/>
  <c r="BO98" i="23"/>
  <c r="BO99" i="23"/>
  <c r="BO100" i="23"/>
  <c r="BO101" i="23"/>
  <c r="BO102" i="23"/>
  <c r="BO103" i="23"/>
  <c r="BO104" i="23"/>
  <c r="BO105" i="23"/>
  <c r="BO106" i="23"/>
  <c r="BO107" i="23"/>
  <c r="BO108" i="23"/>
  <c r="BO109" i="23"/>
  <c r="BO110" i="23"/>
  <c r="BO111" i="23"/>
  <c r="BO112" i="23"/>
  <c r="BO113" i="23"/>
  <c r="BO114" i="23"/>
  <c r="BO115" i="23"/>
  <c r="BO116" i="23"/>
  <c r="BO117" i="23"/>
  <c r="BO118" i="23"/>
  <c r="BO119" i="23"/>
  <c r="BO120" i="23"/>
  <c r="BO121" i="23"/>
  <c r="BO122" i="23"/>
  <c r="BO123" i="23"/>
  <c r="BO124" i="23"/>
  <c r="BO125" i="23"/>
  <c r="BO126" i="23"/>
  <c r="BO127" i="23"/>
  <c r="BO68" i="23"/>
  <c r="BL69" i="23"/>
  <c r="BL70" i="23"/>
  <c r="BL71" i="23"/>
  <c r="BL72" i="23"/>
  <c r="BL73" i="23"/>
  <c r="BL74" i="23"/>
  <c r="BL75" i="23"/>
  <c r="BL76" i="23"/>
  <c r="BL77" i="23"/>
  <c r="BL78" i="23"/>
  <c r="BL79" i="23"/>
  <c r="BL80" i="23"/>
  <c r="BL81" i="23"/>
  <c r="BL82" i="23"/>
  <c r="BL83" i="23"/>
  <c r="BL84" i="23"/>
  <c r="BL85" i="23"/>
  <c r="BL86" i="23"/>
  <c r="BL87" i="23"/>
  <c r="BL88" i="23"/>
  <c r="BL89" i="23"/>
  <c r="BL90" i="23"/>
  <c r="BL91" i="23"/>
  <c r="BL92" i="23"/>
  <c r="BL93" i="23"/>
  <c r="BL94" i="23"/>
  <c r="BL95" i="23"/>
  <c r="BL96" i="23"/>
  <c r="BL97" i="23"/>
  <c r="BL98" i="23"/>
  <c r="BL99" i="23"/>
  <c r="BL100" i="23"/>
  <c r="BL101" i="23"/>
  <c r="BL102" i="23"/>
  <c r="BL103" i="23"/>
  <c r="BL104" i="23"/>
  <c r="BL105" i="23"/>
  <c r="BL106" i="23"/>
  <c r="BL107" i="23"/>
  <c r="BL108" i="23"/>
  <c r="BL109" i="23"/>
  <c r="BL110" i="23"/>
  <c r="BL111" i="23"/>
  <c r="BL112" i="23"/>
  <c r="BL113" i="23"/>
  <c r="BL114" i="23"/>
  <c r="BL115" i="23"/>
  <c r="BL116" i="23"/>
  <c r="BL117" i="23"/>
  <c r="BL118" i="23"/>
  <c r="BL119" i="23"/>
  <c r="BL120" i="23"/>
  <c r="BL121" i="23"/>
  <c r="BL122" i="23"/>
  <c r="BL123" i="23"/>
  <c r="BL124" i="23"/>
  <c r="BL125" i="23"/>
  <c r="BL126" i="23"/>
  <c r="BL127" i="23"/>
  <c r="BL68" i="23"/>
  <c r="BI69" i="23"/>
  <c r="BI70" i="23"/>
  <c r="BI71" i="23"/>
  <c r="BI72" i="23"/>
  <c r="BI73" i="23"/>
  <c r="BI74" i="23"/>
  <c r="BI75" i="23"/>
  <c r="BI76" i="23"/>
  <c r="BI77" i="23"/>
  <c r="BI78" i="23"/>
  <c r="BI79" i="23"/>
  <c r="BI80" i="23"/>
  <c r="BI81" i="23"/>
  <c r="BI82" i="23"/>
  <c r="BI83" i="23"/>
  <c r="BI84" i="23"/>
  <c r="BI85" i="23"/>
  <c r="BI86" i="23"/>
  <c r="BI87" i="23"/>
  <c r="BI88" i="23"/>
  <c r="BI89" i="23"/>
  <c r="BI90" i="23"/>
  <c r="BI91" i="23"/>
  <c r="BI92" i="23"/>
  <c r="BI93" i="23"/>
  <c r="BI94" i="23"/>
  <c r="BI95" i="23"/>
  <c r="BI96" i="23"/>
  <c r="BI97" i="23"/>
  <c r="BI98" i="23"/>
  <c r="BI99" i="23"/>
  <c r="BI100" i="23"/>
  <c r="BI101" i="23"/>
  <c r="BI102" i="23"/>
  <c r="BI103" i="23"/>
  <c r="BI104" i="23"/>
  <c r="BI105" i="23"/>
  <c r="BI106" i="23"/>
  <c r="BI107" i="23"/>
  <c r="BI108" i="23"/>
  <c r="BI109" i="23"/>
  <c r="BI110" i="23"/>
  <c r="BI111" i="23"/>
  <c r="BI112" i="23"/>
  <c r="BI113" i="23"/>
  <c r="BI114" i="23"/>
  <c r="BI115" i="23"/>
  <c r="BI116" i="23"/>
  <c r="BI117" i="23"/>
  <c r="BI118" i="23"/>
  <c r="BI119" i="23"/>
  <c r="BI120" i="23"/>
  <c r="BI121" i="23"/>
  <c r="BI122" i="23"/>
  <c r="BI123" i="23"/>
  <c r="BI124" i="23"/>
  <c r="BI125" i="23"/>
  <c r="BI126" i="23"/>
  <c r="BI127" i="23"/>
  <c r="BI68" i="23"/>
  <c r="DY191" i="23"/>
  <c r="DY190" i="23"/>
  <c r="DY189" i="23"/>
  <c r="DY188" i="23"/>
  <c r="DY187" i="23"/>
  <c r="DY186" i="23"/>
  <c r="DY185" i="23"/>
  <c r="DY184" i="23"/>
  <c r="DY183" i="23"/>
  <c r="DY182" i="23"/>
  <c r="DY181" i="23"/>
  <c r="DY180" i="23"/>
  <c r="DY179" i="23"/>
  <c r="DY178" i="23"/>
  <c r="DY177" i="23"/>
  <c r="DY176" i="23"/>
  <c r="DY175" i="23"/>
  <c r="DY174" i="23"/>
  <c r="DY173" i="23"/>
  <c r="DY172" i="23"/>
  <c r="DY171" i="23"/>
  <c r="DY170" i="23"/>
  <c r="DY169" i="23"/>
  <c r="DY168" i="23"/>
  <c r="DY167" i="23"/>
  <c r="DY166" i="23"/>
  <c r="DY165" i="23"/>
  <c r="DY164" i="23"/>
  <c r="DY163" i="23"/>
  <c r="DY162" i="23"/>
  <c r="DY161" i="23"/>
  <c r="DY160" i="23"/>
  <c r="DY159" i="23"/>
  <c r="DY158" i="23"/>
  <c r="DY157" i="23"/>
  <c r="DY156" i="23"/>
  <c r="DY155" i="23"/>
  <c r="DY154" i="23"/>
  <c r="DY153" i="23"/>
  <c r="DY152" i="23"/>
  <c r="DY151" i="23"/>
  <c r="DY150" i="23"/>
  <c r="DY149" i="23"/>
  <c r="DY148" i="23"/>
  <c r="DY147" i="23"/>
  <c r="DY146" i="23"/>
  <c r="DY145" i="23"/>
  <c r="DY144" i="23"/>
  <c r="DY143" i="23"/>
  <c r="DY142" i="23"/>
  <c r="DY141" i="23"/>
  <c r="DY140" i="23"/>
  <c r="DY139" i="23"/>
  <c r="DY138" i="23"/>
  <c r="DY137" i="23"/>
  <c r="DY136" i="23"/>
  <c r="DY135" i="23"/>
  <c r="DY134" i="23"/>
  <c r="DY133" i="23"/>
  <c r="DY132" i="23"/>
  <c r="AT69" i="23"/>
  <c r="AT70" i="23"/>
  <c r="AT71" i="23"/>
  <c r="AT72" i="23"/>
  <c r="AT73" i="23"/>
  <c r="AT74" i="23"/>
  <c r="AT75" i="23"/>
  <c r="AT76" i="23"/>
  <c r="AT77" i="23"/>
  <c r="AT78" i="23"/>
  <c r="AT79" i="23"/>
  <c r="AT80" i="23"/>
  <c r="AT81" i="23"/>
  <c r="AT82" i="23"/>
  <c r="AT83" i="23"/>
  <c r="AT84" i="23"/>
  <c r="AT85" i="23"/>
  <c r="AT86" i="23"/>
  <c r="AT87" i="23"/>
  <c r="AT88" i="23"/>
  <c r="AT89" i="23"/>
  <c r="AT90" i="23"/>
  <c r="AT91" i="23"/>
  <c r="AT92" i="23"/>
  <c r="AT93" i="23"/>
  <c r="AT94" i="23"/>
  <c r="AT95" i="23"/>
  <c r="AT96" i="23"/>
  <c r="AT97" i="23"/>
  <c r="AT98" i="23"/>
  <c r="AT99" i="23"/>
  <c r="AT100" i="23"/>
  <c r="AT101" i="23"/>
  <c r="AT102" i="23"/>
  <c r="AT103" i="23"/>
  <c r="AT104" i="23"/>
  <c r="AT105" i="23"/>
  <c r="AT106" i="23"/>
  <c r="AT107" i="23"/>
  <c r="AT108" i="23"/>
  <c r="AT109" i="23"/>
  <c r="AT110" i="23"/>
  <c r="AT111" i="23"/>
  <c r="AT112" i="23"/>
  <c r="AT113" i="23"/>
  <c r="AT114" i="23"/>
  <c r="AT115" i="23"/>
  <c r="AT116" i="23"/>
  <c r="AT117" i="23"/>
  <c r="AT118" i="23"/>
  <c r="AT119" i="23"/>
  <c r="AT120" i="23"/>
  <c r="AT121" i="23"/>
  <c r="AT122" i="23"/>
  <c r="AT123" i="23"/>
  <c r="AT124" i="23"/>
  <c r="AT125" i="23"/>
  <c r="AT126" i="23"/>
  <c r="AT127" i="23"/>
  <c r="AT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93" i="23"/>
  <c r="AQ94" i="23"/>
  <c r="AQ95" i="23"/>
  <c r="AQ96" i="23"/>
  <c r="AQ97" i="23"/>
  <c r="AQ98" i="23"/>
  <c r="AQ99" i="23"/>
  <c r="AQ100" i="23"/>
  <c r="AQ101" i="23"/>
  <c r="AQ102" i="23"/>
  <c r="AQ103" i="23"/>
  <c r="AQ104" i="23"/>
  <c r="AQ105" i="23"/>
  <c r="AQ106" i="23"/>
  <c r="AQ107" i="23"/>
  <c r="AQ108" i="23"/>
  <c r="AQ109" i="23"/>
  <c r="AQ110" i="23"/>
  <c r="AQ111" i="23"/>
  <c r="AQ112" i="23"/>
  <c r="AQ113" i="23"/>
  <c r="AQ114" i="23"/>
  <c r="AQ115" i="23"/>
  <c r="AQ116" i="23"/>
  <c r="AQ117" i="23"/>
  <c r="AQ118" i="23"/>
  <c r="AQ119" i="23"/>
  <c r="AQ120" i="23"/>
  <c r="AQ121" i="23"/>
  <c r="AQ122" i="23"/>
  <c r="AQ123" i="23"/>
  <c r="AQ124" i="23"/>
  <c r="AQ125" i="23"/>
  <c r="AQ126" i="23"/>
  <c r="AQ127" i="23"/>
  <c r="AQ68" i="23"/>
  <c r="AN69" i="23"/>
  <c r="AN70" i="23"/>
  <c r="AN71" i="23"/>
  <c r="AN72" i="23"/>
  <c r="AN73" i="23"/>
  <c r="AN74" i="23"/>
  <c r="AN75" i="23"/>
  <c r="AN76" i="23"/>
  <c r="AN77" i="23"/>
  <c r="AN78" i="23"/>
  <c r="AN79" i="23"/>
  <c r="AN80" i="23"/>
  <c r="AN81" i="23"/>
  <c r="AN82" i="23"/>
  <c r="AN83" i="23"/>
  <c r="AN84" i="23"/>
  <c r="AN85" i="23"/>
  <c r="AN86" i="23"/>
  <c r="AN87" i="23"/>
  <c r="AN88" i="23"/>
  <c r="AN89" i="23"/>
  <c r="AN90" i="23"/>
  <c r="AN91" i="23"/>
  <c r="AN92" i="23"/>
  <c r="AN93" i="23"/>
  <c r="AN94" i="23"/>
  <c r="AN95" i="23"/>
  <c r="AN96" i="23"/>
  <c r="AN97" i="23"/>
  <c r="AN98" i="23"/>
  <c r="AN99" i="23"/>
  <c r="AN100" i="23"/>
  <c r="AN101" i="23"/>
  <c r="AN102" i="23"/>
  <c r="AN103" i="23"/>
  <c r="AN104" i="23"/>
  <c r="AN105" i="23"/>
  <c r="AN106" i="23"/>
  <c r="AN107" i="23"/>
  <c r="AN108" i="23"/>
  <c r="AN109" i="23"/>
  <c r="AN110" i="23"/>
  <c r="AN111" i="23"/>
  <c r="AN112" i="23"/>
  <c r="AN113" i="23"/>
  <c r="AN114" i="23"/>
  <c r="AN115" i="23"/>
  <c r="AN116" i="23"/>
  <c r="AN117" i="23"/>
  <c r="AN118" i="23"/>
  <c r="AN119" i="23"/>
  <c r="AN120" i="23"/>
  <c r="AN121" i="23"/>
  <c r="AN122" i="23"/>
  <c r="AN123" i="23"/>
  <c r="AN124" i="23"/>
  <c r="AN125" i="23"/>
  <c r="AN126" i="23"/>
  <c r="AN127" i="23"/>
  <c r="AN68" i="23"/>
  <c r="AK69" i="23"/>
  <c r="AK70" i="23"/>
  <c r="AK71" i="23"/>
  <c r="AK72" i="23"/>
  <c r="AK73" i="23"/>
  <c r="AK74" i="23"/>
  <c r="AK75" i="23"/>
  <c r="AK76" i="23"/>
  <c r="AK77" i="23"/>
  <c r="AK78" i="23"/>
  <c r="AK79" i="23"/>
  <c r="AK80" i="23"/>
  <c r="AK81" i="23"/>
  <c r="AK82" i="23"/>
  <c r="AK83" i="23"/>
  <c r="AK84" i="23"/>
  <c r="AK85" i="23"/>
  <c r="AK86" i="23"/>
  <c r="AK87" i="23"/>
  <c r="AK88" i="23"/>
  <c r="AK89" i="23"/>
  <c r="AK90" i="23"/>
  <c r="AK91" i="23"/>
  <c r="AK92" i="23"/>
  <c r="AK93" i="23"/>
  <c r="AK94" i="23"/>
  <c r="AK95" i="23"/>
  <c r="AK96" i="23"/>
  <c r="AK97" i="23"/>
  <c r="AK98" i="23"/>
  <c r="AK99" i="23"/>
  <c r="AK100" i="23"/>
  <c r="AK101" i="23"/>
  <c r="AK102" i="23"/>
  <c r="AK103" i="23"/>
  <c r="AK104" i="23"/>
  <c r="AK105" i="23"/>
  <c r="AK106" i="23"/>
  <c r="AK107" i="23"/>
  <c r="AK108" i="23"/>
  <c r="AK109" i="23"/>
  <c r="AK110" i="23"/>
  <c r="AK111" i="23"/>
  <c r="AK112" i="23"/>
  <c r="AK113" i="23"/>
  <c r="AK114" i="23"/>
  <c r="AK115" i="23"/>
  <c r="AK116" i="23"/>
  <c r="AK117" i="23"/>
  <c r="AK118" i="23"/>
  <c r="AK119" i="23"/>
  <c r="AK120" i="23"/>
  <c r="AK121" i="23"/>
  <c r="AK122" i="23"/>
  <c r="AK123" i="23"/>
  <c r="AK124" i="23"/>
  <c r="AK125" i="23"/>
  <c r="AK126" i="23"/>
  <c r="AK127" i="23"/>
  <c r="AK68" i="23"/>
  <c r="AH69" i="23"/>
  <c r="AH70" i="23"/>
  <c r="AH71" i="23"/>
  <c r="AH72" i="23"/>
  <c r="AH73" i="23"/>
  <c r="AH74" i="23"/>
  <c r="AH75" i="23"/>
  <c r="AH76" i="23"/>
  <c r="AH77" i="23"/>
  <c r="AH78" i="23"/>
  <c r="AH79" i="23"/>
  <c r="AH80" i="23"/>
  <c r="AH81" i="23"/>
  <c r="AH82" i="23"/>
  <c r="AH83" i="23"/>
  <c r="AH84" i="23"/>
  <c r="AH85" i="23"/>
  <c r="AH86" i="23"/>
  <c r="AH87" i="23"/>
  <c r="AH88" i="23"/>
  <c r="AH89" i="23"/>
  <c r="AH90" i="23"/>
  <c r="AH91" i="23"/>
  <c r="AH92" i="23"/>
  <c r="AH93" i="23"/>
  <c r="AH94" i="23"/>
  <c r="AH95" i="23"/>
  <c r="AH96" i="23"/>
  <c r="AH97" i="23"/>
  <c r="AH98" i="23"/>
  <c r="AH99" i="23"/>
  <c r="AH100" i="23"/>
  <c r="AH101" i="23"/>
  <c r="AH102" i="23"/>
  <c r="AH103" i="23"/>
  <c r="AH104" i="23"/>
  <c r="AH105" i="23"/>
  <c r="AH106" i="23"/>
  <c r="AH107" i="23"/>
  <c r="AH108" i="23"/>
  <c r="AH109" i="23"/>
  <c r="AH110" i="23"/>
  <c r="AH111" i="23"/>
  <c r="AH112" i="23"/>
  <c r="AH113" i="23"/>
  <c r="AH114" i="23"/>
  <c r="AH115" i="23"/>
  <c r="AH116" i="23"/>
  <c r="AH117" i="23"/>
  <c r="AH118" i="23"/>
  <c r="AH119" i="23"/>
  <c r="AH120" i="23"/>
  <c r="AH121" i="23"/>
  <c r="AH122" i="23"/>
  <c r="AH123" i="23"/>
  <c r="AH124" i="23"/>
  <c r="AH125" i="23"/>
  <c r="AH126" i="23"/>
  <c r="AH127" i="23"/>
  <c r="AH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5" i="23"/>
  <c r="AE126" i="23"/>
  <c r="AE127" i="23"/>
  <c r="AE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68" i="23"/>
  <c r="DN191" i="23"/>
  <c r="FV191" i="23" s="1"/>
  <c r="DN190" i="23"/>
  <c r="FV190" i="23" s="1"/>
  <c r="DN189" i="23"/>
  <c r="FV189" i="23" s="1"/>
  <c r="DN188" i="23"/>
  <c r="FV188" i="23" s="1"/>
  <c r="DN187" i="23"/>
  <c r="FV187" i="23" s="1"/>
  <c r="DN186" i="23"/>
  <c r="FV186" i="23" s="1"/>
  <c r="DN185" i="23"/>
  <c r="FV185" i="23" s="1"/>
  <c r="DN184" i="23"/>
  <c r="FV184" i="23" s="1"/>
  <c r="DN183" i="23"/>
  <c r="FV183" i="23" s="1"/>
  <c r="DN182" i="23"/>
  <c r="FV182" i="23" s="1"/>
  <c r="DN181" i="23"/>
  <c r="FV181" i="23" s="1"/>
  <c r="DN180" i="23"/>
  <c r="FV180" i="23" s="1"/>
  <c r="DN179" i="23"/>
  <c r="FV179" i="23" s="1"/>
  <c r="DN178" i="23"/>
  <c r="FV178" i="23" s="1"/>
  <c r="DN177" i="23"/>
  <c r="FV177" i="23" s="1"/>
  <c r="DN176" i="23"/>
  <c r="FV176" i="23" s="1"/>
  <c r="DN175" i="23"/>
  <c r="FV175" i="23" s="1"/>
  <c r="DN174" i="23"/>
  <c r="FV174" i="23" s="1"/>
  <c r="DN173" i="23"/>
  <c r="FV173" i="23" s="1"/>
  <c r="DN172" i="23"/>
  <c r="FV172" i="23" s="1"/>
  <c r="DN171" i="23"/>
  <c r="FV171" i="23" s="1"/>
  <c r="DN170" i="23"/>
  <c r="FV170" i="23" s="1"/>
  <c r="DN169" i="23"/>
  <c r="FV169" i="23" s="1"/>
  <c r="DN168" i="23"/>
  <c r="FV168" i="23" s="1"/>
  <c r="DN167" i="23"/>
  <c r="FV167" i="23" s="1"/>
  <c r="DN166" i="23"/>
  <c r="FV166" i="23" s="1"/>
  <c r="DN165" i="23"/>
  <c r="FV165" i="23" s="1"/>
  <c r="DN164" i="23"/>
  <c r="FV164" i="23" s="1"/>
  <c r="DN163" i="23"/>
  <c r="FV163" i="23" s="1"/>
  <c r="DN162" i="23"/>
  <c r="FV162" i="23" s="1"/>
  <c r="DN161" i="23"/>
  <c r="FV161" i="23" s="1"/>
  <c r="DN160" i="23"/>
  <c r="FV160" i="23" s="1"/>
  <c r="DN159" i="23"/>
  <c r="FV159" i="23" s="1"/>
  <c r="DN158" i="23"/>
  <c r="FV158" i="23" s="1"/>
  <c r="DN157" i="23"/>
  <c r="FV157" i="23" s="1"/>
  <c r="DN156" i="23"/>
  <c r="FV156" i="23" s="1"/>
  <c r="DN155" i="23"/>
  <c r="FV155" i="23" s="1"/>
  <c r="DN154" i="23"/>
  <c r="FV154" i="23" s="1"/>
  <c r="DN153" i="23"/>
  <c r="FV153" i="23" s="1"/>
  <c r="DN152" i="23"/>
  <c r="FV152" i="23" s="1"/>
  <c r="DN151" i="23"/>
  <c r="FV151" i="23" s="1"/>
  <c r="DN150" i="23"/>
  <c r="FV150" i="23" s="1"/>
  <c r="DN149" i="23"/>
  <c r="FV149" i="23" s="1"/>
  <c r="DN148" i="23"/>
  <c r="FV148" i="23" s="1"/>
  <c r="DN147" i="23"/>
  <c r="FV147" i="23" s="1"/>
  <c r="DN146" i="23"/>
  <c r="FV146" i="23" s="1"/>
  <c r="DN145" i="23"/>
  <c r="FV145" i="23" s="1"/>
  <c r="DN144" i="23"/>
  <c r="FV144" i="23" s="1"/>
  <c r="DN143" i="23"/>
  <c r="FV143" i="23" s="1"/>
  <c r="DN142" i="23"/>
  <c r="FV142" i="23" s="1"/>
  <c r="DN141" i="23"/>
  <c r="FV141" i="23" s="1"/>
  <c r="DN140" i="23"/>
  <c r="FV140" i="23" s="1"/>
  <c r="DN139" i="23"/>
  <c r="FV139" i="23" s="1"/>
  <c r="DN138" i="23"/>
  <c r="FV138" i="23" s="1"/>
  <c r="DN137" i="23"/>
  <c r="FV137" i="23" s="1"/>
  <c r="DN136" i="23"/>
  <c r="FV136" i="23" s="1"/>
  <c r="DN135" i="23"/>
  <c r="FV135" i="23" s="1"/>
  <c r="DN134" i="23"/>
  <c r="FV134" i="23" s="1"/>
  <c r="DN133" i="23"/>
  <c r="FV133" i="23" s="1"/>
  <c r="DN132" i="23"/>
  <c r="FW132" i="23" s="1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2" i="23"/>
  <c r="V83" i="23"/>
  <c r="V84" i="23"/>
  <c r="V85" i="23"/>
  <c r="V86" i="23"/>
  <c r="V87" i="23"/>
  <c r="V88" i="23"/>
  <c r="V89" i="23"/>
  <c r="V90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2" i="23"/>
  <c r="V113" i="23"/>
  <c r="V114" i="23"/>
  <c r="V115" i="23"/>
  <c r="V116" i="23"/>
  <c r="V117" i="23"/>
  <c r="V118" i="23"/>
  <c r="V119" i="23"/>
  <c r="V120" i="23"/>
  <c r="V121" i="23"/>
  <c r="V122" i="23"/>
  <c r="V123" i="23"/>
  <c r="V124" i="23"/>
  <c r="V125" i="23"/>
  <c r="V126" i="23"/>
  <c r="V127" i="23"/>
  <c r="V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68" i="23"/>
  <c r="BF69" i="23"/>
  <c r="BF70" i="23"/>
  <c r="BF71" i="23"/>
  <c r="BF72" i="23"/>
  <c r="BF73" i="23"/>
  <c r="BF74" i="23"/>
  <c r="BF75" i="23"/>
  <c r="BF76" i="23"/>
  <c r="BF77" i="23"/>
  <c r="BF78" i="23"/>
  <c r="BF79" i="23"/>
  <c r="BF80" i="23"/>
  <c r="BF81" i="23"/>
  <c r="BF82" i="23"/>
  <c r="BF83" i="23"/>
  <c r="BF84" i="23"/>
  <c r="BF85" i="23"/>
  <c r="BF86" i="23"/>
  <c r="BF87" i="23"/>
  <c r="BF88" i="23"/>
  <c r="BF89" i="23"/>
  <c r="BF90" i="23"/>
  <c r="BF91" i="23"/>
  <c r="BF92" i="23"/>
  <c r="BF93" i="23"/>
  <c r="BF94" i="23"/>
  <c r="BF95" i="23"/>
  <c r="BF96" i="23"/>
  <c r="BF97" i="23"/>
  <c r="BF98" i="23"/>
  <c r="BF99" i="23"/>
  <c r="BF100" i="23"/>
  <c r="BF101" i="23"/>
  <c r="BF102" i="23"/>
  <c r="BF103" i="23"/>
  <c r="BF104" i="23"/>
  <c r="BF105" i="23"/>
  <c r="BF106" i="23"/>
  <c r="BF107" i="23"/>
  <c r="BF108" i="23"/>
  <c r="BF109" i="23"/>
  <c r="BF110" i="23"/>
  <c r="BF111" i="23"/>
  <c r="BF112" i="23"/>
  <c r="BF113" i="23"/>
  <c r="BF114" i="23"/>
  <c r="BF115" i="23"/>
  <c r="BF116" i="23"/>
  <c r="BF117" i="23"/>
  <c r="BF118" i="23"/>
  <c r="BF119" i="23"/>
  <c r="BF120" i="23"/>
  <c r="BF121" i="23"/>
  <c r="BF122" i="23"/>
  <c r="BF123" i="23"/>
  <c r="BF124" i="23"/>
  <c r="BF125" i="23"/>
  <c r="BF126" i="23"/>
  <c r="BF127" i="23"/>
  <c r="BF68" i="23"/>
  <c r="BC69" i="23"/>
  <c r="BC70" i="23"/>
  <c r="BC71" i="23"/>
  <c r="BC72" i="23"/>
  <c r="BC73" i="23"/>
  <c r="BC74" i="23"/>
  <c r="BC75" i="23"/>
  <c r="BC76" i="23"/>
  <c r="BC77" i="23"/>
  <c r="BC78" i="23"/>
  <c r="BC79" i="23"/>
  <c r="BC80" i="23"/>
  <c r="BC81" i="23"/>
  <c r="BC82" i="23"/>
  <c r="BC83" i="23"/>
  <c r="BC84" i="23"/>
  <c r="BC85" i="23"/>
  <c r="BC86" i="23"/>
  <c r="BC87" i="23"/>
  <c r="BC88" i="23"/>
  <c r="BC89" i="23"/>
  <c r="BC90" i="23"/>
  <c r="BC91" i="23"/>
  <c r="BC92" i="23"/>
  <c r="BC93" i="23"/>
  <c r="BC94" i="23"/>
  <c r="BC95" i="23"/>
  <c r="BC96" i="23"/>
  <c r="BC97" i="23"/>
  <c r="BC98" i="23"/>
  <c r="BC99" i="23"/>
  <c r="BC100" i="23"/>
  <c r="BC101" i="23"/>
  <c r="BC102" i="23"/>
  <c r="BC103" i="23"/>
  <c r="BC104" i="23"/>
  <c r="BC105" i="23"/>
  <c r="BC106" i="23"/>
  <c r="BC107" i="23"/>
  <c r="BC108" i="23"/>
  <c r="BC109" i="23"/>
  <c r="BC110" i="23"/>
  <c r="BC111" i="23"/>
  <c r="BC112" i="23"/>
  <c r="BC113" i="23"/>
  <c r="BC114" i="23"/>
  <c r="BC115" i="23"/>
  <c r="BC116" i="23"/>
  <c r="BC117" i="23"/>
  <c r="BC118" i="23"/>
  <c r="BC119" i="23"/>
  <c r="BC120" i="23"/>
  <c r="BC121" i="23"/>
  <c r="BC122" i="23"/>
  <c r="BC123" i="23"/>
  <c r="BC124" i="23"/>
  <c r="BC125" i="23"/>
  <c r="BC126" i="23"/>
  <c r="BC127" i="23"/>
  <c r="BC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68" i="23"/>
  <c r="AW69" i="23"/>
  <c r="AW70" i="23"/>
  <c r="AW71" i="23"/>
  <c r="AW72" i="23"/>
  <c r="AW73" i="23"/>
  <c r="AW74" i="23"/>
  <c r="AW75" i="23"/>
  <c r="AW76" i="23"/>
  <c r="AW77" i="23"/>
  <c r="AW78" i="23"/>
  <c r="AW79" i="23"/>
  <c r="AW80" i="23"/>
  <c r="AW81" i="23"/>
  <c r="AW82" i="23"/>
  <c r="AW83" i="23"/>
  <c r="AW84" i="23"/>
  <c r="AW85" i="23"/>
  <c r="AW86" i="23"/>
  <c r="AW87" i="23"/>
  <c r="AW88" i="23"/>
  <c r="AW89" i="23"/>
  <c r="AW90" i="23"/>
  <c r="AW91" i="23"/>
  <c r="AW92" i="23"/>
  <c r="AW93" i="23"/>
  <c r="AW94" i="23"/>
  <c r="AW95" i="23"/>
  <c r="AW96" i="23"/>
  <c r="AW97" i="23"/>
  <c r="AW98" i="23"/>
  <c r="AW99" i="23"/>
  <c r="AW100" i="23"/>
  <c r="AW101" i="23"/>
  <c r="AW102" i="23"/>
  <c r="AW103" i="23"/>
  <c r="AW104" i="23"/>
  <c r="AW105" i="23"/>
  <c r="AW106" i="23"/>
  <c r="AW107" i="23"/>
  <c r="AW108" i="23"/>
  <c r="AW109" i="23"/>
  <c r="AW110" i="23"/>
  <c r="AW111" i="23"/>
  <c r="AW112" i="23"/>
  <c r="AW113" i="23"/>
  <c r="AW114" i="23"/>
  <c r="AW115" i="23"/>
  <c r="AW116" i="23"/>
  <c r="AW117" i="23"/>
  <c r="AW118" i="23"/>
  <c r="AW119" i="23"/>
  <c r="AW120" i="23"/>
  <c r="AW121" i="23"/>
  <c r="AW122" i="23"/>
  <c r="AW123" i="23"/>
  <c r="AW124" i="23"/>
  <c r="AW125" i="23"/>
  <c r="AW126" i="23"/>
  <c r="AW127" i="23"/>
  <c r="AW68" i="23"/>
  <c r="BO2" i="10"/>
  <c r="BP2" i="10"/>
  <c r="BQ2" i="10"/>
  <c r="BR2" i="10"/>
  <c r="BO3" i="10"/>
  <c r="BP3" i="10"/>
  <c r="BQ3" i="10"/>
  <c r="BR3" i="10"/>
  <c r="BO4" i="10"/>
  <c r="BP4" i="10"/>
  <c r="BQ4" i="10"/>
  <c r="BR4" i="10"/>
  <c r="BO5" i="10"/>
  <c r="BP5" i="10"/>
  <c r="BQ5" i="10"/>
  <c r="BR5" i="10"/>
  <c r="BO6" i="10"/>
  <c r="BP6" i="10"/>
  <c r="BQ6" i="10"/>
  <c r="BR6" i="10"/>
  <c r="BO7" i="10"/>
  <c r="BP7" i="10"/>
  <c r="BQ7" i="10"/>
  <c r="BR7" i="10"/>
  <c r="BO8" i="10"/>
  <c r="BP8" i="10"/>
  <c r="BQ8" i="10"/>
  <c r="BR8" i="10"/>
  <c r="BO9" i="10"/>
  <c r="BP9" i="10"/>
  <c r="BQ9" i="10"/>
  <c r="BR9" i="10"/>
  <c r="BO10" i="10"/>
  <c r="BP10" i="10"/>
  <c r="BQ10" i="10"/>
  <c r="BR10" i="10"/>
  <c r="BO11" i="10"/>
  <c r="BP11" i="10"/>
  <c r="BQ11" i="10"/>
  <c r="BR11" i="10"/>
  <c r="BO12" i="10"/>
  <c r="BP12" i="10"/>
  <c r="BQ12" i="10"/>
  <c r="BR12" i="10"/>
  <c r="FW188" i="23" l="1"/>
  <c r="FW184" i="23"/>
  <c r="FW180" i="23"/>
  <c r="FW176" i="23"/>
  <c r="FW172" i="23"/>
  <c r="FW168" i="23"/>
  <c r="FW164" i="23"/>
  <c r="FW160" i="23"/>
  <c r="FW156" i="23"/>
  <c r="FW152" i="23"/>
  <c r="FW148" i="23"/>
  <c r="FW144" i="23"/>
  <c r="FW140" i="23"/>
  <c r="FW136" i="23"/>
  <c r="FW191" i="23"/>
  <c r="FW187" i="23"/>
  <c r="FW183" i="23"/>
  <c r="FW179" i="23"/>
  <c r="FW175" i="23"/>
  <c r="FW171" i="23"/>
  <c r="FW167" i="23"/>
  <c r="FW163" i="23"/>
  <c r="FW159" i="23"/>
  <c r="FW155" i="23"/>
  <c r="FW151" i="23"/>
  <c r="FW147" i="23"/>
  <c r="FW143" i="23"/>
  <c r="FW139" i="23"/>
  <c r="FW135" i="23"/>
  <c r="FW190" i="23"/>
  <c r="FW186" i="23"/>
  <c r="FW182" i="23"/>
  <c r="FW178" i="23"/>
  <c r="FW174" i="23"/>
  <c r="FW170" i="23"/>
  <c r="FW166" i="23"/>
  <c r="FW162" i="23"/>
  <c r="FW158" i="23"/>
  <c r="FW154" i="23"/>
  <c r="FW150" i="23"/>
  <c r="FW146" i="23"/>
  <c r="FW142" i="23"/>
  <c r="FW138" i="23"/>
  <c r="FW134" i="23"/>
  <c r="FW189" i="23"/>
  <c r="FW185" i="23"/>
  <c r="FW181" i="23"/>
  <c r="FW177" i="23"/>
  <c r="FW173" i="23"/>
  <c r="FW169" i="23"/>
  <c r="FW165" i="23"/>
  <c r="FW161" i="23"/>
  <c r="FW157" i="23"/>
  <c r="FW153" i="23"/>
  <c r="FW149" i="23"/>
  <c r="FW145" i="23"/>
  <c r="FW141" i="23"/>
  <c r="FW137" i="23"/>
  <c r="FW133" i="23"/>
  <c r="FU191" i="23"/>
  <c r="FU187" i="23"/>
  <c r="FU183" i="23"/>
  <c r="FU179" i="23"/>
  <c r="FU175" i="23"/>
  <c r="FU171" i="23"/>
  <c r="FU167" i="23"/>
  <c r="FU163" i="23"/>
  <c r="FU159" i="23"/>
  <c r="FU155" i="23"/>
  <c r="FU151" i="23"/>
  <c r="FU147" i="23"/>
  <c r="FU143" i="23"/>
  <c r="FU139" i="23"/>
  <c r="FU135" i="23"/>
  <c r="FU190" i="23"/>
  <c r="FU186" i="23"/>
  <c r="FU182" i="23"/>
  <c r="FU178" i="23"/>
  <c r="FU174" i="23"/>
  <c r="FU170" i="23"/>
  <c r="FU166" i="23"/>
  <c r="FU162" i="23"/>
  <c r="FU158" i="23"/>
  <c r="FU154" i="23"/>
  <c r="FU150" i="23"/>
  <c r="FU146" i="23"/>
  <c r="FU142" i="23"/>
  <c r="FU138" i="23"/>
  <c r="FU134" i="23"/>
  <c r="FU189" i="23"/>
  <c r="FU185" i="23"/>
  <c r="FU181" i="23"/>
  <c r="FU177" i="23"/>
  <c r="FU173" i="23"/>
  <c r="FU169" i="23"/>
  <c r="FU165" i="23"/>
  <c r="FU161" i="23"/>
  <c r="FU157" i="23"/>
  <c r="FU153" i="23"/>
  <c r="FU149" i="23"/>
  <c r="FU145" i="23"/>
  <c r="FU141" i="23"/>
  <c r="FU137" i="23"/>
  <c r="FU133" i="23"/>
  <c r="FU132" i="23"/>
  <c r="FU188" i="23"/>
  <c r="FU184" i="23"/>
  <c r="FU180" i="23"/>
  <c r="FU176" i="23"/>
  <c r="FU172" i="23"/>
  <c r="FU168" i="23"/>
  <c r="FU164" i="23"/>
  <c r="FU160" i="23"/>
  <c r="FU156" i="23"/>
  <c r="FU152" i="23"/>
  <c r="FU148" i="23"/>
  <c r="FU144" i="23"/>
  <c r="FU140" i="23"/>
  <c r="FU136" i="23"/>
  <c r="FV132" i="23"/>
  <c r="FM2" i="23"/>
  <c r="GN2" i="23"/>
  <c r="GN19" i="23"/>
  <c r="GK19" i="23"/>
  <c r="GH19" i="23"/>
  <c r="GE19" i="23"/>
  <c r="GB19" i="23"/>
  <c r="FY19" i="23"/>
  <c r="FV19" i="23"/>
  <c r="FS19" i="23"/>
  <c r="FP19" i="23"/>
  <c r="FM19" i="23"/>
  <c r="FJ19" i="23"/>
  <c r="FG19" i="23"/>
  <c r="FD19" i="23"/>
  <c r="FA19" i="23"/>
  <c r="EX19" i="23"/>
  <c r="EU19" i="23"/>
  <c r="ER19" i="23"/>
  <c r="EO19" i="23"/>
  <c r="EL19" i="23"/>
  <c r="EI19" i="23"/>
  <c r="EF19" i="23"/>
  <c r="EC19" i="23"/>
  <c r="DZ19" i="23"/>
  <c r="DW19" i="23"/>
  <c r="DT19" i="23"/>
  <c r="DQ19" i="23"/>
  <c r="DN19" i="23"/>
  <c r="DK19" i="23"/>
  <c r="DH19" i="23"/>
  <c r="DE19" i="23"/>
  <c r="DB19" i="23"/>
  <c r="CY19" i="23"/>
  <c r="CV19" i="23"/>
  <c r="CS19" i="23"/>
  <c r="CP19" i="23"/>
  <c r="CM19" i="23"/>
  <c r="CJ19" i="23"/>
  <c r="CG19" i="23"/>
  <c r="CD19" i="23"/>
  <c r="CA19" i="23"/>
  <c r="BX19" i="23"/>
  <c r="BU19" i="23"/>
  <c r="BR19" i="23"/>
  <c r="BO19" i="23"/>
  <c r="BL19" i="23"/>
  <c r="BI19" i="23"/>
  <c r="BF19" i="23"/>
  <c r="BC19" i="23"/>
  <c r="AZ19" i="23"/>
  <c r="AW19" i="23"/>
  <c r="AT19" i="23"/>
  <c r="AQ19" i="23"/>
  <c r="AN19" i="23"/>
  <c r="AK19" i="23"/>
  <c r="AH19" i="23"/>
  <c r="AE19" i="23"/>
  <c r="AB19" i="23"/>
  <c r="Y19" i="23"/>
  <c r="V19" i="23"/>
  <c r="S19" i="23"/>
  <c r="P19" i="23"/>
  <c r="M19" i="23"/>
  <c r="J19" i="23"/>
  <c r="G19" i="23"/>
  <c r="D19" i="23"/>
  <c r="GN18" i="23"/>
  <c r="GK18" i="23"/>
  <c r="GH18" i="23"/>
  <c r="GE18" i="23"/>
  <c r="GB18" i="23"/>
  <c r="FY18" i="23"/>
  <c r="FV18" i="23"/>
  <c r="FS18" i="23"/>
  <c r="FP18" i="23"/>
  <c r="FM18" i="23"/>
  <c r="FJ18" i="23"/>
  <c r="FG18" i="23"/>
  <c r="FD18" i="23"/>
  <c r="FA18" i="23"/>
  <c r="EX18" i="23"/>
  <c r="EU18" i="23"/>
  <c r="ER18" i="23"/>
  <c r="EO18" i="23"/>
  <c r="EL18" i="23"/>
  <c r="EI18" i="23"/>
  <c r="EF18" i="23"/>
  <c r="EC18" i="23"/>
  <c r="DZ18" i="23"/>
  <c r="DW18" i="23"/>
  <c r="DT18" i="23"/>
  <c r="DQ18" i="23"/>
  <c r="DN18" i="23"/>
  <c r="DK18" i="23"/>
  <c r="DH18" i="23"/>
  <c r="DE18" i="23"/>
  <c r="DB18" i="23"/>
  <c r="CY18" i="23"/>
  <c r="CV18" i="23"/>
  <c r="CS18" i="23"/>
  <c r="CP18" i="23"/>
  <c r="CM18" i="23"/>
  <c r="CJ18" i="23"/>
  <c r="CG18" i="23"/>
  <c r="CD18" i="23"/>
  <c r="CA18" i="23"/>
  <c r="BX18" i="23"/>
  <c r="BU18" i="23"/>
  <c r="BR18" i="23"/>
  <c r="BO18" i="23"/>
  <c r="BL18" i="23"/>
  <c r="BI18" i="23"/>
  <c r="BF18" i="23"/>
  <c r="BC18" i="23"/>
  <c r="AZ18" i="23"/>
  <c r="AW18" i="23"/>
  <c r="AT18" i="23"/>
  <c r="AQ18" i="23"/>
  <c r="AN18" i="23"/>
  <c r="AK18" i="23"/>
  <c r="AH18" i="23"/>
  <c r="AE18" i="23"/>
  <c r="AB18" i="23"/>
  <c r="Y18" i="23"/>
  <c r="V18" i="23"/>
  <c r="S18" i="23"/>
  <c r="P18" i="23"/>
  <c r="M18" i="23"/>
  <c r="J18" i="23"/>
  <c r="G18" i="23"/>
  <c r="D18" i="23"/>
  <c r="GN17" i="23"/>
  <c r="GK17" i="23"/>
  <c r="GH17" i="23"/>
  <c r="GE17" i="23"/>
  <c r="GB17" i="23"/>
  <c r="FY17" i="23"/>
  <c r="FV17" i="23"/>
  <c r="FS17" i="23"/>
  <c r="FP17" i="23"/>
  <c r="FM17" i="23"/>
  <c r="FJ17" i="23"/>
  <c r="FG17" i="23"/>
  <c r="FD17" i="23"/>
  <c r="FA17" i="23"/>
  <c r="EX17" i="23"/>
  <c r="EU17" i="23"/>
  <c r="ER17" i="23"/>
  <c r="EO17" i="23"/>
  <c r="EL17" i="23"/>
  <c r="EI17" i="23"/>
  <c r="EF17" i="23"/>
  <c r="EC17" i="23"/>
  <c r="DZ17" i="23"/>
  <c r="DW17" i="23"/>
  <c r="DT17" i="23"/>
  <c r="DQ17" i="23"/>
  <c r="DN17" i="23"/>
  <c r="DK17" i="23"/>
  <c r="DH17" i="23"/>
  <c r="DE17" i="23"/>
  <c r="DB17" i="23"/>
  <c r="CY17" i="23"/>
  <c r="CV17" i="23"/>
  <c r="CS17" i="23"/>
  <c r="CP17" i="23"/>
  <c r="CM17" i="23"/>
  <c r="CJ17" i="23"/>
  <c r="CG17" i="23"/>
  <c r="CD17" i="23"/>
  <c r="CA17" i="23"/>
  <c r="BX17" i="23"/>
  <c r="BU17" i="23"/>
  <c r="BR17" i="23"/>
  <c r="BO17" i="23"/>
  <c r="BL17" i="23"/>
  <c r="BI17" i="23"/>
  <c r="BF17" i="23"/>
  <c r="BC17" i="23"/>
  <c r="AZ17" i="23"/>
  <c r="AW17" i="23"/>
  <c r="AT17" i="23"/>
  <c r="AQ17" i="23"/>
  <c r="AN17" i="23"/>
  <c r="AK17" i="23"/>
  <c r="AH17" i="23"/>
  <c r="AE17" i="23"/>
  <c r="AB17" i="23"/>
  <c r="Y17" i="23"/>
  <c r="V17" i="23"/>
  <c r="S17" i="23"/>
  <c r="P17" i="23"/>
  <c r="M17" i="23"/>
  <c r="J17" i="23"/>
  <c r="G17" i="23"/>
  <c r="D17" i="23"/>
  <c r="GN16" i="23"/>
  <c r="GK16" i="23"/>
  <c r="GH16" i="23"/>
  <c r="GE16" i="23"/>
  <c r="GB16" i="23"/>
  <c r="FY16" i="23"/>
  <c r="FV16" i="23"/>
  <c r="FS16" i="23"/>
  <c r="FP16" i="23"/>
  <c r="FM16" i="23"/>
  <c r="FJ16" i="23"/>
  <c r="FG16" i="23"/>
  <c r="FD16" i="23"/>
  <c r="FA16" i="23"/>
  <c r="EX16" i="23"/>
  <c r="EU16" i="23"/>
  <c r="ER16" i="23"/>
  <c r="EO16" i="23"/>
  <c r="EL16" i="23"/>
  <c r="EI16" i="23"/>
  <c r="EF16" i="23"/>
  <c r="EC16" i="23"/>
  <c r="DZ16" i="23"/>
  <c r="DW16" i="23"/>
  <c r="DT16" i="23"/>
  <c r="DQ16" i="23"/>
  <c r="DN16" i="23"/>
  <c r="DK16" i="23"/>
  <c r="DH16" i="23"/>
  <c r="DE16" i="23"/>
  <c r="DB16" i="23"/>
  <c r="CY16" i="23"/>
  <c r="CV16" i="23"/>
  <c r="CS16" i="23"/>
  <c r="CP16" i="23"/>
  <c r="CM16" i="23"/>
  <c r="CJ16" i="23"/>
  <c r="CG16" i="23"/>
  <c r="CD16" i="23"/>
  <c r="CA16" i="23"/>
  <c r="BX16" i="23"/>
  <c r="BU16" i="23"/>
  <c r="BR16" i="23"/>
  <c r="BO16" i="23"/>
  <c r="BL16" i="23"/>
  <c r="BI16" i="23"/>
  <c r="BF16" i="23"/>
  <c r="BC16" i="23"/>
  <c r="AZ16" i="23"/>
  <c r="AW16" i="23"/>
  <c r="AT16" i="23"/>
  <c r="AQ16" i="23"/>
  <c r="AN16" i="23"/>
  <c r="AK16" i="23"/>
  <c r="AH16" i="23"/>
  <c r="AE16" i="23"/>
  <c r="AB16" i="23"/>
  <c r="Y16" i="23"/>
  <c r="V16" i="23"/>
  <c r="S16" i="23"/>
  <c r="P16" i="23"/>
  <c r="M16" i="23"/>
  <c r="J16" i="23"/>
  <c r="G16" i="23"/>
  <c r="D16" i="23"/>
  <c r="GN15" i="23"/>
  <c r="GK15" i="23"/>
  <c r="GH15" i="23"/>
  <c r="GE15" i="23"/>
  <c r="GB15" i="23"/>
  <c r="FY15" i="23"/>
  <c r="FV15" i="23"/>
  <c r="FS15" i="23"/>
  <c r="FP15" i="23"/>
  <c r="FM15" i="23"/>
  <c r="FJ15" i="23"/>
  <c r="FG15" i="23"/>
  <c r="FD15" i="23"/>
  <c r="FA15" i="23"/>
  <c r="EX15" i="23"/>
  <c r="EU15" i="23"/>
  <c r="ER15" i="23"/>
  <c r="EO15" i="23"/>
  <c r="EL15" i="23"/>
  <c r="EI15" i="23"/>
  <c r="EF15" i="23"/>
  <c r="EC15" i="23"/>
  <c r="DZ15" i="23"/>
  <c r="DW15" i="23"/>
  <c r="DT15" i="23"/>
  <c r="DQ15" i="23"/>
  <c r="DN15" i="23"/>
  <c r="DK15" i="23"/>
  <c r="DH15" i="23"/>
  <c r="DE15" i="23"/>
  <c r="DB15" i="23"/>
  <c r="CY15" i="23"/>
  <c r="CV15" i="23"/>
  <c r="CS15" i="23"/>
  <c r="CP15" i="23"/>
  <c r="CM15" i="23"/>
  <c r="CJ15" i="23"/>
  <c r="CG15" i="23"/>
  <c r="CD15" i="23"/>
  <c r="CA15" i="23"/>
  <c r="BX15" i="23"/>
  <c r="BU15" i="23"/>
  <c r="BR15" i="23"/>
  <c r="BO15" i="23"/>
  <c r="BL15" i="23"/>
  <c r="BI15" i="23"/>
  <c r="BF15" i="23"/>
  <c r="BC15" i="23"/>
  <c r="AZ15" i="23"/>
  <c r="AW15" i="23"/>
  <c r="AT15" i="23"/>
  <c r="AQ15" i="23"/>
  <c r="AN15" i="23"/>
  <c r="AK15" i="23"/>
  <c r="AH15" i="23"/>
  <c r="AE15" i="23"/>
  <c r="AB15" i="23"/>
  <c r="Y15" i="23"/>
  <c r="V15" i="23"/>
  <c r="S15" i="23"/>
  <c r="P15" i="23"/>
  <c r="M15" i="23"/>
  <c r="J15" i="23"/>
  <c r="G15" i="23"/>
  <c r="D15" i="23"/>
  <c r="GN14" i="23"/>
  <c r="GK14" i="23"/>
  <c r="GH14" i="23"/>
  <c r="GE14" i="23"/>
  <c r="GB14" i="23"/>
  <c r="FY14" i="23"/>
  <c r="FV14" i="23"/>
  <c r="FS14" i="23"/>
  <c r="FP14" i="23"/>
  <c r="FM14" i="23"/>
  <c r="FJ14" i="23"/>
  <c r="FG14" i="23"/>
  <c r="FD14" i="23"/>
  <c r="FA14" i="23"/>
  <c r="EX14" i="23"/>
  <c r="EU14" i="23"/>
  <c r="ER14" i="23"/>
  <c r="EO14" i="23"/>
  <c r="EL14" i="23"/>
  <c r="EI14" i="23"/>
  <c r="EF14" i="23"/>
  <c r="EC14" i="23"/>
  <c r="DZ14" i="23"/>
  <c r="DW14" i="23"/>
  <c r="DT14" i="23"/>
  <c r="DQ14" i="23"/>
  <c r="DN14" i="23"/>
  <c r="DK14" i="23"/>
  <c r="DH14" i="23"/>
  <c r="DE14" i="23"/>
  <c r="DB14" i="23"/>
  <c r="CY14" i="23"/>
  <c r="CV14" i="23"/>
  <c r="CS14" i="23"/>
  <c r="CP14" i="23"/>
  <c r="CM14" i="23"/>
  <c r="CJ14" i="23"/>
  <c r="CG14" i="23"/>
  <c r="CD14" i="23"/>
  <c r="CA14" i="23"/>
  <c r="BX14" i="23"/>
  <c r="BU14" i="23"/>
  <c r="BR14" i="23"/>
  <c r="BO14" i="23"/>
  <c r="BL14" i="23"/>
  <c r="BI14" i="23"/>
  <c r="BF14" i="23"/>
  <c r="BC14" i="23"/>
  <c r="AZ14" i="23"/>
  <c r="AW14" i="23"/>
  <c r="AT14" i="23"/>
  <c r="AQ14" i="23"/>
  <c r="AN14" i="23"/>
  <c r="AK14" i="23"/>
  <c r="AH14" i="23"/>
  <c r="AE14" i="23"/>
  <c r="AB14" i="23"/>
  <c r="Y14" i="23"/>
  <c r="V14" i="23"/>
  <c r="S14" i="23"/>
  <c r="P14" i="23"/>
  <c r="M14" i="23"/>
  <c r="J14" i="23"/>
  <c r="G14" i="23"/>
  <c r="D14" i="23"/>
  <c r="GN13" i="23"/>
  <c r="GK13" i="23"/>
  <c r="GH13" i="23"/>
  <c r="GE13" i="23"/>
  <c r="GB13" i="23"/>
  <c r="FY13" i="23"/>
  <c r="FV13" i="23"/>
  <c r="FS13" i="23"/>
  <c r="FP13" i="23"/>
  <c r="FM13" i="23"/>
  <c r="FJ13" i="23"/>
  <c r="FG13" i="23"/>
  <c r="FD13" i="23"/>
  <c r="FA13" i="23"/>
  <c r="EX13" i="23"/>
  <c r="EU13" i="23"/>
  <c r="ER13" i="23"/>
  <c r="EO13" i="23"/>
  <c r="EL13" i="23"/>
  <c r="EI13" i="23"/>
  <c r="EF13" i="23"/>
  <c r="EC13" i="23"/>
  <c r="DZ13" i="23"/>
  <c r="DW13" i="23"/>
  <c r="DT13" i="23"/>
  <c r="DQ13" i="23"/>
  <c r="DN13" i="23"/>
  <c r="DK13" i="23"/>
  <c r="DH13" i="23"/>
  <c r="DE13" i="23"/>
  <c r="DB13" i="23"/>
  <c r="CY13" i="23"/>
  <c r="CV13" i="23"/>
  <c r="CS13" i="23"/>
  <c r="CP13" i="23"/>
  <c r="CM13" i="23"/>
  <c r="CJ13" i="23"/>
  <c r="CG13" i="23"/>
  <c r="CD13" i="23"/>
  <c r="CA13" i="23"/>
  <c r="BX13" i="23"/>
  <c r="BU13" i="23"/>
  <c r="BR13" i="23"/>
  <c r="BO13" i="23"/>
  <c r="BL13" i="23"/>
  <c r="BI13" i="23"/>
  <c r="BF13" i="23"/>
  <c r="BC13" i="23"/>
  <c r="AZ13" i="23"/>
  <c r="AW13" i="23"/>
  <c r="AT13" i="23"/>
  <c r="AQ13" i="23"/>
  <c r="AN13" i="23"/>
  <c r="AK13" i="23"/>
  <c r="AH13" i="23"/>
  <c r="AE13" i="23"/>
  <c r="AB13" i="23"/>
  <c r="Y13" i="23"/>
  <c r="V13" i="23"/>
  <c r="S13" i="23"/>
  <c r="P13" i="23"/>
  <c r="M13" i="23"/>
  <c r="J13" i="23"/>
  <c r="G13" i="23"/>
  <c r="D13" i="23"/>
  <c r="GN12" i="23"/>
  <c r="GK12" i="23"/>
  <c r="GH12" i="23"/>
  <c r="GE12" i="23"/>
  <c r="GB12" i="23"/>
  <c r="FY12" i="23"/>
  <c r="FV12" i="23"/>
  <c r="FS12" i="23"/>
  <c r="FP12" i="23"/>
  <c r="FM12" i="23"/>
  <c r="FJ12" i="23"/>
  <c r="FG12" i="23"/>
  <c r="FD12" i="23"/>
  <c r="FA12" i="23"/>
  <c r="EX12" i="23"/>
  <c r="EU12" i="23"/>
  <c r="ER12" i="23"/>
  <c r="EO12" i="23"/>
  <c r="EL12" i="23"/>
  <c r="EI12" i="23"/>
  <c r="EF12" i="23"/>
  <c r="EC12" i="23"/>
  <c r="DZ12" i="23"/>
  <c r="DW12" i="23"/>
  <c r="DT12" i="23"/>
  <c r="DQ12" i="23"/>
  <c r="DN12" i="23"/>
  <c r="DK12" i="23"/>
  <c r="DH12" i="23"/>
  <c r="DE12" i="23"/>
  <c r="DB12" i="23"/>
  <c r="CY12" i="23"/>
  <c r="CV12" i="23"/>
  <c r="CS12" i="23"/>
  <c r="CP12" i="23"/>
  <c r="CM12" i="23"/>
  <c r="CJ12" i="23"/>
  <c r="CG12" i="23"/>
  <c r="CD12" i="23"/>
  <c r="CA12" i="23"/>
  <c r="BX12" i="23"/>
  <c r="BU12" i="23"/>
  <c r="BR12" i="23"/>
  <c r="BO12" i="23"/>
  <c r="BL12" i="23"/>
  <c r="BI12" i="23"/>
  <c r="BF12" i="23"/>
  <c r="BC12" i="23"/>
  <c r="AZ12" i="23"/>
  <c r="AW12" i="23"/>
  <c r="AT12" i="23"/>
  <c r="AQ12" i="23"/>
  <c r="AN12" i="23"/>
  <c r="AK12" i="23"/>
  <c r="AH12" i="23"/>
  <c r="AE12" i="23"/>
  <c r="AB12" i="23"/>
  <c r="Y12" i="23"/>
  <c r="V12" i="23"/>
  <c r="S12" i="23"/>
  <c r="P12" i="23"/>
  <c r="M12" i="23"/>
  <c r="J12" i="23"/>
  <c r="G12" i="23"/>
  <c r="D12" i="23"/>
  <c r="GN11" i="23"/>
  <c r="GK11" i="23"/>
  <c r="GH11" i="23"/>
  <c r="GE11" i="23"/>
  <c r="GB11" i="23"/>
  <c r="FY11" i="23"/>
  <c r="FV11" i="23"/>
  <c r="FS11" i="23"/>
  <c r="FP11" i="23"/>
  <c r="FM11" i="23"/>
  <c r="FJ11" i="23"/>
  <c r="FG11" i="23"/>
  <c r="FD11" i="23"/>
  <c r="FA11" i="23"/>
  <c r="EX11" i="23"/>
  <c r="EU11" i="23"/>
  <c r="ER11" i="23"/>
  <c r="EO11" i="23"/>
  <c r="EL11" i="23"/>
  <c r="EI11" i="23"/>
  <c r="EF11" i="23"/>
  <c r="EC11" i="23"/>
  <c r="DZ11" i="23"/>
  <c r="DW11" i="23"/>
  <c r="DT11" i="23"/>
  <c r="DQ11" i="23"/>
  <c r="DN11" i="23"/>
  <c r="DK11" i="23"/>
  <c r="DH11" i="23"/>
  <c r="DE11" i="23"/>
  <c r="DB11" i="23"/>
  <c r="CY11" i="23"/>
  <c r="CV11" i="23"/>
  <c r="CS11" i="23"/>
  <c r="CP11" i="23"/>
  <c r="CM11" i="23"/>
  <c r="CJ11" i="23"/>
  <c r="CG11" i="23"/>
  <c r="CD11" i="23"/>
  <c r="CA11" i="23"/>
  <c r="BX11" i="23"/>
  <c r="BU11" i="23"/>
  <c r="BR11" i="23"/>
  <c r="BO11" i="23"/>
  <c r="BL11" i="23"/>
  <c r="BI11" i="23"/>
  <c r="BF11" i="23"/>
  <c r="BC11" i="23"/>
  <c r="AZ11" i="23"/>
  <c r="AW11" i="23"/>
  <c r="AT11" i="23"/>
  <c r="AQ11" i="23"/>
  <c r="AN11" i="23"/>
  <c r="AK11" i="23"/>
  <c r="AH11" i="23"/>
  <c r="AE11" i="23"/>
  <c r="AB11" i="23"/>
  <c r="Y11" i="23"/>
  <c r="V11" i="23"/>
  <c r="S11" i="23"/>
  <c r="P11" i="23"/>
  <c r="M11" i="23"/>
  <c r="J11" i="23"/>
  <c r="G11" i="23"/>
  <c r="D11" i="23"/>
  <c r="GN10" i="23"/>
  <c r="GK10" i="23"/>
  <c r="GH10" i="23"/>
  <c r="GE10" i="23"/>
  <c r="GB10" i="23"/>
  <c r="FY10" i="23"/>
  <c r="FV10" i="23"/>
  <c r="FS10" i="23"/>
  <c r="FP10" i="23"/>
  <c r="FM10" i="23"/>
  <c r="FJ10" i="23"/>
  <c r="FG10" i="23"/>
  <c r="FD10" i="23"/>
  <c r="FA10" i="23"/>
  <c r="EX10" i="23"/>
  <c r="EU10" i="23"/>
  <c r="ER10" i="23"/>
  <c r="EO10" i="23"/>
  <c r="EL10" i="23"/>
  <c r="EI10" i="23"/>
  <c r="EF10" i="23"/>
  <c r="EC10" i="23"/>
  <c r="DZ10" i="23"/>
  <c r="DW10" i="23"/>
  <c r="DT10" i="23"/>
  <c r="DQ10" i="23"/>
  <c r="DN10" i="23"/>
  <c r="DK10" i="23"/>
  <c r="DH10" i="23"/>
  <c r="DE10" i="23"/>
  <c r="DB10" i="23"/>
  <c r="CY10" i="23"/>
  <c r="CV10" i="23"/>
  <c r="CS10" i="23"/>
  <c r="CP10" i="23"/>
  <c r="CM10" i="23"/>
  <c r="CJ10" i="23"/>
  <c r="CG10" i="23"/>
  <c r="CD10" i="23"/>
  <c r="CA10" i="23"/>
  <c r="BX10" i="23"/>
  <c r="BU10" i="23"/>
  <c r="BR10" i="23"/>
  <c r="BO10" i="23"/>
  <c r="BL10" i="23"/>
  <c r="BI10" i="23"/>
  <c r="BF10" i="23"/>
  <c r="BC10" i="23"/>
  <c r="AZ10" i="23"/>
  <c r="AW10" i="23"/>
  <c r="AT10" i="23"/>
  <c r="AQ10" i="23"/>
  <c r="AN10" i="23"/>
  <c r="AK10" i="23"/>
  <c r="AH10" i="23"/>
  <c r="AE10" i="23"/>
  <c r="AB10" i="23"/>
  <c r="Y10" i="23"/>
  <c r="V10" i="23"/>
  <c r="S10" i="23"/>
  <c r="P10" i="23"/>
  <c r="M10" i="23"/>
  <c r="J10" i="23"/>
  <c r="G10" i="23"/>
  <c r="D10" i="23"/>
  <c r="CA2" i="23"/>
  <c r="CA3" i="23"/>
  <c r="CA4" i="23"/>
  <c r="CA5" i="23"/>
  <c r="CA6" i="23"/>
  <c r="CA7" i="23"/>
  <c r="CA8" i="23"/>
  <c r="CA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43" i="23"/>
  <c r="CA44" i="23"/>
  <c r="CA45" i="23"/>
  <c r="CA46" i="23"/>
  <c r="CA47" i="23"/>
  <c r="CA48" i="23"/>
  <c r="CA49" i="23"/>
  <c r="CA50" i="23"/>
  <c r="CA51" i="23"/>
  <c r="CA52" i="23"/>
  <c r="CA53" i="23"/>
  <c r="CA54" i="23"/>
  <c r="CA55" i="23"/>
  <c r="CA56" i="23"/>
  <c r="CA57" i="23"/>
  <c r="CA58" i="23"/>
  <c r="CA59" i="23"/>
  <c r="CA60" i="23"/>
  <c r="CA61" i="23"/>
  <c r="BF2" i="23"/>
  <c r="BF3" i="23"/>
  <c r="BF4" i="23"/>
  <c r="BF5" i="23"/>
  <c r="BF6" i="23"/>
  <c r="BF7" i="23"/>
  <c r="BF8" i="23"/>
  <c r="BF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F43" i="23"/>
  <c r="BF44" i="23"/>
  <c r="BF45" i="23"/>
  <c r="BF46" i="23"/>
  <c r="BF47" i="23"/>
  <c r="BF48" i="23"/>
  <c r="BF49" i="23"/>
  <c r="BF50" i="23"/>
  <c r="BF51" i="23"/>
  <c r="BF52" i="23"/>
  <c r="BF53" i="23"/>
  <c r="BF54" i="23"/>
  <c r="BF55" i="23"/>
  <c r="BF56" i="23"/>
  <c r="BF57" i="23"/>
  <c r="BF58" i="23"/>
  <c r="BF59" i="23"/>
  <c r="BF60" i="23"/>
  <c r="BF61" i="23"/>
  <c r="FP45" i="23"/>
  <c r="D2" i="23"/>
  <c r="D3" i="23"/>
  <c r="D4" i="23"/>
  <c r="D5" i="23"/>
  <c r="D6" i="23"/>
  <c r="D7" i="23"/>
  <c r="D8" i="23"/>
  <c r="D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G2" i="23"/>
  <c r="G3" i="23"/>
  <c r="G4" i="23"/>
  <c r="G5" i="23"/>
  <c r="G6" i="23"/>
  <c r="G7" i="23"/>
  <c r="G8" i="23"/>
  <c r="G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J2" i="23"/>
  <c r="J3" i="23"/>
  <c r="J4" i="23"/>
  <c r="J5" i="23"/>
  <c r="J6" i="23"/>
  <c r="J7" i="23"/>
  <c r="J8" i="23"/>
  <c r="J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M2" i="23"/>
  <c r="M3" i="23"/>
  <c r="M4" i="23"/>
  <c r="M5" i="23"/>
  <c r="M6" i="23"/>
  <c r="M7" i="23"/>
  <c r="M8" i="23"/>
  <c r="M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P2" i="23"/>
  <c r="P3" i="23"/>
  <c r="P4" i="23"/>
  <c r="P5" i="23"/>
  <c r="P6" i="23"/>
  <c r="P7" i="23"/>
  <c r="P8" i="23"/>
  <c r="P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S2" i="23"/>
  <c r="S3" i="23"/>
  <c r="S4" i="23"/>
  <c r="S5" i="23"/>
  <c r="S6" i="23"/>
  <c r="S7" i="23"/>
  <c r="S8" i="23"/>
  <c r="S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V2" i="23"/>
  <c r="V3" i="23"/>
  <c r="V4" i="23"/>
  <c r="V5" i="23"/>
  <c r="V6" i="23"/>
  <c r="V7" i="23"/>
  <c r="V8" i="23"/>
  <c r="V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Y2" i="23"/>
  <c r="Y3" i="23"/>
  <c r="Y4" i="23"/>
  <c r="Y5" i="23"/>
  <c r="Y6" i="23"/>
  <c r="Y7" i="23"/>
  <c r="Y8" i="23"/>
  <c r="Y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AB2" i="23"/>
  <c r="AB3" i="23"/>
  <c r="AB4" i="23"/>
  <c r="AB5" i="23"/>
  <c r="AB6" i="23"/>
  <c r="AB7" i="23"/>
  <c r="AB8" i="23"/>
  <c r="AB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E2" i="23"/>
  <c r="AE3" i="23"/>
  <c r="AE4" i="23"/>
  <c r="AE5" i="23"/>
  <c r="AE6" i="23"/>
  <c r="AE7" i="23"/>
  <c r="AE8" i="23"/>
  <c r="AE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H2" i="23"/>
  <c r="AH3" i="23"/>
  <c r="AH4" i="23"/>
  <c r="AH5" i="23"/>
  <c r="AH6" i="23"/>
  <c r="AH7" i="23"/>
  <c r="AH8" i="23"/>
  <c r="AH9" i="23"/>
  <c r="AH20" i="23"/>
  <c r="AH21" i="23"/>
  <c r="AH22" i="23"/>
  <c r="AH23" i="23"/>
  <c r="AH24" i="23"/>
  <c r="AH2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2" i="23"/>
  <c r="AH43" i="23"/>
  <c r="AH44" i="23"/>
  <c r="AH45" i="23"/>
  <c r="AH46" i="23"/>
  <c r="AH47" i="23"/>
  <c r="AH48" i="23"/>
  <c r="AH49" i="23"/>
  <c r="AH50" i="23"/>
  <c r="AH51" i="23"/>
  <c r="AH52" i="23"/>
  <c r="AH53" i="23"/>
  <c r="AH54" i="23"/>
  <c r="AH55" i="23"/>
  <c r="AH56" i="23"/>
  <c r="AH57" i="23"/>
  <c r="AH58" i="23"/>
  <c r="AH59" i="23"/>
  <c r="AH60" i="23"/>
  <c r="AH61" i="23"/>
  <c r="AK2" i="23"/>
  <c r="AK3" i="23"/>
  <c r="AK4" i="23"/>
  <c r="AK5" i="23"/>
  <c r="AK6" i="23"/>
  <c r="AK7" i="23"/>
  <c r="AK8" i="23"/>
  <c r="AK9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AK35" i="23"/>
  <c r="AK36" i="23"/>
  <c r="AK37" i="23"/>
  <c r="AK38" i="23"/>
  <c r="AK39" i="23"/>
  <c r="AK40" i="23"/>
  <c r="AK41" i="23"/>
  <c r="AK42" i="23"/>
  <c r="AK43" i="23"/>
  <c r="AK44" i="23"/>
  <c r="AK45" i="23"/>
  <c r="AK46" i="23"/>
  <c r="AK47" i="23"/>
  <c r="AK48" i="23"/>
  <c r="AK49" i="23"/>
  <c r="AK50" i="23"/>
  <c r="AK51" i="23"/>
  <c r="AK52" i="23"/>
  <c r="AK53" i="23"/>
  <c r="AK54" i="23"/>
  <c r="AK55" i="23"/>
  <c r="AK56" i="23"/>
  <c r="AK57" i="23"/>
  <c r="AK58" i="23"/>
  <c r="AK59" i="23"/>
  <c r="AK60" i="23"/>
  <c r="AK61" i="23"/>
  <c r="AN2" i="23"/>
  <c r="AN3" i="23"/>
  <c r="AN4" i="23"/>
  <c r="AN5" i="23"/>
  <c r="AN6" i="23"/>
  <c r="AN7" i="23"/>
  <c r="AN8" i="23"/>
  <c r="AN9" i="23"/>
  <c r="AN20" i="23"/>
  <c r="AN21" i="23"/>
  <c r="AN22" i="23"/>
  <c r="AN23" i="23"/>
  <c r="AN24" i="23"/>
  <c r="AN25" i="23"/>
  <c r="AN26" i="23"/>
  <c r="AN27" i="23"/>
  <c r="AN28" i="23"/>
  <c r="AN29" i="23"/>
  <c r="AN30" i="23"/>
  <c r="AN31" i="23"/>
  <c r="AN32" i="23"/>
  <c r="AN33" i="23"/>
  <c r="AN34" i="23"/>
  <c r="AN35" i="23"/>
  <c r="AN36" i="23"/>
  <c r="AN37" i="23"/>
  <c r="AN38" i="23"/>
  <c r="AN39" i="23"/>
  <c r="AN40" i="23"/>
  <c r="AN41" i="23"/>
  <c r="AN42" i="23"/>
  <c r="AN43" i="23"/>
  <c r="AN44" i="23"/>
  <c r="AN45" i="23"/>
  <c r="AN46" i="23"/>
  <c r="AN47" i="23"/>
  <c r="AN48" i="23"/>
  <c r="AN49" i="23"/>
  <c r="AN50" i="23"/>
  <c r="AN51" i="23"/>
  <c r="AN52" i="23"/>
  <c r="AN53" i="23"/>
  <c r="AN54" i="23"/>
  <c r="AN55" i="23"/>
  <c r="AN56" i="23"/>
  <c r="AN57" i="23"/>
  <c r="AN58" i="23"/>
  <c r="AN59" i="23"/>
  <c r="AN60" i="23"/>
  <c r="AN61" i="23"/>
  <c r="AQ3" i="23"/>
  <c r="AQ4" i="23"/>
  <c r="AQ5" i="23"/>
  <c r="AQ6" i="23"/>
  <c r="AQ7" i="23"/>
  <c r="AQ8" i="23"/>
  <c r="AQ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2" i="23"/>
  <c r="AZ2" i="23"/>
  <c r="AZ3" i="23"/>
  <c r="AZ4" i="23"/>
  <c r="AZ5" i="23"/>
  <c r="AZ6" i="23"/>
  <c r="AZ7" i="23"/>
  <c r="AZ8" i="23"/>
  <c r="AZ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T2" i="23"/>
  <c r="AT3" i="23"/>
  <c r="AT4" i="23"/>
  <c r="AT5" i="23"/>
  <c r="AT6" i="23"/>
  <c r="AT7" i="23"/>
  <c r="AT8" i="23"/>
  <c r="AT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W2" i="23"/>
  <c r="AW3" i="23"/>
  <c r="AW4" i="23"/>
  <c r="AW5" i="23"/>
  <c r="AW6" i="23"/>
  <c r="AW7" i="23"/>
  <c r="AW8" i="23"/>
  <c r="AW9" i="23"/>
  <c r="AW20" i="23"/>
  <c r="AW21" i="23"/>
  <c r="AW22" i="23"/>
  <c r="AW23" i="23"/>
  <c r="AW24" i="23"/>
  <c r="AW25" i="23"/>
  <c r="AW26" i="23"/>
  <c r="AW27" i="23"/>
  <c r="AW28" i="23"/>
  <c r="AW29" i="23"/>
  <c r="AW30" i="23"/>
  <c r="AW31" i="23"/>
  <c r="AW32" i="23"/>
  <c r="AW33" i="23"/>
  <c r="AW34" i="23"/>
  <c r="AW35" i="23"/>
  <c r="AW36" i="23"/>
  <c r="AW37" i="23"/>
  <c r="AW38" i="23"/>
  <c r="AW39" i="23"/>
  <c r="AW40" i="23"/>
  <c r="AW41" i="23"/>
  <c r="AW42" i="23"/>
  <c r="AW43" i="23"/>
  <c r="AW44" i="23"/>
  <c r="AW45" i="23"/>
  <c r="AW46" i="23"/>
  <c r="AW47" i="23"/>
  <c r="AW48" i="23"/>
  <c r="AW49" i="23"/>
  <c r="AW50" i="23"/>
  <c r="AW51" i="23"/>
  <c r="AW52" i="23"/>
  <c r="AW53" i="23"/>
  <c r="AW54" i="23"/>
  <c r="AW55" i="23"/>
  <c r="AW56" i="23"/>
  <c r="AW57" i="23"/>
  <c r="AW58" i="23"/>
  <c r="AW59" i="23"/>
  <c r="AW60" i="23"/>
  <c r="AW61" i="23"/>
  <c r="BC2" i="23"/>
  <c r="BC3" i="23"/>
  <c r="BC4" i="23"/>
  <c r="BC5" i="23"/>
  <c r="BC6" i="23"/>
  <c r="BC7" i="23"/>
  <c r="BC8" i="23"/>
  <c r="BC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C43" i="23"/>
  <c r="BC44" i="23"/>
  <c r="BC45" i="23"/>
  <c r="BC46" i="23"/>
  <c r="BC47" i="23"/>
  <c r="BC48" i="23"/>
  <c r="BC49" i="23"/>
  <c r="BC50" i="23"/>
  <c r="BC51" i="23"/>
  <c r="BC52" i="23"/>
  <c r="BC53" i="23"/>
  <c r="BC54" i="23"/>
  <c r="BC55" i="23"/>
  <c r="BC56" i="23"/>
  <c r="BC57" i="23"/>
  <c r="BC58" i="23"/>
  <c r="BC59" i="23"/>
  <c r="BC60" i="23"/>
  <c r="BC61" i="23"/>
  <c r="BI2" i="23"/>
  <c r="BI3" i="23"/>
  <c r="BI4" i="23"/>
  <c r="BI5" i="23"/>
  <c r="BI6" i="23"/>
  <c r="BI7" i="23"/>
  <c r="BI8" i="23"/>
  <c r="BI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I43" i="23"/>
  <c r="BI44" i="23"/>
  <c r="BI45" i="23"/>
  <c r="BI46" i="23"/>
  <c r="BI47" i="23"/>
  <c r="BI48" i="23"/>
  <c r="BI49" i="23"/>
  <c r="BI50" i="23"/>
  <c r="BI51" i="23"/>
  <c r="BI52" i="23"/>
  <c r="BI53" i="23"/>
  <c r="BI54" i="23"/>
  <c r="BI55" i="23"/>
  <c r="BI56" i="23"/>
  <c r="BI57" i="23"/>
  <c r="BI58" i="23"/>
  <c r="BI59" i="23"/>
  <c r="BI60" i="23"/>
  <c r="BI61" i="23"/>
  <c r="BL2" i="23"/>
  <c r="BL3" i="23"/>
  <c r="BL4" i="23"/>
  <c r="BL5" i="23"/>
  <c r="BL6" i="23"/>
  <c r="BL7" i="23"/>
  <c r="BL8" i="23"/>
  <c r="BL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L43" i="23"/>
  <c r="BL44" i="23"/>
  <c r="BL45" i="23"/>
  <c r="BL46" i="23"/>
  <c r="BL47" i="23"/>
  <c r="BL48" i="23"/>
  <c r="BL49" i="23"/>
  <c r="BL50" i="23"/>
  <c r="BL51" i="23"/>
  <c r="BL52" i="23"/>
  <c r="BL53" i="23"/>
  <c r="BL54" i="23"/>
  <c r="BL55" i="23"/>
  <c r="BL56" i="23"/>
  <c r="BL57" i="23"/>
  <c r="BL58" i="23"/>
  <c r="BL59" i="23"/>
  <c r="BL60" i="23"/>
  <c r="BL61" i="23"/>
  <c r="BO2" i="23"/>
  <c r="BO3" i="23"/>
  <c r="BO4" i="23"/>
  <c r="BO5" i="23"/>
  <c r="BO6" i="23"/>
  <c r="BO7" i="23"/>
  <c r="BO8" i="23"/>
  <c r="BO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O43" i="23"/>
  <c r="BO44" i="23"/>
  <c r="BO45" i="23"/>
  <c r="BO46" i="23"/>
  <c r="BO47" i="23"/>
  <c r="BO48" i="23"/>
  <c r="BO49" i="23"/>
  <c r="BO50" i="23"/>
  <c r="BO51" i="23"/>
  <c r="BO52" i="23"/>
  <c r="BO53" i="23"/>
  <c r="BO54" i="23"/>
  <c r="BO55" i="23"/>
  <c r="BO56" i="23"/>
  <c r="BO57" i="23"/>
  <c r="BO58" i="23"/>
  <c r="BO59" i="23"/>
  <c r="BO60" i="23"/>
  <c r="BO61" i="23"/>
  <c r="BR2" i="23"/>
  <c r="BR3" i="23"/>
  <c r="BR4" i="23"/>
  <c r="BR5" i="23"/>
  <c r="BR6" i="23"/>
  <c r="BR7" i="23"/>
  <c r="BR8" i="23"/>
  <c r="BR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R43" i="23"/>
  <c r="BR44" i="23"/>
  <c r="BR45" i="23"/>
  <c r="BR46" i="23"/>
  <c r="BR47" i="23"/>
  <c r="BR48" i="23"/>
  <c r="BR49" i="23"/>
  <c r="BR50" i="23"/>
  <c r="BR51" i="23"/>
  <c r="BR52" i="23"/>
  <c r="BR53" i="23"/>
  <c r="BR54" i="23"/>
  <c r="BR55" i="23"/>
  <c r="BR56" i="23"/>
  <c r="BR57" i="23"/>
  <c r="BR58" i="23"/>
  <c r="BR59" i="23"/>
  <c r="BR60" i="23"/>
  <c r="BR61" i="23"/>
  <c r="BU2" i="23"/>
  <c r="BU3" i="23"/>
  <c r="BU4" i="23"/>
  <c r="BU5" i="23"/>
  <c r="BU6" i="23"/>
  <c r="BU7" i="23"/>
  <c r="BU8" i="23"/>
  <c r="BU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U43" i="23"/>
  <c r="BU44" i="23"/>
  <c r="BU45" i="23"/>
  <c r="BU46" i="23"/>
  <c r="BU47" i="23"/>
  <c r="BU48" i="23"/>
  <c r="BU49" i="23"/>
  <c r="BU50" i="23"/>
  <c r="BU51" i="23"/>
  <c r="BU52" i="23"/>
  <c r="BU53" i="23"/>
  <c r="BU54" i="23"/>
  <c r="BU55" i="23"/>
  <c r="BU56" i="23"/>
  <c r="BU57" i="23"/>
  <c r="BU58" i="23"/>
  <c r="BU59" i="23"/>
  <c r="BU60" i="23"/>
  <c r="BU61" i="23"/>
  <c r="BX2" i="23"/>
  <c r="BX3" i="23"/>
  <c r="BX4" i="23"/>
  <c r="BX5" i="23"/>
  <c r="BX6" i="23"/>
  <c r="BX7" i="23"/>
  <c r="BX8" i="23"/>
  <c r="BX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X43" i="23"/>
  <c r="BX44" i="23"/>
  <c r="BX45" i="23"/>
  <c r="BX46" i="23"/>
  <c r="BX47" i="23"/>
  <c r="BX48" i="23"/>
  <c r="BX49" i="23"/>
  <c r="BX50" i="23"/>
  <c r="BX51" i="23"/>
  <c r="BX52" i="23"/>
  <c r="BX53" i="23"/>
  <c r="BX54" i="23"/>
  <c r="BX55" i="23"/>
  <c r="BX56" i="23"/>
  <c r="BX57" i="23"/>
  <c r="BX58" i="23"/>
  <c r="BX59" i="23"/>
  <c r="BX60" i="23"/>
  <c r="BX61" i="23"/>
  <c r="CD2" i="23"/>
  <c r="CD3" i="23"/>
  <c r="CD4" i="23"/>
  <c r="CD5" i="23"/>
  <c r="CD6" i="23"/>
  <c r="CD7" i="23"/>
  <c r="CD8" i="23"/>
  <c r="CD9" i="23"/>
  <c r="CD20" i="23"/>
  <c r="CD21" i="23"/>
  <c r="CD22" i="23"/>
  <c r="CD23" i="23"/>
  <c r="CD24" i="23"/>
  <c r="CD25" i="23"/>
  <c r="CD26" i="23"/>
  <c r="CD27" i="23"/>
  <c r="CD28" i="23"/>
  <c r="CD29" i="23"/>
  <c r="CD30" i="23"/>
  <c r="CD31" i="23"/>
  <c r="CD32" i="23"/>
  <c r="CD33" i="23"/>
  <c r="CD34" i="23"/>
  <c r="CD35" i="23"/>
  <c r="CD36" i="23"/>
  <c r="CD37" i="23"/>
  <c r="CD38" i="23"/>
  <c r="CD39" i="23"/>
  <c r="CD40" i="23"/>
  <c r="CD41" i="23"/>
  <c r="CD42" i="23"/>
  <c r="CD43" i="23"/>
  <c r="CD44" i="23"/>
  <c r="CD45" i="23"/>
  <c r="CD46" i="23"/>
  <c r="CD47" i="23"/>
  <c r="CD48" i="23"/>
  <c r="CD49" i="23"/>
  <c r="CD50" i="23"/>
  <c r="CD51" i="23"/>
  <c r="CD52" i="23"/>
  <c r="CD53" i="23"/>
  <c r="CD54" i="23"/>
  <c r="CD55" i="23"/>
  <c r="CD56" i="23"/>
  <c r="CD57" i="23"/>
  <c r="CD58" i="23"/>
  <c r="CD59" i="23"/>
  <c r="CD60" i="23"/>
  <c r="CD61" i="23"/>
  <c r="CG2" i="23"/>
  <c r="CG3" i="23"/>
  <c r="CG4" i="23"/>
  <c r="CG5" i="23"/>
  <c r="CG6" i="23"/>
  <c r="CG7" i="23"/>
  <c r="CG8" i="23"/>
  <c r="CG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G43" i="23"/>
  <c r="CG44" i="23"/>
  <c r="CG45" i="23"/>
  <c r="CG46" i="23"/>
  <c r="CG47" i="23"/>
  <c r="CG48" i="23"/>
  <c r="CG49" i="23"/>
  <c r="CG50" i="23"/>
  <c r="CG51" i="23"/>
  <c r="CG52" i="23"/>
  <c r="CG53" i="23"/>
  <c r="CG54" i="23"/>
  <c r="CG55" i="23"/>
  <c r="CG56" i="23"/>
  <c r="CG57" i="23"/>
  <c r="CG58" i="23"/>
  <c r="CG59" i="23"/>
  <c r="CG60" i="23"/>
  <c r="CG61" i="23"/>
  <c r="CJ2" i="23"/>
  <c r="CJ3" i="23"/>
  <c r="CJ4" i="23"/>
  <c r="CJ5" i="23"/>
  <c r="CJ6" i="23"/>
  <c r="CJ7" i="23"/>
  <c r="CJ8" i="23"/>
  <c r="CJ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J43" i="23"/>
  <c r="CJ44" i="23"/>
  <c r="CJ45" i="23"/>
  <c r="CJ46" i="23"/>
  <c r="CJ47" i="23"/>
  <c r="CJ48" i="23"/>
  <c r="CJ49" i="23"/>
  <c r="CJ50" i="23"/>
  <c r="CJ51" i="23"/>
  <c r="CJ52" i="23"/>
  <c r="CJ53" i="23"/>
  <c r="CJ54" i="23"/>
  <c r="CJ55" i="23"/>
  <c r="CJ56" i="23"/>
  <c r="CJ57" i="23"/>
  <c r="CJ58" i="23"/>
  <c r="CJ59" i="23"/>
  <c r="CJ60" i="23"/>
  <c r="CJ61" i="23"/>
  <c r="CM2" i="23"/>
  <c r="CM3" i="23"/>
  <c r="CM4" i="23"/>
  <c r="CM5" i="23"/>
  <c r="CM6" i="23"/>
  <c r="CM7" i="23"/>
  <c r="CM8" i="23"/>
  <c r="CM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M43" i="23"/>
  <c r="CM44" i="23"/>
  <c r="CM45" i="23"/>
  <c r="CM46" i="23"/>
  <c r="CM47" i="23"/>
  <c r="CM48" i="23"/>
  <c r="CM49" i="23"/>
  <c r="CM50" i="23"/>
  <c r="CM51" i="23"/>
  <c r="CM52" i="23"/>
  <c r="CM53" i="23"/>
  <c r="CM54" i="23"/>
  <c r="CM55" i="23"/>
  <c r="CM56" i="23"/>
  <c r="CM57" i="23"/>
  <c r="CM58" i="23"/>
  <c r="CM59" i="23"/>
  <c r="CM60" i="23"/>
  <c r="CM61" i="23"/>
  <c r="CP2" i="23"/>
  <c r="CP3" i="23"/>
  <c r="CP4" i="23"/>
  <c r="CP5" i="23"/>
  <c r="CP6" i="23"/>
  <c r="CP7" i="23"/>
  <c r="CP8" i="23"/>
  <c r="CP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P43" i="23"/>
  <c r="CP44" i="23"/>
  <c r="CP45" i="23"/>
  <c r="CP46" i="23"/>
  <c r="CP47" i="23"/>
  <c r="CP48" i="23"/>
  <c r="CP49" i="23"/>
  <c r="CP50" i="23"/>
  <c r="CP51" i="23"/>
  <c r="CP52" i="23"/>
  <c r="CP53" i="23"/>
  <c r="CP54" i="23"/>
  <c r="CP55" i="23"/>
  <c r="CP56" i="23"/>
  <c r="CP57" i="23"/>
  <c r="CP58" i="23"/>
  <c r="CP59" i="23"/>
  <c r="CP60" i="23"/>
  <c r="CP61" i="23"/>
  <c r="CS2" i="23"/>
  <c r="CS3" i="23"/>
  <c r="CS4" i="23"/>
  <c r="CS5" i="23"/>
  <c r="CS6" i="23"/>
  <c r="CS7" i="23"/>
  <c r="CS8" i="23"/>
  <c r="CS9" i="23"/>
  <c r="CS20" i="23"/>
  <c r="CS21" i="23"/>
  <c r="CS22" i="23"/>
  <c r="CS23" i="23"/>
  <c r="CS24" i="23"/>
  <c r="CS25" i="23"/>
  <c r="CS26" i="23"/>
  <c r="CS27" i="23"/>
  <c r="CS28" i="23"/>
  <c r="CS29" i="23"/>
  <c r="CS30" i="23"/>
  <c r="CS31" i="23"/>
  <c r="CS32" i="23"/>
  <c r="CS33" i="23"/>
  <c r="CS34" i="23"/>
  <c r="CS35" i="23"/>
  <c r="CS36" i="23"/>
  <c r="CS37" i="23"/>
  <c r="CS38" i="23"/>
  <c r="CS39" i="23"/>
  <c r="CS40" i="23"/>
  <c r="CS41" i="23"/>
  <c r="CS42" i="23"/>
  <c r="CS43" i="23"/>
  <c r="CS44" i="23"/>
  <c r="CS45" i="23"/>
  <c r="CS46" i="23"/>
  <c r="CS47" i="23"/>
  <c r="CS48" i="23"/>
  <c r="CS49" i="23"/>
  <c r="CS50" i="23"/>
  <c r="CS51" i="23"/>
  <c r="CS52" i="23"/>
  <c r="CS53" i="23"/>
  <c r="CS54" i="23"/>
  <c r="CS55" i="23"/>
  <c r="CS56" i="23"/>
  <c r="CS57" i="23"/>
  <c r="CS58" i="23"/>
  <c r="CS59" i="23"/>
  <c r="CS60" i="23"/>
  <c r="CS61" i="23"/>
  <c r="CV2" i="23"/>
  <c r="CV3" i="23"/>
  <c r="CV4" i="23"/>
  <c r="CV5" i="23"/>
  <c r="CV6" i="23"/>
  <c r="CV7" i="23"/>
  <c r="CV8" i="23"/>
  <c r="CV9" i="23"/>
  <c r="CV20" i="23"/>
  <c r="CV21" i="23"/>
  <c r="CV22" i="23"/>
  <c r="CV23" i="23"/>
  <c r="CV24" i="23"/>
  <c r="CV25" i="23"/>
  <c r="CV26" i="23"/>
  <c r="CV27" i="23"/>
  <c r="CV28" i="23"/>
  <c r="CV29" i="23"/>
  <c r="CV30" i="23"/>
  <c r="CV31" i="23"/>
  <c r="CV32" i="23"/>
  <c r="CV33" i="23"/>
  <c r="CV34" i="23"/>
  <c r="CV35" i="23"/>
  <c r="CV36" i="23"/>
  <c r="CV37" i="23"/>
  <c r="CV38" i="23"/>
  <c r="CV39" i="23"/>
  <c r="CV40" i="23"/>
  <c r="CV41" i="23"/>
  <c r="CV42" i="23"/>
  <c r="CV43" i="23"/>
  <c r="CV44" i="23"/>
  <c r="CV45" i="23"/>
  <c r="CV46" i="23"/>
  <c r="CV47" i="23"/>
  <c r="CV48" i="23"/>
  <c r="CV49" i="23"/>
  <c r="CV50" i="23"/>
  <c r="CV51" i="23"/>
  <c r="CV52" i="23"/>
  <c r="CV53" i="23"/>
  <c r="CV54" i="23"/>
  <c r="CV55" i="23"/>
  <c r="CV56" i="23"/>
  <c r="CV57" i="23"/>
  <c r="CV58" i="23"/>
  <c r="CV59" i="23"/>
  <c r="CV60" i="23"/>
  <c r="CV61" i="23"/>
  <c r="CY2" i="23"/>
  <c r="CY3" i="23"/>
  <c r="CY4" i="23"/>
  <c r="CY5" i="23"/>
  <c r="CY6" i="23"/>
  <c r="CY7" i="23"/>
  <c r="CY8" i="23"/>
  <c r="CY9" i="23"/>
  <c r="CY20" i="23"/>
  <c r="CY21" i="23"/>
  <c r="CY22" i="23"/>
  <c r="CY23" i="23"/>
  <c r="CY24" i="23"/>
  <c r="CY25" i="23"/>
  <c r="CY26" i="23"/>
  <c r="CY27" i="23"/>
  <c r="CY28" i="23"/>
  <c r="CY29" i="23"/>
  <c r="CY30" i="23"/>
  <c r="CY31" i="23"/>
  <c r="CY32" i="23"/>
  <c r="CY33" i="23"/>
  <c r="CY34" i="23"/>
  <c r="CY35" i="23"/>
  <c r="CY36" i="23"/>
  <c r="CY37" i="23"/>
  <c r="CY38" i="23"/>
  <c r="CY39" i="23"/>
  <c r="CY40" i="23"/>
  <c r="CY41" i="23"/>
  <c r="CY42" i="23"/>
  <c r="CY43" i="23"/>
  <c r="CY44" i="23"/>
  <c r="CY45" i="23"/>
  <c r="CY46" i="23"/>
  <c r="CY47" i="23"/>
  <c r="CY48" i="23"/>
  <c r="CY49" i="23"/>
  <c r="CY50" i="23"/>
  <c r="CY51" i="23"/>
  <c r="CY52" i="23"/>
  <c r="CY53" i="23"/>
  <c r="CY54" i="23"/>
  <c r="CY55" i="23"/>
  <c r="CY56" i="23"/>
  <c r="CY57" i="23"/>
  <c r="CY58" i="23"/>
  <c r="CY59" i="23"/>
  <c r="CY60" i="23"/>
  <c r="CY61" i="23"/>
  <c r="DB2" i="23"/>
  <c r="DB3" i="23"/>
  <c r="DB4" i="23"/>
  <c r="DB5" i="23"/>
  <c r="DB6" i="23"/>
  <c r="DB7" i="23"/>
  <c r="DB8" i="23"/>
  <c r="DB9" i="23"/>
  <c r="DB20" i="23"/>
  <c r="DB21" i="23"/>
  <c r="DB22" i="23"/>
  <c r="DB23" i="23"/>
  <c r="DB24" i="23"/>
  <c r="DB25" i="23"/>
  <c r="DB26" i="23"/>
  <c r="DB27" i="23"/>
  <c r="DB28" i="23"/>
  <c r="DB29" i="23"/>
  <c r="DB30" i="23"/>
  <c r="DB31" i="23"/>
  <c r="DB32" i="23"/>
  <c r="DB33" i="23"/>
  <c r="DB34" i="23"/>
  <c r="DB35" i="23"/>
  <c r="DB36" i="23"/>
  <c r="DB37" i="23"/>
  <c r="DB38" i="23"/>
  <c r="DB39" i="23"/>
  <c r="DB40" i="23"/>
  <c r="DB41" i="23"/>
  <c r="DB42" i="23"/>
  <c r="DB43" i="23"/>
  <c r="DB44" i="23"/>
  <c r="DB45" i="23"/>
  <c r="DB46" i="23"/>
  <c r="DB47" i="23"/>
  <c r="DB48" i="23"/>
  <c r="DB49" i="23"/>
  <c r="DB50" i="23"/>
  <c r="DB51" i="23"/>
  <c r="DB52" i="23"/>
  <c r="DB53" i="23"/>
  <c r="DB54" i="23"/>
  <c r="DB55" i="23"/>
  <c r="DB56" i="23"/>
  <c r="DB57" i="23"/>
  <c r="DB58" i="23"/>
  <c r="DB59" i="23"/>
  <c r="DB60" i="23"/>
  <c r="DB61" i="23"/>
  <c r="DE2" i="23"/>
  <c r="DE3" i="23"/>
  <c r="DE4" i="23"/>
  <c r="DE5" i="23"/>
  <c r="DE6" i="23"/>
  <c r="DE7" i="23"/>
  <c r="DE8" i="23"/>
  <c r="DE9" i="23"/>
  <c r="DE20" i="23"/>
  <c r="DE21" i="23"/>
  <c r="DE22" i="23"/>
  <c r="DE23" i="23"/>
  <c r="DE24" i="23"/>
  <c r="DE25" i="23"/>
  <c r="DE26" i="23"/>
  <c r="DE27" i="23"/>
  <c r="DE28" i="23"/>
  <c r="DE29" i="23"/>
  <c r="DE30" i="23"/>
  <c r="DE31" i="23"/>
  <c r="DE32" i="23"/>
  <c r="DE33" i="23"/>
  <c r="DE34" i="23"/>
  <c r="DE35" i="23"/>
  <c r="DE36" i="23"/>
  <c r="DE37" i="23"/>
  <c r="DE38" i="23"/>
  <c r="DE39" i="23"/>
  <c r="DE40" i="23"/>
  <c r="DE41" i="23"/>
  <c r="DE42" i="23"/>
  <c r="DE43" i="23"/>
  <c r="DE44" i="23"/>
  <c r="DE45" i="23"/>
  <c r="DE46" i="23"/>
  <c r="DE47" i="23"/>
  <c r="DE48" i="23"/>
  <c r="DE49" i="23"/>
  <c r="DE50" i="23"/>
  <c r="DE51" i="23"/>
  <c r="DE52" i="23"/>
  <c r="DE53" i="23"/>
  <c r="DE54" i="23"/>
  <c r="DE55" i="23"/>
  <c r="DE56" i="23"/>
  <c r="DE57" i="23"/>
  <c r="DE58" i="23"/>
  <c r="DE59" i="23"/>
  <c r="DE60" i="23"/>
  <c r="DE61" i="23"/>
  <c r="DH2" i="23"/>
  <c r="DH3" i="23"/>
  <c r="DH4" i="23"/>
  <c r="DH5" i="23"/>
  <c r="DH6" i="23"/>
  <c r="DH7" i="23"/>
  <c r="DH8" i="23"/>
  <c r="DH9" i="23"/>
  <c r="DH20" i="23"/>
  <c r="DH21" i="23"/>
  <c r="DH22" i="23"/>
  <c r="DH23" i="23"/>
  <c r="DH24" i="23"/>
  <c r="DH25" i="23"/>
  <c r="DH26" i="23"/>
  <c r="DH27" i="23"/>
  <c r="DH28" i="23"/>
  <c r="DH29" i="23"/>
  <c r="DH30" i="23"/>
  <c r="DH31" i="23"/>
  <c r="DH32" i="23"/>
  <c r="DH33" i="23"/>
  <c r="DH34" i="23"/>
  <c r="DH35" i="23"/>
  <c r="DH36" i="23"/>
  <c r="DH37" i="23"/>
  <c r="DH38" i="23"/>
  <c r="DH39" i="23"/>
  <c r="DH40" i="23"/>
  <c r="DH41" i="23"/>
  <c r="DH42" i="23"/>
  <c r="DH43" i="23"/>
  <c r="DH44" i="23"/>
  <c r="DH45" i="23"/>
  <c r="DH46" i="23"/>
  <c r="DH47" i="23"/>
  <c r="DH48" i="23"/>
  <c r="DH49" i="23"/>
  <c r="DH50" i="23"/>
  <c r="DH51" i="23"/>
  <c r="DH52" i="23"/>
  <c r="DH53" i="23"/>
  <c r="DH54" i="23"/>
  <c r="DH55" i="23"/>
  <c r="DH56" i="23"/>
  <c r="DH57" i="23"/>
  <c r="DH58" i="23"/>
  <c r="DH59" i="23"/>
  <c r="DH60" i="23"/>
  <c r="DH61" i="23"/>
  <c r="DK2" i="23"/>
  <c r="DK3" i="23"/>
  <c r="DK4" i="23"/>
  <c r="DK5" i="23"/>
  <c r="DK6" i="23"/>
  <c r="DK7" i="23"/>
  <c r="DK8" i="23"/>
  <c r="DK9" i="23"/>
  <c r="DK20" i="23"/>
  <c r="DK21" i="23"/>
  <c r="DK22" i="23"/>
  <c r="DK23" i="23"/>
  <c r="DK24" i="23"/>
  <c r="DK25" i="23"/>
  <c r="DK26" i="23"/>
  <c r="DK27" i="23"/>
  <c r="DK28" i="23"/>
  <c r="DK29" i="23"/>
  <c r="DK30" i="23"/>
  <c r="DK31" i="23"/>
  <c r="DK32" i="23"/>
  <c r="DK33" i="23"/>
  <c r="DK34" i="23"/>
  <c r="DK35" i="23"/>
  <c r="DK36" i="23"/>
  <c r="DK37" i="23"/>
  <c r="DK38" i="23"/>
  <c r="DK39" i="23"/>
  <c r="DK40" i="23"/>
  <c r="DK41" i="23"/>
  <c r="DK42" i="23"/>
  <c r="DK43" i="23"/>
  <c r="DK44" i="23"/>
  <c r="DK45" i="23"/>
  <c r="DK46" i="23"/>
  <c r="DK47" i="23"/>
  <c r="DK48" i="23"/>
  <c r="DK49" i="23"/>
  <c r="DK50" i="23"/>
  <c r="DK51" i="23"/>
  <c r="DK52" i="23"/>
  <c r="DK53" i="23"/>
  <c r="DK54" i="23"/>
  <c r="DK55" i="23"/>
  <c r="DK56" i="23"/>
  <c r="DK57" i="23"/>
  <c r="DK58" i="23"/>
  <c r="DK59" i="23"/>
  <c r="DK60" i="23"/>
  <c r="DK61" i="23"/>
  <c r="DN2" i="23"/>
  <c r="DN3" i="23"/>
  <c r="DN4" i="23"/>
  <c r="DN5" i="23"/>
  <c r="DN6" i="23"/>
  <c r="DN7" i="23"/>
  <c r="DN8" i="23"/>
  <c r="DN9" i="23"/>
  <c r="DN20" i="23"/>
  <c r="DN21" i="23"/>
  <c r="DN22" i="23"/>
  <c r="DN23" i="23"/>
  <c r="DN24" i="23"/>
  <c r="DN25" i="23"/>
  <c r="DN26" i="23"/>
  <c r="DN27" i="23"/>
  <c r="DN28" i="23"/>
  <c r="DN29" i="23"/>
  <c r="DN30" i="23"/>
  <c r="DN31" i="23"/>
  <c r="DN32" i="23"/>
  <c r="DN33" i="23"/>
  <c r="DN34" i="23"/>
  <c r="DN35" i="23"/>
  <c r="DN36" i="23"/>
  <c r="DN37" i="23"/>
  <c r="DN38" i="23"/>
  <c r="DN39" i="23"/>
  <c r="DN40" i="23"/>
  <c r="DN41" i="23"/>
  <c r="DN42" i="23"/>
  <c r="DN43" i="23"/>
  <c r="DN44" i="23"/>
  <c r="DN45" i="23"/>
  <c r="DN46" i="23"/>
  <c r="DN47" i="23"/>
  <c r="DN48" i="23"/>
  <c r="DN49" i="23"/>
  <c r="DN50" i="23"/>
  <c r="DN51" i="23"/>
  <c r="DN52" i="23"/>
  <c r="DN53" i="23"/>
  <c r="DN54" i="23"/>
  <c r="DN55" i="23"/>
  <c r="DN56" i="23"/>
  <c r="DN57" i="23"/>
  <c r="DN58" i="23"/>
  <c r="DN59" i="23"/>
  <c r="DN60" i="23"/>
  <c r="DN61" i="23"/>
  <c r="DQ2" i="23"/>
  <c r="DQ3" i="23"/>
  <c r="DQ4" i="23"/>
  <c r="DQ5" i="23"/>
  <c r="DQ6" i="23"/>
  <c r="DQ7" i="23"/>
  <c r="DQ8" i="23"/>
  <c r="DQ9" i="23"/>
  <c r="DQ20" i="23"/>
  <c r="DQ21" i="23"/>
  <c r="DQ22" i="23"/>
  <c r="DQ23" i="23"/>
  <c r="DQ24" i="23"/>
  <c r="DQ25" i="23"/>
  <c r="DQ26" i="23"/>
  <c r="DQ27" i="23"/>
  <c r="DQ28" i="23"/>
  <c r="DQ29" i="23"/>
  <c r="DQ30" i="23"/>
  <c r="DQ31" i="23"/>
  <c r="DQ32" i="23"/>
  <c r="DQ33" i="23"/>
  <c r="DQ34" i="23"/>
  <c r="DQ35" i="23"/>
  <c r="DQ36" i="23"/>
  <c r="DQ37" i="23"/>
  <c r="DQ38" i="23"/>
  <c r="DQ39" i="23"/>
  <c r="DQ40" i="23"/>
  <c r="DQ41" i="23"/>
  <c r="DQ42" i="23"/>
  <c r="DQ43" i="23"/>
  <c r="DQ44" i="23"/>
  <c r="DQ45" i="23"/>
  <c r="DQ46" i="23"/>
  <c r="DQ47" i="23"/>
  <c r="DQ48" i="23"/>
  <c r="DQ49" i="23"/>
  <c r="DQ50" i="23"/>
  <c r="DQ51" i="23"/>
  <c r="DQ52" i="23"/>
  <c r="DQ53" i="23"/>
  <c r="DQ54" i="23"/>
  <c r="DQ55" i="23"/>
  <c r="DQ56" i="23"/>
  <c r="DQ57" i="23"/>
  <c r="DQ58" i="23"/>
  <c r="DQ59" i="23"/>
  <c r="DQ60" i="23"/>
  <c r="DQ61" i="23"/>
  <c r="DT2" i="23"/>
  <c r="DT3" i="23"/>
  <c r="DT4" i="23"/>
  <c r="DT5" i="23"/>
  <c r="DT6" i="23"/>
  <c r="DT7" i="23"/>
  <c r="DT8" i="23"/>
  <c r="DT9" i="23"/>
  <c r="DT20" i="23"/>
  <c r="DT21" i="23"/>
  <c r="DT22" i="23"/>
  <c r="DT23" i="23"/>
  <c r="DT24" i="23"/>
  <c r="DT25" i="23"/>
  <c r="DT26" i="23"/>
  <c r="DT27" i="23"/>
  <c r="DT28" i="23"/>
  <c r="DT29" i="23"/>
  <c r="DT30" i="23"/>
  <c r="DT31" i="23"/>
  <c r="DT32" i="23"/>
  <c r="DT33" i="23"/>
  <c r="DT34" i="23"/>
  <c r="DT35" i="23"/>
  <c r="DT36" i="23"/>
  <c r="DT37" i="23"/>
  <c r="DT38" i="23"/>
  <c r="DT39" i="23"/>
  <c r="DT40" i="23"/>
  <c r="DT41" i="23"/>
  <c r="DT42" i="23"/>
  <c r="DT43" i="23"/>
  <c r="DT44" i="23"/>
  <c r="DT45" i="23"/>
  <c r="DT46" i="23"/>
  <c r="DT47" i="23"/>
  <c r="DT48" i="23"/>
  <c r="DT49" i="23"/>
  <c r="DT50" i="23"/>
  <c r="DT51" i="23"/>
  <c r="DT52" i="23"/>
  <c r="DT53" i="23"/>
  <c r="DT54" i="23"/>
  <c r="DT55" i="23"/>
  <c r="DT56" i="23"/>
  <c r="DT57" i="23"/>
  <c r="DT58" i="23"/>
  <c r="DT59" i="23"/>
  <c r="DT60" i="23"/>
  <c r="DT61" i="23"/>
  <c r="DW2" i="23"/>
  <c r="DW3" i="23"/>
  <c r="DW4" i="23"/>
  <c r="DW5" i="23"/>
  <c r="DW6" i="23"/>
  <c r="DW7" i="23"/>
  <c r="DW8" i="23"/>
  <c r="DW9" i="23"/>
  <c r="DW20" i="23"/>
  <c r="DW21" i="23"/>
  <c r="DW22" i="23"/>
  <c r="DW23" i="23"/>
  <c r="DW24" i="23"/>
  <c r="DW25" i="23"/>
  <c r="DW26" i="23"/>
  <c r="DW27" i="23"/>
  <c r="DW28" i="23"/>
  <c r="DW29" i="23"/>
  <c r="DW30" i="23"/>
  <c r="DW31" i="23"/>
  <c r="DW32" i="23"/>
  <c r="DW33" i="23"/>
  <c r="DW34" i="23"/>
  <c r="DW35" i="23"/>
  <c r="DW36" i="23"/>
  <c r="DW37" i="23"/>
  <c r="DW38" i="23"/>
  <c r="DW39" i="23"/>
  <c r="DW40" i="23"/>
  <c r="DW41" i="23"/>
  <c r="DW42" i="23"/>
  <c r="DW43" i="23"/>
  <c r="DW44" i="23"/>
  <c r="DW45" i="23"/>
  <c r="DW46" i="23"/>
  <c r="DW47" i="23"/>
  <c r="DW48" i="23"/>
  <c r="DW49" i="23"/>
  <c r="DW50" i="23"/>
  <c r="DW51" i="23"/>
  <c r="DW52" i="23"/>
  <c r="DW53" i="23"/>
  <c r="DW54" i="23"/>
  <c r="DW55" i="23"/>
  <c r="DW56" i="23"/>
  <c r="DW57" i="23"/>
  <c r="DW58" i="23"/>
  <c r="DW59" i="23"/>
  <c r="DW60" i="23"/>
  <c r="DW61" i="23"/>
  <c r="DZ2" i="23"/>
  <c r="DZ3" i="23"/>
  <c r="DZ4" i="23"/>
  <c r="DZ5" i="23"/>
  <c r="DZ6" i="23"/>
  <c r="DZ7" i="23"/>
  <c r="DZ8" i="23"/>
  <c r="DZ9" i="23"/>
  <c r="DZ20" i="23"/>
  <c r="DZ21" i="23"/>
  <c r="DZ22" i="23"/>
  <c r="DZ23" i="23"/>
  <c r="DZ24" i="23"/>
  <c r="DZ25" i="23"/>
  <c r="DZ26" i="23"/>
  <c r="DZ27" i="23"/>
  <c r="DZ28" i="23"/>
  <c r="DZ29" i="23"/>
  <c r="DZ30" i="23"/>
  <c r="DZ31" i="23"/>
  <c r="DZ32" i="23"/>
  <c r="DZ33" i="23"/>
  <c r="DZ34" i="23"/>
  <c r="DZ35" i="23"/>
  <c r="DZ36" i="23"/>
  <c r="DZ37" i="23"/>
  <c r="DZ38" i="23"/>
  <c r="DZ39" i="23"/>
  <c r="DZ40" i="23"/>
  <c r="DZ41" i="23"/>
  <c r="DZ42" i="23"/>
  <c r="DZ43" i="23"/>
  <c r="DZ44" i="23"/>
  <c r="DZ45" i="23"/>
  <c r="DZ46" i="23"/>
  <c r="DZ47" i="23"/>
  <c r="DZ48" i="23"/>
  <c r="DZ49" i="23"/>
  <c r="DZ50" i="23"/>
  <c r="DZ51" i="23"/>
  <c r="DZ52" i="23"/>
  <c r="DZ53" i="23"/>
  <c r="DZ54" i="23"/>
  <c r="DZ55" i="23"/>
  <c r="DZ56" i="23"/>
  <c r="DZ57" i="23"/>
  <c r="DZ58" i="23"/>
  <c r="DZ59" i="23"/>
  <c r="DZ60" i="23"/>
  <c r="DZ61" i="23"/>
  <c r="EC2" i="23"/>
  <c r="EC3" i="23"/>
  <c r="EC4" i="23"/>
  <c r="EC5" i="23"/>
  <c r="EC6" i="23"/>
  <c r="EC7" i="23"/>
  <c r="EC8" i="23"/>
  <c r="EC9" i="23"/>
  <c r="EC20" i="23"/>
  <c r="EC21" i="23"/>
  <c r="EC22" i="23"/>
  <c r="EC23" i="23"/>
  <c r="EC24" i="23"/>
  <c r="EC25" i="23"/>
  <c r="EC26" i="23"/>
  <c r="EC27" i="23"/>
  <c r="EC28" i="23"/>
  <c r="EC29" i="23"/>
  <c r="EC30" i="23"/>
  <c r="EC31" i="23"/>
  <c r="EC32" i="23"/>
  <c r="EC33" i="23"/>
  <c r="EC34" i="23"/>
  <c r="EC35" i="23"/>
  <c r="EC36" i="23"/>
  <c r="EC37" i="23"/>
  <c r="EC38" i="23"/>
  <c r="EC39" i="23"/>
  <c r="EC40" i="23"/>
  <c r="EC41" i="23"/>
  <c r="EC42" i="23"/>
  <c r="EC43" i="23"/>
  <c r="EC44" i="23"/>
  <c r="EC45" i="23"/>
  <c r="EC46" i="23"/>
  <c r="EC47" i="23"/>
  <c r="EC48" i="23"/>
  <c r="EC49" i="23"/>
  <c r="EC50" i="23"/>
  <c r="EC51" i="23"/>
  <c r="EC52" i="23"/>
  <c r="EC53" i="23"/>
  <c r="EC54" i="23"/>
  <c r="EC55" i="23"/>
  <c r="EC56" i="23"/>
  <c r="EC57" i="23"/>
  <c r="EC58" i="23"/>
  <c r="EC59" i="23"/>
  <c r="EC60" i="23"/>
  <c r="EC61" i="23"/>
  <c r="EF2" i="23"/>
  <c r="EF3" i="23"/>
  <c r="EF4" i="23"/>
  <c r="EF5" i="23"/>
  <c r="EF6" i="23"/>
  <c r="EF7" i="23"/>
  <c r="EF8" i="23"/>
  <c r="EF9" i="23"/>
  <c r="EF20" i="23"/>
  <c r="EF21" i="23"/>
  <c r="EF22" i="23"/>
  <c r="EF23" i="23"/>
  <c r="EF24" i="23"/>
  <c r="EF25" i="23"/>
  <c r="EF26" i="23"/>
  <c r="EF27" i="23"/>
  <c r="EF28" i="23"/>
  <c r="EF29" i="23"/>
  <c r="EF30" i="23"/>
  <c r="EF31" i="23"/>
  <c r="EF32" i="23"/>
  <c r="EF33" i="23"/>
  <c r="EF34" i="23"/>
  <c r="EF35" i="23"/>
  <c r="EF36" i="23"/>
  <c r="EF37" i="23"/>
  <c r="EF38" i="23"/>
  <c r="EF39" i="23"/>
  <c r="EF40" i="23"/>
  <c r="EF41" i="23"/>
  <c r="EF42" i="23"/>
  <c r="EF43" i="23"/>
  <c r="EF44" i="23"/>
  <c r="EF45" i="23"/>
  <c r="EF46" i="23"/>
  <c r="EF47" i="23"/>
  <c r="EF48" i="23"/>
  <c r="EF49" i="23"/>
  <c r="EF50" i="23"/>
  <c r="EF51" i="23"/>
  <c r="EF52" i="23"/>
  <c r="EF53" i="23"/>
  <c r="EF54" i="23"/>
  <c r="EF55" i="23"/>
  <c r="EF56" i="23"/>
  <c r="EF57" i="23"/>
  <c r="EF58" i="23"/>
  <c r="EF59" i="23"/>
  <c r="EF60" i="23"/>
  <c r="EF61" i="23"/>
  <c r="EI2" i="23"/>
  <c r="EI3" i="23"/>
  <c r="EI4" i="23"/>
  <c r="EI5" i="23"/>
  <c r="EI6" i="23"/>
  <c r="EI7" i="23"/>
  <c r="EI8" i="23"/>
  <c r="EI9" i="23"/>
  <c r="EI20" i="23"/>
  <c r="EI21" i="23"/>
  <c r="EI22" i="23"/>
  <c r="EI23" i="23"/>
  <c r="EI24" i="23"/>
  <c r="EI25" i="23"/>
  <c r="EI26" i="23"/>
  <c r="EI27" i="23"/>
  <c r="EI28" i="23"/>
  <c r="EI29" i="23"/>
  <c r="EI30" i="23"/>
  <c r="EI31" i="23"/>
  <c r="EI32" i="23"/>
  <c r="EI33" i="23"/>
  <c r="EI34" i="23"/>
  <c r="EI35" i="23"/>
  <c r="EI36" i="23"/>
  <c r="EI37" i="23"/>
  <c r="EI38" i="23"/>
  <c r="EI39" i="23"/>
  <c r="EI40" i="23"/>
  <c r="EI41" i="23"/>
  <c r="EI42" i="23"/>
  <c r="EI43" i="23"/>
  <c r="EI44" i="23"/>
  <c r="EI45" i="23"/>
  <c r="EI46" i="23"/>
  <c r="EI47" i="23"/>
  <c r="EI48" i="23"/>
  <c r="EI49" i="23"/>
  <c r="EI50" i="23"/>
  <c r="EI51" i="23"/>
  <c r="EI52" i="23"/>
  <c r="EI53" i="23"/>
  <c r="EI54" i="23"/>
  <c r="EI55" i="23"/>
  <c r="EI56" i="23"/>
  <c r="EI57" i="23"/>
  <c r="EI58" i="23"/>
  <c r="EI59" i="23"/>
  <c r="EI60" i="23"/>
  <c r="EI61" i="23"/>
  <c r="EL2" i="23"/>
  <c r="EL3" i="23"/>
  <c r="EL4" i="23"/>
  <c r="EL5" i="23"/>
  <c r="EL6" i="23"/>
  <c r="EL7" i="23"/>
  <c r="EL8" i="23"/>
  <c r="EL9" i="23"/>
  <c r="EL20" i="23"/>
  <c r="EL21" i="23"/>
  <c r="EL22" i="23"/>
  <c r="EL23" i="23"/>
  <c r="EL24" i="23"/>
  <c r="EL25" i="23"/>
  <c r="EL26" i="23"/>
  <c r="EL27" i="23"/>
  <c r="EL28" i="23"/>
  <c r="EL29" i="23"/>
  <c r="EL30" i="23"/>
  <c r="EL31" i="23"/>
  <c r="EL32" i="23"/>
  <c r="EL33" i="23"/>
  <c r="EL34" i="23"/>
  <c r="EL35" i="23"/>
  <c r="EL36" i="23"/>
  <c r="EL37" i="23"/>
  <c r="EL38" i="23"/>
  <c r="EL39" i="23"/>
  <c r="EL40" i="23"/>
  <c r="EL41" i="23"/>
  <c r="EL42" i="23"/>
  <c r="EL43" i="23"/>
  <c r="EL44" i="23"/>
  <c r="EL45" i="23"/>
  <c r="EL46" i="23"/>
  <c r="EL47" i="23"/>
  <c r="EL48" i="23"/>
  <c r="EL49" i="23"/>
  <c r="EL50" i="23"/>
  <c r="EL51" i="23"/>
  <c r="EL52" i="23"/>
  <c r="EL53" i="23"/>
  <c r="EL54" i="23"/>
  <c r="EL55" i="23"/>
  <c r="EL56" i="23"/>
  <c r="EL57" i="23"/>
  <c r="EL58" i="23"/>
  <c r="EL59" i="23"/>
  <c r="EL60" i="23"/>
  <c r="EL61" i="23"/>
  <c r="EO2" i="23"/>
  <c r="EO3" i="23"/>
  <c r="EO4" i="23"/>
  <c r="EO5" i="23"/>
  <c r="EO6" i="23"/>
  <c r="EO7" i="23"/>
  <c r="EO8" i="23"/>
  <c r="EO9" i="23"/>
  <c r="EO20" i="23"/>
  <c r="EO21" i="23"/>
  <c r="EO22" i="23"/>
  <c r="EO23" i="23"/>
  <c r="EO24" i="23"/>
  <c r="EO25" i="23"/>
  <c r="EO26" i="23"/>
  <c r="EO27" i="23"/>
  <c r="EO28" i="23"/>
  <c r="EO29" i="23"/>
  <c r="EO30" i="23"/>
  <c r="EO31" i="23"/>
  <c r="EO32" i="23"/>
  <c r="EO33" i="23"/>
  <c r="EO34" i="23"/>
  <c r="EO35" i="23"/>
  <c r="EO36" i="23"/>
  <c r="EO37" i="23"/>
  <c r="EO38" i="23"/>
  <c r="EO39" i="23"/>
  <c r="EO40" i="23"/>
  <c r="EO41" i="23"/>
  <c r="EO42" i="23"/>
  <c r="EO43" i="23"/>
  <c r="EO44" i="23"/>
  <c r="EO45" i="23"/>
  <c r="EO46" i="23"/>
  <c r="EO47" i="23"/>
  <c r="EO48" i="23"/>
  <c r="EO49" i="23"/>
  <c r="EO50" i="23"/>
  <c r="EO51" i="23"/>
  <c r="EO52" i="23"/>
  <c r="EO53" i="23"/>
  <c r="EO54" i="23"/>
  <c r="EO55" i="23"/>
  <c r="EO56" i="23"/>
  <c r="EO57" i="23"/>
  <c r="EO58" i="23"/>
  <c r="EO59" i="23"/>
  <c r="EO60" i="23"/>
  <c r="EO61" i="23"/>
  <c r="ER2" i="23"/>
  <c r="ER3" i="23"/>
  <c r="ER4" i="23"/>
  <c r="ER5" i="23"/>
  <c r="ER6" i="23"/>
  <c r="ER7" i="23"/>
  <c r="ER8" i="23"/>
  <c r="ER9" i="23"/>
  <c r="ER20" i="23"/>
  <c r="ER21" i="23"/>
  <c r="ER22" i="23"/>
  <c r="ER23" i="23"/>
  <c r="ER24" i="23"/>
  <c r="ER25" i="23"/>
  <c r="ER26" i="23"/>
  <c r="ER27" i="23"/>
  <c r="ER28" i="23"/>
  <c r="ER29" i="23"/>
  <c r="ER30" i="23"/>
  <c r="ER31" i="23"/>
  <c r="ER32" i="23"/>
  <c r="ER33" i="23"/>
  <c r="ER34" i="23"/>
  <c r="ER35" i="23"/>
  <c r="ER36" i="23"/>
  <c r="ER37" i="23"/>
  <c r="ER38" i="23"/>
  <c r="ER39" i="23"/>
  <c r="ER40" i="23"/>
  <c r="ER41" i="23"/>
  <c r="ER42" i="23"/>
  <c r="ER43" i="23"/>
  <c r="ER44" i="23"/>
  <c r="ER45" i="23"/>
  <c r="ER46" i="23"/>
  <c r="ER47" i="23"/>
  <c r="ER48" i="23"/>
  <c r="ER49" i="23"/>
  <c r="ER50" i="23"/>
  <c r="ER51" i="23"/>
  <c r="ER52" i="23"/>
  <c r="ER53" i="23"/>
  <c r="ER54" i="23"/>
  <c r="ER55" i="23"/>
  <c r="ER56" i="23"/>
  <c r="ER57" i="23"/>
  <c r="ER58" i="23"/>
  <c r="ER59" i="23"/>
  <c r="ER60" i="23"/>
  <c r="ER61" i="23"/>
  <c r="EU2" i="23"/>
  <c r="EU3" i="23"/>
  <c r="EU4" i="23"/>
  <c r="EU5" i="23"/>
  <c r="EU6" i="23"/>
  <c r="EU7" i="23"/>
  <c r="EU8" i="23"/>
  <c r="EU9" i="23"/>
  <c r="EU20" i="23"/>
  <c r="EU21" i="23"/>
  <c r="EU22" i="23"/>
  <c r="EU23" i="23"/>
  <c r="EU24" i="23"/>
  <c r="EU25" i="23"/>
  <c r="EU26" i="23"/>
  <c r="EU27" i="23"/>
  <c r="EU28" i="23"/>
  <c r="EU29" i="23"/>
  <c r="EU30" i="23"/>
  <c r="EU31" i="23"/>
  <c r="EU32" i="23"/>
  <c r="EU33" i="23"/>
  <c r="EU34" i="23"/>
  <c r="EU35" i="23"/>
  <c r="EU36" i="23"/>
  <c r="EU37" i="23"/>
  <c r="EU38" i="23"/>
  <c r="EU39" i="23"/>
  <c r="EU40" i="23"/>
  <c r="EU41" i="23"/>
  <c r="EU42" i="23"/>
  <c r="EU43" i="23"/>
  <c r="EU44" i="23"/>
  <c r="EU45" i="23"/>
  <c r="EU46" i="23"/>
  <c r="EU47" i="23"/>
  <c r="EU48" i="23"/>
  <c r="EU49" i="23"/>
  <c r="EU50" i="23"/>
  <c r="EU51" i="23"/>
  <c r="EU52" i="23"/>
  <c r="EU53" i="23"/>
  <c r="EU54" i="23"/>
  <c r="EU55" i="23"/>
  <c r="EU56" i="23"/>
  <c r="EU57" i="23"/>
  <c r="EU58" i="23"/>
  <c r="EU59" i="23"/>
  <c r="EU60" i="23"/>
  <c r="EU61" i="23"/>
  <c r="EX2" i="23"/>
  <c r="EX3" i="23"/>
  <c r="EX4" i="23"/>
  <c r="EX5" i="23"/>
  <c r="EX6" i="23"/>
  <c r="EX7" i="23"/>
  <c r="EX8" i="23"/>
  <c r="EX9" i="23"/>
  <c r="EX20" i="23"/>
  <c r="EX21" i="23"/>
  <c r="EX22" i="23"/>
  <c r="EX23" i="23"/>
  <c r="EX24" i="23"/>
  <c r="EX25" i="23"/>
  <c r="EX26" i="23"/>
  <c r="EX27" i="23"/>
  <c r="EX28" i="23"/>
  <c r="EX29" i="23"/>
  <c r="EX30" i="23"/>
  <c r="EX31" i="23"/>
  <c r="EX32" i="23"/>
  <c r="EX33" i="23"/>
  <c r="EX34" i="23"/>
  <c r="EX35" i="23"/>
  <c r="EX36" i="23"/>
  <c r="EX37" i="23"/>
  <c r="EX38" i="23"/>
  <c r="EX39" i="23"/>
  <c r="EX40" i="23"/>
  <c r="EX41" i="23"/>
  <c r="EX42" i="23"/>
  <c r="EX43" i="23"/>
  <c r="EX44" i="23"/>
  <c r="EX45" i="23"/>
  <c r="EX46" i="23"/>
  <c r="EX47" i="23"/>
  <c r="EX48" i="23"/>
  <c r="EX49" i="23"/>
  <c r="EX50" i="23"/>
  <c r="EX51" i="23"/>
  <c r="EX52" i="23"/>
  <c r="EX53" i="23"/>
  <c r="EX54" i="23"/>
  <c r="EX55" i="23"/>
  <c r="EX56" i="23"/>
  <c r="EX57" i="23"/>
  <c r="EX58" i="23"/>
  <c r="EX59" i="23"/>
  <c r="EX60" i="23"/>
  <c r="EX61" i="23"/>
  <c r="FA2" i="23"/>
  <c r="FA3" i="23"/>
  <c r="FA4" i="23"/>
  <c r="FA5" i="23"/>
  <c r="FA6" i="23"/>
  <c r="FA7" i="23"/>
  <c r="FA8" i="23"/>
  <c r="FA9" i="23"/>
  <c r="FA20" i="23"/>
  <c r="FA21" i="23"/>
  <c r="FA22" i="23"/>
  <c r="FA23" i="23"/>
  <c r="FA24" i="23"/>
  <c r="FA25" i="23"/>
  <c r="FA26" i="23"/>
  <c r="FA27" i="23"/>
  <c r="FA28" i="23"/>
  <c r="FA29" i="23"/>
  <c r="FA30" i="23"/>
  <c r="FA31" i="23"/>
  <c r="FA32" i="23"/>
  <c r="FA33" i="23"/>
  <c r="FA34" i="23"/>
  <c r="FA35" i="23"/>
  <c r="FA36" i="23"/>
  <c r="FA37" i="23"/>
  <c r="FA38" i="23"/>
  <c r="FA39" i="23"/>
  <c r="FA40" i="23"/>
  <c r="FA41" i="23"/>
  <c r="FA42" i="23"/>
  <c r="FA43" i="23"/>
  <c r="FA44" i="23"/>
  <c r="FA45" i="23"/>
  <c r="FA46" i="23"/>
  <c r="FA47" i="23"/>
  <c r="FA48" i="23"/>
  <c r="FA49" i="23"/>
  <c r="FA50" i="23"/>
  <c r="FA51" i="23"/>
  <c r="FA52" i="23"/>
  <c r="FA53" i="23"/>
  <c r="FA54" i="23"/>
  <c r="FA55" i="23"/>
  <c r="FA56" i="23"/>
  <c r="FA57" i="23"/>
  <c r="FA58" i="23"/>
  <c r="FA59" i="23"/>
  <c r="FA60" i="23"/>
  <c r="FA61" i="23"/>
  <c r="FD2" i="23"/>
  <c r="FD3" i="23"/>
  <c r="FD4" i="23"/>
  <c r="FD5" i="23"/>
  <c r="FD6" i="23"/>
  <c r="FD7" i="23"/>
  <c r="FD8" i="23"/>
  <c r="FD9" i="23"/>
  <c r="FD20" i="23"/>
  <c r="FD21" i="23"/>
  <c r="FD22" i="23"/>
  <c r="FD23" i="23"/>
  <c r="FD24" i="23"/>
  <c r="FD25" i="23"/>
  <c r="FD26" i="23"/>
  <c r="FD27" i="23"/>
  <c r="FD28" i="23"/>
  <c r="FD29" i="23"/>
  <c r="FD30" i="23"/>
  <c r="FD31" i="23"/>
  <c r="FD32" i="23"/>
  <c r="FD33" i="23"/>
  <c r="FD34" i="23"/>
  <c r="FD35" i="23"/>
  <c r="FD36" i="23"/>
  <c r="FD37" i="23"/>
  <c r="FD38" i="23"/>
  <c r="FD39" i="23"/>
  <c r="FD40" i="23"/>
  <c r="FD41" i="23"/>
  <c r="FD42" i="23"/>
  <c r="FD43" i="23"/>
  <c r="FD44" i="23"/>
  <c r="FD45" i="23"/>
  <c r="FD46" i="23"/>
  <c r="FD47" i="23"/>
  <c r="FD48" i="23"/>
  <c r="FD49" i="23"/>
  <c r="FD50" i="23"/>
  <c r="FD51" i="23"/>
  <c r="FD52" i="23"/>
  <c r="FD53" i="23"/>
  <c r="FD54" i="23"/>
  <c r="FD55" i="23"/>
  <c r="FD56" i="23"/>
  <c r="FD57" i="23"/>
  <c r="FD58" i="23"/>
  <c r="FD59" i="23"/>
  <c r="FD60" i="23"/>
  <c r="FD61" i="23"/>
  <c r="FG2" i="23"/>
  <c r="FG3" i="23"/>
  <c r="FG4" i="23"/>
  <c r="FG5" i="23"/>
  <c r="FG6" i="23"/>
  <c r="FG7" i="23"/>
  <c r="FG8" i="23"/>
  <c r="FG9" i="23"/>
  <c r="FG20" i="23"/>
  <c r="FG21" i="23"/>
  <c r="FG22" i="23"/>
  <c r="FG23" i="23"/>
  <c r="FG24" i="23"/>
  <c r="FG25" i="23"/>
  <c r="FG26" i="23"/>
  <c r="FG27" i="23"/>
  <c r="FG28" i="23"/>
  <c r="FG29" i="23"/>
  <c r="FG30" i="23"/>
  <c r="FG31" i="23"/>
  <c r="FG32" i="23"/>
  <c r="FG33" i="23"/>
  <c r="FG34" i="23"/>
  <c r="FG35" i="23"/>
  <c r="FG36" i="23"/>
  <c r="FG37" i="23"/>
  <c r="FG38" i="23"/>
  <c r="FG39" i="23"/>
  <c r="FG40" i="23"/>
  <c r="FG41" i="23"/>
  <c r="FG42" i="23"/>
  <c r="FG43" i="23"/>
  <c r="FG44" i="23"/>
  <c r="FG45" i="23"/>
  <c r="FG46" i="23"/>
  <c r="FG47" i="23"/>
  <c r="FG48" i="23"/>
  <c r="FG49" i="23"/>
  <c r="FG50" i="23"/>
  <c r="FG51" i="23"/>
  <c r="FG52" i="23"/>
  <c r="FG53" i="23"/>
  <c r="FG54" i="23"/>
  <c r="FG55" i="23"/>
  <c r="FG56" i="23"/>
  <c r="FG57" i="23"/>
  <c r="FG58" i="23"/>
  <c r="FG59" i="23"/>
  <c r="FG60" i="23"/>
  <c r="FG61" i="23"/>
  <c r="FJ2" i="23"/>
  <c r="FJ3" i="23"/>
  <c r="FJ4" i="23"/>
  <c r="FJ5" i="23"/>
  <c r="FJ6" i="23"/>
  <c r="FJ7" i="23"/>
  <c r="FJ8" i="23"/>
  <c r="FJ9" i="23"/>
  <c r="FJ20" i="23"/>
  <c r="FJ21" i="23"/>
  <c r="FJ22" i="23"/>
  <c r="FJ23" i="23"/>
  <c r="FJ24" i="23"/>
  <c r="FJ25" i="23"/>
  <c r="FJ26" i="23"/>
  <c r="FJ27" i="23"/>
  <c r="FJ28" i="23"/>
  <c r="FJ29" i="23"/>
  <c r="FJ30" i="23"/>
  <c r="FJ31" i="23"/>
  <c r="FJ32" i="23"/>
  <c r="FJ33" i="23"/>
  <c r="FJ34" i="23"/>
  <c r="FJ35" i="23"/>
  <c r="FJ36" i="23"/>
  <c r="FJ37" i="23"/>
  <c r="FJ38" i="23"/>
  <c r="FJ39" i="23"/>
  <c r="FJ40" i="23"/>
  <c r="FJ41" i="23"/>
  <c r="FJ42" i="23"/>
  <c r="FJ43" i="23"/>
  <c r="FJ44" i="23"/>
  <c r="FJ45" i="23"/>
  <c r="FJ46" i="23"/>
  <c r="FJ47" i="23"/>
  <c r="FJ48" i="23"/>
  <c r="FJ49" i="23"/>
  <c r="FJ50" i="23"/>
  <c r="FJ51" i="23"/>
  <c r="FJ52" i="23"/>
  <c r="FJ53" i="23"/>
  <c r="FJ54" i="23"/>
  <c r="FJ55" i="23"/>
  <c r="FJ56" i="23"/>
  <c r="FJ57" i="23"/>
  <c r="FJ58" i="23"/>
  <c r="FJ59" i="23"/>
  <c r="FJ60" i="23"/>
  <c r="FJ61" i="23"/>
  <c r="FP2" i="23"/>
  <c r="FP3" i="23"/>
  <c r="FP4" i="23"/>
  <c r="FP5" i="23"/>
  <c r="FP6" i="23"/>
  <c r="FP7" i="23"/>
  <c r="FP8" i="23"/>
  <c r="FP9" i="23"/>
  <c r="FP20" i="23"/>
  <c r="FP21" i="23"/>
  <c r="FP22" i="23"/>
  <c r="FP23" i="23"/>
  <c r="FP24" i="23"/>
  <c r="FP25" i="23"/>
  <c r="FP26" i="23"/>
  <c r="FP27" i="23"/>
  <c r="FP28" i="23"/>
  <c r="FP29" i="23"/>
  <c r="FP30" i="23"/>
  <c r="FP31" i="23"/>
  <c r="FP32" i="23"/>
  <c r="FP33" i="23"/>
  <c r="FP34" i="23"/>
  <c r="FP35" i="23"/>
  <c r="FP36" i="23"/>
  <c r="FP37" i="23"/>
  <c r="FP38" i="23"/>
  <c r="FP39" i="23"/>
  <c r="FP40" i="23"/>
  <c r="FP41" i="23"/>
  <c r="FP42" i="23"/>
  <c r="FP43" i="23"/>
  <c r="FP44" i="23"/>
  <c r="FP46" i="23"/>
  <c r="FP47" i="23"/>
  <c r="FP48" i="23"/>
  <c r="FP49" i="23"/>
  <c r="FP50" i="23"/>
  <c r="FP51" i="23"/>
  <c r="FP52" i="23"/>
  <c r="FP53" i="23"/>
  <c r="FP54" i="23"/>
  <c r="FP55" i="23"/>
  <c r="FP56" i="23"/>
  <c r="FP57" i="23"/>
  <c r="FP58" i="23"/>
  <c r="FP59" i="23"/>
  <c r="FP60" i="23"/>
  <c r="FP61" i="23"/>
  <c r="FS2" i="23"/>
  <c r="FS3" i="23"/>
  <c r="FS4" i="23"/>
  <c r="FS5" i="23"/>
  <c r="FS6" i="23"/>
  <c r="FS7" i="23"/>
  <c r="FS8" i="23"/>
  <c r="FS9" i="23"/>
  <c r="FS20" i="23"/>
  <c r="FS21" i="23"/>
  <c r="FS22" i="23"/>
  <c r="FS23" i="23"/>
  <c r="FS24" i="23"/>
  <c r="FS25" i="23"/>
  <c r="FS26" i="23"/>
  <c r="FS27" i="23"/>
  <c r="FS28" i="23"/>
  <c r="FS29" i="23"/>
  <c r="FS30" i="23"/>
  <c r="FS31" i="23"/>
  <c r="FS32" i="23"/>
  <c r="FS33" i="23"/>
  <c r="FS34" i="23"/>
  <c r="FS35" i="23"/>
  <c r="FS36" i="23"/>
  <c r="FS37" i="23"/>
  <c r="FS38" i="23"/>
  <c r="FS39" i="23"/>
  <c r="FS40" i="23"/>
  <c r="FS41" i="23"/>
  <c r="FS42" i="23"/>
  <c r="FS43" i="23"/>
  <c r="FS44" i="23"/>
  <c r="FS45" i="23"/>
  <c r="FS46" i="23"/>
  <c r="FS47" i="23"/>
  <c r="FS48" i="23"/>
  <c r="FS49" i="23"/>
  <c r="FS50" i="23"/>
  <c r="FS51" i="23"/>
  <c r="FS52" i="23"/>
  <c r="FS53" i="23"/>
  <c r="FS54" i="23"/>
  <c r="FS55" i="23"/>
  <c r="FS56" i="23"/>
  <c r="FS57" i="23"/>
  <c r="FS58" i="23"/>
  <c r="FS59" i="23"/>
  <c r="FS60" i="23"/>
  <c r="FS61" i="23"/>
  <c r="FV2" i="23"/>
  <c r="FV3" i="23"/>
  <c r="FV4" i="23"/>
  <c r="FV5" i="23"/>
  <c r="FV6" i="23"/>
  <c r="FV7" i="23"/>
  <c r="FV8" i="23"/>
  <c r="FV9" i="23"/>
  <c r="FV20" i="23"/>
  <c r="FV21" i="23"/>
  <c r="FV22" i="23"/>
  <c r="FV23" i="23"/>
  <c r="FV24" i="23"/>
  <c r="FV25" i="23"/>
  <c r="FV26" i="23"/>
  <c r="FV27" i="23"/>
  <c r="FV28" i="23"/>
  <c r="FV29" i="23"/>
  <c r="FV30" i="23"/>
  <c r="FV31" i="23"/>
  <c r="FV32" i="23"/>
  <c r="FV33" i="23"/>
  <c r="FV34" i="23"/>
  <c r="FV35" i="23"/>
  <c r="FV36" i="23"/>
  <c r="FV37" i="23"/>
  <c r="FV38" i="23"/>
  <c r="FV39" i="23"/>
  <c r="FV40" i="23"/>
  <c r="FV41" i="23"/>
  <c r="FV42" i="23"/>
  <c r="FV43" i="23"/>
  <c r="FV44" i="23"/>
  <c r="FV45" i="23"/>
  <c r="FV46" i="23"/>
  <c r="FV47" i="23"/>
  <c r="FV48" i="23"/>
  <c r="FV49" i="23"/>
  <c r="FV50" i="23"/>
  <c r="FV51" i="23"/>
  <c r="FV52" i="23"/>
  <c r="FV53" i="23"/>
  <c r="FV54" i="23"/>
  <c r="FV55" i="23"/>
  <c r="FV56" i="23"/>
  <c r="FV57" i="23"/>
  <c r="FV58" i="23"/>
  <c r="FV59" i="23"/>
  <c r="FV60" i="23"/>
  <c r="FV61" i="23"/>
  <c r="FY2" i="23"/>
  <c r="FY3" i="23"/>
  <c r="FY4" i="23"/>
  <c r="FY5" i="23"/>
  <c r="FY6" i="23"/>
  <c r="FY7" i="23"/>
  <c r="FY8" i="23"/>
  <c r="FY9" i="23"/>
  <c r="FY20" i="23"/>
  <c r="FY21" i="23"/>
  <c r="FY22" i="23"/>
  <c r="FY23" i="23"/>
  <c r="FY24" i="23"/>
  <c r="FY25" i="23"/>
  <c r="FY26" i="23"/>
  <c r="FY27" i="23"/>
  <c r="FY28" i="23"/>
  <c r="FY29" i="23"/>
  <c r="FY30" i="23"/>
  <c r="FY31" i="23"/>
  <c r="FY32" i="23"/>
  <c r="FY33" i="23"/>
  <c r="FY34" i="23"/>
  <c r="FY35" i="23"/>
  <c r="FY36" i="23"/>
  <c r="FY37" i="23"/>
  <c r="FY38" i="23"/>
  <c r="FY39" i="23"/>
  <c r="FY40" i="23"/>
  <c r="FY41" i="23"/>
  <c r="FY42" i="23"/>
  <c r="FY43" i="23"/>
  <c r="FY44" i="23"/>
  <c r="FY45" i="23"/>
  <c r="FY46" i="23"/>
  <c r="FY47" i="23"/>
  <c r="FY48" i="23"/>
  <c r="FY49" i="23"/>
  <c r="FY50" i="23"/>
  <c r="FY51" i="23"/>
  <c r="FY52" i="23"/>
  <c r="FY53" i="23"/>
  <c r="FY54" i="23"/>
  <c r="FY55" i="23"/>
  <c r="FY56" i="23"/>
  <c r="FY57" i="23"/>
  <c r="FY58" i="23"/>
  <c r="FY59" i="23"/>
  <c r="FY60" i="23"/>
  <c r="FY61" i="23"/>
  <c r="GB2" i="23"/>
  <c r="GB3" i="23"/>
  <c r="GB4" i="23"/>
  <c r="GB5" i="23"/>
  <c r="GB6" i="23"/>
  <c r="GB7" i="23"/>
  <c r="GB8" i="23"/>
  <c r="GB9" i="23"/>
  <c r="GB20" i="23"/>
  <c r="GB21" i="23"/>
  <c r="GB22" i="23"/>
  <c r="GB23" i="23"/>
  <c r="GB24" i="23"/>
  <c r="GB25" i="23"/>
  <c r="GB26" i="23"/>
  <c r="GB27" i="23"/>
  <c r="GB28" i="23"/>
  <c r="GB29" i="23"/>
  <c r="GB30" i="23"/>
  <c r="GB31" i="23"/>
  <c r="GB32" i="23"/>
  <c r="GB33" i="23"/>
  <c r="GB34" i="23"/>
  <c r="GB35" i="23"/>
  <c r="GB36" i="23"/>
  <c r="GB37" i="23"/>
  <c r="GB38" i="23"/>
  <c r="GB39" i="23"/>
  <c r="GB40" i="23"/>
  <c r="GB41" i="23"/>
  <c r="GB42" i="23"/>
  <c r="GB43" i="23"/>
  <c r="GB44" i="23"/>
  <c r="GB45" i="23"/>
  <c r="GB46" i="23"/>
  <c r="GB47" i="23"/>
  <c r="GB48" i="23"/>
  <c r="GB49" i="23"/>
  <c r="GB50" i="23"/>
  <c r="GB51" i="23"/>
  <c r="GB52" i="23"/>
  <c r="GB53" i="23"/>
  <c r="GB54" i="23"/>
  <c r="GB55" i="23"/>
  <c r="GB56" i="23"/>
  <c r="GB57" i="23"/>
  <c r="GB58" i="23"/>
  <c r="GB59" i="23"/>
  <c r="GB60" i="23"/>
  <c r="GB61" i="23"/>
  <c r="GE2" i="23"/>
  <c r="GE3" i="23"/>
  <c r="GE4" i="23"/>
  <c r="GE5" i="23"/>
  <c r="GE6" i="23"/>
  <c r="GE7" i="23"/>
  <c r="GE8" i="23"/>
  <c r="GE9" i="23"/>
  <c r="GE20" i="23"/>
  <c r="GE21" i="23"/>
  <c r="GE22" i="23"/>
  <c r="GE23" i="23"/>
  <c r="GE24" i="23"/>
  <c r="GE25" i="23"/>
  <c r="GE26" i="23"/>
  <c r="GE27" i="23"/>
  <c r="GE28" i="23"/>
  <c r="GE29" i="23"/>
  <c r="GE30" i="23"/>
  <c r="GE31" i="23"/>
  <c r="GE32" i="23"/>
  <c r="GE33" i="23"/>
  <c r="GE34" i="23"/>
  <c r="GE35" i="23"/>
  <c r="GE36" i="23"/>
  <c r="GE37" i="23"/>
  <c r="GE38" i="23"/>
  <c r="GE39" i="23"/>
  <c r="GE40" i="23"/>
  <c r="GE41" i="23"/>
  <c r="GE42" i="23"/>
  <c r="GE43" i="23"/>
  <c r="GE44" i="23"/>
  <c r="GE45" i="23"/>
  <c r="GE46" i="23"/>
  <c r="GE47" i="23"/>
  <c r="GE48" i="23"/>
  <c r="GE49" i="23"/>
  <c r="GE50" i="23"/>
  <c r="GE51" i="23"/>
  <c r="GE52" i="23"/>
  <c r="GE53" i="23"/>
  <c r="GE54" i="23"/>
  <c r="GE55" i="23"/>
  <c r="GE56" i="23"/>
  <c r="GE57" i="23"/>
  <c r="GE58" i="23"/>
  <c r="GE59" i="23"/>
  <c r="GE60" i="23"/>
  <c r="GE61" i="23"/>
  <c r="GH2" i="23"/>
  <c r="GH3" i="23"/>
  <c r="GH4" i="23"/>
  <c r="GH5" i="23"/>
  <c r="GH6" i="23"/>
  <c r="GH7" i="23"/>
  <c r="GH8" i="23"/>
  <c r="GH9" i="23"/>
  <c r="GH20" i="23"/>
  <c r="GH21" i="23"/>
  <c r="GH22" i="23"/>
  <c r="GH23" i="23"/>
  <c r="GH24" i="23"/>
  <c r="GH25" i="23"/>
  <c r="GH26" i="23"/>
  <c r="GH27" i="23"/>
  <c r="GH28" i="23"/>
  <c r="GH29" i="23"/>
  <c r="GH30" i="23"/>
  <c r="GH31" i="23"/>
  <c r="GH32" i="23"/>
  <c r="GH33" i="23"/>
  <c r="GH34" i="23"/>
  <c r="GH35" i="23"/>
  <c r="GH36" i="23"/>
  <c r="GH37" i="23"/>
  <c r="GH38" i="23"/>
  <c r="GH39" i="23"/>
  <c r="GH40" i="23"/>
  <c r="GH41" i="23"/>
  <c r="GH42" i="23"/>
  <c r="GH43" i="23"/>
  <c r="GH44" i="23"/>
  <c r="GH45" i="23"/>
  <c r="GH46" i="23"/>
  <c r="GH47" i="23"/>
  <c r="GH48" i="23"/>
  <c r="GH49" i="23"/>
  <c r="GH50" i="23"/>
  <c r="GH51" i="23"/>
  <c r="GH52" i="23"/>
  <c r="GH53" i="23"/>
  <c r="GH54" i="23"/>
  <c r="GH55" i="23"/>
  <c r="GH56" i="23"/>
  <c r="GH57" i="23"/>
  <c r="GH58" i="23"/>
  <c r="GH59" i="23"/>
  <c r="GH60" i="23"/>
  <c r="GH61" i="23"/>
  <c r="GK2" i="23"/>
  <c r="GK3" i="23"/>
  <c r="GK4" i="23"/>
  <c r="GK5" i="23"/>
  <c r="GK6" i="23"/>
  <c r="GK7" i="23"/>
  <c r="GK8" i="23"/>
  <c r="GK9" i="23"/>
  <c r="GK20" i="23"/>
  <c r="GK21" i="23"/>
  <c r="GK22" i="23"/>
  <c r="GK23" i="23"/>
  <c r="GK24" i="23"/>
  <c r="GK25" i="23"/>
  <c r="GK26" i="23"/>
  <c r="GK27" i="23"/>
  <c r="GK28" i="23"/>
  <c r="GK29" i="23"/>
  <c r="GK30" i="23"/>
  <c r="GK31" i="23"/>
  <c r="GK32" i="23"/>
  <c r="GK33" i="23"/>
  <c r="GK34" i="23"/>
  <c r="GK35" i="23"/>
  <c r="GK36" i="23"/>
  <c r="GK37" i="23"/>
  <c r="GK38" i="23"/>
  <c r="GK39" i="23"/>
  <c r="GK40" i="23"/>
  <c r="GK41" i="23"/>
  <c r="GK42" i="23"/>
  <c r="GK43" i="23"/>
  <c r="GK44" i="23"/>
  <c r="GK45" i="23"/>
  <c r="GK46" i="23"/>
  <c r="GK47" i="23"/>
  <c r="GK48" i="23"/>
  <c r="GK49" i="23"/>
  <c r="GK50" i="23"/>
  <c r="GK51" i="23"/>
  <c r="GK52" i="23"/>
  <c r="GK53" i="23"/>
  <c r="GK54" i="23"/>
  <c r="GK55" i="23"/>
  <c r="GK56" i="23"/>
  <c r="GK57" i="23"/>
  <c r="GK58" i="23"/>
  <c r="GK59" i="23"/>
  <c r="GK60" i="23"/>
  <c r="GK61" i="23"/>
  <c r="GN3" i="23"/>
  <c r="GN4" i="23"/>
  <c r="GN5" i="23"/>
  <c r="GN6" i="23"/>
  <c r="GN7" i="23"/>
  <c r="GN8" i="23"/>
  <c r="GN9" i="23"/>
  <c r="GN20" i="23"/>
  <c r="GN21" i="23"/>
  <c r="GN22" i="23"/>
  <c r="GN23" i="23"/>
  <c r="GN24" i="23"/>
  <c r="GN25" i="23"/>
  <c r="GN26" i="23"/>
  <c r="GN27" i="23"/>
  <c r="GN28" i="23"/>
  <c r="GN29" i="23"/>
  <c r="GN30" i="23"/>
  <c r="GN31" i="23"/>
  <c r="GN32" i="23"/>
  <c r="GN33" i="23"/>
  <c r="GN34" i="23"/>
  <c r="GN35" i="23"/>
  <c r="GN36" i="23"/>
  <c r="GN37" i="23"/>
  <c r="GN38" i="23"/>
  <c r="GN39" i="23"/>
  <c r="GN40" i="23"/>
  <c r="GN41" i="23"/>
  <c r="GN42" i="23"/>
  <c r="GN43" i="23"/>
  <c r="GN44" i="23"/>
  <c r="GN45" i="23"/>
  <c r="GN46" i="23"/>
  <c r="GN47" i="23"/>
  <c r="GN48" i="23"/>
  <c r="GN49" i="23"/>
  <c r="GN50" i="23"/>
  <c r="GN51" i="23"/>
  <c r="GN52" i="23"/>
  <c r="GN53" i="23"/>
  <c r="GN54" i="23"/>
  <c r="GN55" i="23"/>
  <c r="GN56" i="23"/>
  <c r="GN57" i="23"/>
  <c r="GN58" i="23"/>
  <c r="GN59" i="23"/>
  <c r="GN60" i="23"/>
  <c r="GN61" i="23"/>
  <c r="FM61" i="23"/>
  <c r="FM60" i="23"/>
  <c r="FM59" i="23"/>
  <c r="FM58" i="23"/>
  <c r="FM57" i="23"/>
  <c r="FM56" i="23"/>
  <c r="FM55" i="23"/>
  <c r="FM54" i="23"/>
  <c r="FM53" i="23"/>
  <c r="FM52" i="23"/>
  <c r="FM51" i="23"/>
  <c r="FM50" i="23"/>
  <c r="FM49" i="23"/>
  <c r="FM48" i="23"/>
  <c r="FM47" i="23"/>
  <c r="FM46" i="23"/>
  <c r="FM45" i="23"/>
  <c r="FM44" i="23"/>
  <c r="FM43" i="23"/>
  <c r="FM42" i="23"/>
  <c r="FM41" i="23"/>
  <c r="FM40" i="23"/>
  <c r="FM39" i="23"/>
  <c r="FM38" i="23"/>
  <c r="FM37" i="23"/>
  <c r="FM36" i="23"/>
  <c r="FM35" i="23"/>
  <c r="FM34" i="23"/>
  <c r="FM33" i="23"/>
  <c r="FM32" i="23"/>
  <c r="FM31" i="23"/>
  <c r="FM30" i="23"/>
  <c r="FM29" i="23"/>
  <c r="FM28" i="23"/>
  <c r="FM27" i="23"/>
  <c r="FM26" i="23"/>
  <c r="FM25" i="23"/>
  <c r="FM24" i="23"/>
  <c r="FM23" i="23"/>
  <c r="FM22" i="23"/>
  <c r="FM21" i="23"/>
  <c r="FM20" i="23"/>
  <c r="FM9" i="23"/>
  <c r="FM8" i="23"/>
  <c r="FM7" i="23"/>
  <c r="FM6" i="23"/>
  <c r="FM5" i="23"/>
  <c r="FM4" i="23"/>
  <c r="FM3" i="23"/>
  <c r="AE52" i="18"/>
  <c r="AF52" i="18"/>
  <c r="AG52" i="18"/>
  <c r="AH52" i="18"/>
  <c r="AI52" i="18"/>
  <c r="AJ52" i="18"/>
  <c r="AK52" i="18"/>
  <c r="AL52" i="18"/>
  <c r="AM52" i="18"/>
  <c r="AN52" i="18"/>
  <c r="AD52" i="18"/>
  <c r="AC52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4" i="18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4" i="18"/>
  <c r="AH50" i="18"/>
  <c r="AH49" i="18"/>
  <c r="AH48" i="18"/>
  <c r="AH47" i="18"/>
  <c r="AH46" i="18"/>
  <c r="AH45" i="18"/>
  <c r="AH44" i="18"/>
  <c r="AH43" i="18"/>
  <c r="AH42" i="18"/>
  <c r="AH41" i="18"/>
  <c r="AH40" i="18"/>
  <c r="AH39" i="18"/>
  <c r="AH38" i="18"/>
  <c r="AH37" i="18"/>
  <c r="AH36" i="18"/>
  <c r="AH35" i="18"/>
  <c r="AH34" i="18"/>
  <c r="AH33" i="18"/>
  <c r="AH32" i="18"/>
  <c r="AH31" i="18"/>
  <c r="AH30" i="18"/>
  <c r="AH29" i="18"/>
  <c r="AH28" i="18"/>
  <c r="AH27" i="18"/>
  <c r="AH26" i="18"/>
  <c r="AH25" i="18"/>
  <c r="AH24" i="18"/>
  <c r="AH23" i="18"/>
  <c r="AH22" i="18"/>
  <c r="AH21" i="18"/>
  <c r="AH20" i="18"/>
  <c r="AH19" i="18"/>
  <c r="AH7" i="18"/>
  <c r="AH8" i="18"/>
  <c r="AH9" i="18"/>
  <c r="AH10" i="18"/>
  <c r="AH11" i="18"/>
  <c r="AH12" i="18"/>
  <c r="AH13" i="18"/>
  <c r="AH14" i="18"/>
  <c r="AH15" i="18"/>
  <c r="AH16" i="18"/>
  <c r="AH17" i="18"/>
  <c r="AH6" i="18"/>
  <c r="AH4" i="18"/>
  <c r="AH5" i="18"/>
  <c r="AH18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6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4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" i="18"/>
  <c r="AC4" i="18"/>
  <c r="V50" i="18"/>
  <c r="G90" i="17"/>
  <c r="F90" i="17"/>
  <c r="E90" i="17"/>
  <c r="D90" i="17"/>
  <c r="H90" i="17"/>
  <c r="I90" i="17"/>
  <c r="C90" i="17"/>
  <c r="B90" i="17"/>
  <c r="G89" i="17"/>
  <c r="C89" i="17"/>
  <c r="D89" i="17"/>
  <c r="E89" i="17"/>
  <c r="F89" i="17"/>
  <c r="H89" i="17"/>
  <c r="I89" i="17"/>
  <c r="B89" i="17"/>
  <c r="R23" i="17"/>
  <c r="S23" i="17"/>
  <c r="U23" i="17"/>
  <c r="O23" i="17"/>
  <c r="P23" i="17"/>
  <c r="Q23" i="17"/>
  <c r="T23" i="17"/>
  <c r="N23" i="17"/>
  <c r="P21" i="17"/>
  <c r="N21" i="17"/>
  <c r="N22" i="17"/>
  <c r="O22" i="17"/>
  <c r="P22" i="17"/>
  <c r="Q22" i="17"/>
  <c r="R22" i="17"/>
  <c r="S22" i="17"/>
  <c r="T22" i="17"/>
  <c r="U22" i="17"/>
  <c r="S21" i="17"/>
  <c r="Q21" i="17"/>
  <c r="O21" i="17"/>
  <c r="R21" i="17"/>
  <c r="T21" i="17"/>
  <c r="U21" i="17"/>
  <c r="O20" i="17"/>
  <c r="P20" i="17"/>
  <c r="Q20" i="17"/>
  <c r="R20" i="17"/>
  <c r="S20" i="17"/>
  <c r="T20" i="17"/>
  <c r="U20" i="17"/>
  <c r="N20" i="17"/>
  <c r="O19" i="17"/>
  <c r="P19" i="17"/>
  <c r="Q19" i="17"/>
  <c r="R19" i="17"/>
  <c r="S19" i="17"/>
  <c r="T19" i="17"/>
  <c r="U19" i="17"/>
  <c r="N19" i="17"/>
  <c r="U18" i="17"/>
  <c r="T18" i="17"/>
  <c r="S18" i="17"/>
  <c r="R18" i="17"/>
  <c r="Q18" i="17"/>
  <c r="P18" i="17"/>
  <c r="O18" i="17"/>
  <c r="N18" i="17"/>
  <c r="K79" i="17"/>
  <c r="J79" i="17"/>
  <c r="I79" i="17"/>
  <c r="H79" i="17"/>
  <c r="J63" i="15"/>
  <c r="I63" i="15"/>
  <c r="H63" i="15"/>
  <c r="G63" i="15"/>
  <c r="J63" i="11"/>
  <c r="I63" i="11"/>
  <c r="H63" i="11"/>
  <c r="G63" i="11"/>
  <c r="D65" i="10" l="1"/>
  <c r="E65" i="10"/>
  <c r="D66" i="10"/>
  <c r="E66" i="10"/>
  <c r="D67" i="10"/>
  <c r="E67" i="10"/>
  <c r="D68" i="10"/>
  <c r="E68" i="10"/>
  <c r="D69" i="10"/>
  <c r="E69" i="10"/>
  <c r="D70" i="10"/>
  <c r="E70" i="10"/>
  <c r="C65" i="10"/>
  <c r="C66" i="10"/>
  <c r="C67" i="10"/>
  <c r="C68" i="10"/>
  <c r="C69" i="10"/>
  <c r="C70" i="10"/>
  <c r="B70" i="10"/>
  <c r="B69" i="10"/>
  <c r="B68" i="10"/>
  <c r="B71" i="10" s="1"/>
  <c r="B67" i="10"/>
  <c r="B66" i="10"/>
  <c r="B65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64" i="10"/>
  <c r="BO3" i="14"/>
  <c r="BR3" i="14" s="1"/>
  <c r="BP3" i="14"/>
  <c r="BQ3" i="14"/>
  <c r="BO4" i="14"/>
  <c r="BP4" i="14"/>
  <c r="BQ4" i="14"/>
  <c r="BO5" i="14"/>
  <c r="BP5" i="14"/>
  <c r="BQ5" i="14"/>
  <c r="BO6" i="14"/>
  <c r="BP6" i="14"/>
  <c r="BQ6" i="14"/>
  <c r="BO7" i="14"/>
  <c r="BP7" i="14"/>
  <c r="BQ7" i="14"/>
  <c r="BO8" i="14"/>
  <c r="BP8" i="14"/>
  <c r="BQ8" i="14"/>
  <c r="BO9" i="14"/>
  <c r="BP9" i="14"/>
  <c r="BQ9" i="14"/>
  <c r="BO10" i="14"/>
  <c r="BP10" i="14"/>
  <c r="BQ10" i="14"/>
  <c r="BO11" i="14"/>
  <c r="BP11" i="14"/>
  <c r="BQ11" i="14"/>
  <c r="BO12" i="14"/>
  <c r="BP12" i="14"/>
  <c r="BQ12" i="14"/>
  <c r="BO13" i="14"/>
  <c r="BP13" i="14"/>
  <c r="BQ13" i="14"/>
  <c r="BO14" i="14"/>
  <c r="BP14" i="14"/>
  <c r="BQ14" i="14"/>
  <c r="BO15" i="14"/>
  <c r="BP15" i="14"/>
  <c r="BQ15" i="14"/>
  <c r="BO16" i="14"/>
  <c r="BP16" i="14"/>
  <c r="BQ16" i="14"/>
  <c r="BO17" i="14"/>
  <c r="BP17" i="14"/>
  <c r="BQ17" i="14"/>
  <c r="BO18" i="14"/>
  <c r="BP18" i="14"/>
  <c r="BQ18" i="14"/>
  <c r="BO19" i="14"/>
  <c r="BR19" i="14" s="1"/>
  <c r="BP19" i="14"/>
  <c r="BQ19" i="14"/>
  <c r="BO20" i="14"/>
  <c r="BP20" i="14"/>
  <c r="BQ20" i="14"/>
  <c r="BO21" i="14"/>
  <c r="BP21" i="14"/>
  <c r="BQ21" i="14"/>
  <c r="BO22" i="14"/>
  <c r="BP22" i="14"/>
  <c r="BQ22" i="14"/>
  <c r="BO23" i="14"/>
  <c r="BR23" i="14" s="1"/>
  <c r="BP23" i="14"/>
  <c r="BQ23" i="14"/>
  <c r="BO24" i="14"/>
  <c r="BP24" i="14"/>
  <c r="BQ24" i="14"/>
  <c r="BO25" i="14"/>
  <c r="BP25" i="14"/>
  <c r="BQ25" i="14"/>
  <c r="BO26" i="14"/>
  <c r="BP26" i="14"/>
  <c r="BQ26" i="14"/>
  <c r="BO27" i="14"/>
  <c r="BR27" i="14" s="1"/>
  <c r="BP27" i="14"/>
  <c r="BQ27" i="14"/>
  <c r="BO28" i="14"/>
  <c r="BP28" i="14"/>
  <c r="BQ28" i="14"/>
  <c r="BO29" i="14"/>
  <c r="BP29" i="14"/>
  <c r="BQ29" i="14"/>
  <c r="BO30" i="14"/>
  <c r="BP30" i="14"/>
  <c r="BQ30" i="14"/>
  <c r="BO31" i="14"/>
  <c r="BP31" i="14"/>
  <c r="BQ31" i="14"/>
  <c r="BO32" i="14"/>
  <c r="BP32" i="14"/>
  <c r="BQ32" i="14"/>
  <c r="BO33" i="14"/>
  <c r="BP33" i="14"/>
  <c r="BQ33" i="14"/>
  <c r="BO34" i="14"/>
  <c r="BP34" i="14"/>
  <c r="BQ34" i="14"/>
  <c r="BO35" i="14"/>
  <c r="BP35" i="14"/>
  <c r="BQ35" i="14"/>
  <c r="BO36" i="14"/>
  <c r="BP36" i="14"/>
  <c r="BQ36" i="14"/>
  <c r="BO37" i="14"/>
  <c r="BP37" i="14"/>
  <c r="BQ37" i="14"/>
  <c r="BO38" i="14"/>
  <c r="BP38" i="14"/>
  <c r="BQ38" i="14"/>
  <c r="BO39" i="14"/>
  <c r="BP39" i="14"/>
  <c r="BQ39" i="14"/>
  <c r="BO40" i="14"/>
  <c r="BP40" i="14"/>
  <c r="BQ40" i="14"/>
  <c r="BO41" i="14"/>
  <c r="BP41" i="14"/>
  <c r="BQ41" i="14"/>
  <c r="BO42" i="14"/>
  <c r="BP42" i="14"/>
  <c r="BQ42" i="14"/>
  <c r="BO43" i="14"/>
  <c r="BP43" i="14"/>
  <c r="BQ43" i="14"/>
  <c r="BO44" i="14"/>
  <c r="BP44" i="14"/>
  <c r="BQ44" i="14"/>
  <c r="BO45" i="14"/>
  <c r="BP45" i="14"/>
  <c r="BQ45" i="14"/>
  <c r="BO46" i="14"/>
  <c r="BP46" i="14"/>
  <c r="BQ46" i="14"/>
  <c r="BO47" i="14"/>
  <c r="BR47" i="14" s="1"/>
  <c r="BP47" i="14"/>
  <c r="BQ47" i="14"/>
  <c r="BO48" i="14"/>
  <c r="BP48" i="14"/>
  <c r="BQ48" i="14"/>
  <c r="BO49" i="14"/>
  <c r="BP49" i="14"/>
  <c r="BQ49" i="14"/>
  <c r="BO50" i="14"/>
  <c r="BP50" i="14"/>
  <c r="BQ50" i="14"/>
  <c r="BO51" i="14"/>
  <c r="BR51" i="14" s="1"/>
  <c r="BP51" i="14"/>
  <c r="BQ51" i="14"/>
  <c r="BO52" i="14"/>
  <c r="BP52" i="14"/>
  <c r="BQ52" i="14"/>
  <c r="BO53" i="14"/>
  <c r="BP53" i="14"/>
  <c r="BQ53" i="14"/>
  <c r="BO54" i="14"/>
  <c r="BP54" i="14"/>
  <c r="BQ54" i="14"/>
  <c r="BO55" i="14"/>
  <c r="BR55" i="14" s="1"/>
  <c r="BP55" i="14"/>
  <c r="BQ55" i="14"/>
  <c r="BO56" i="14"/>
  <c r="BP56" i="14"/>
  <c r="BQ56" i="14"/>
  <c r="BO57" i="14"/>
  <c r="BP57" i="14"/>
  <c r="BQ57" i="14"/>
  <c r="BO58" i="14"/>
  <c r="BP58" i="14"/>
  <c r="BQ58" i="14"/>
  <c r="BO59" i="14"/>
  <c r="BR59" i="14" s="1"/>
  <c r="BP59" i="14"/>
  <c r="BQ59" i="14"/>
  <c r="BO60" i="14"/>
  <c r="BP60" i="14"/>
  <c r="BQ60" i="14"/>
  <c r="BO61" i="14"/>
  <c r="BP61" i="14"/>
  <c r="BQ61" i="14"/>
  <c r="BQ2" i="14"/>
  <c r="BP2" i="14"/>
  <c r="BP62" i="14" s="1"/>
  <c r="BO2" i="14"/>
  <c r="BP2" i="12"/>
  <c r="BQ2" i="12"/>
  <c r="BR2" i="12"/>
  <c r="BP3" i="12"/>
  <c r="BQ3" i="12"/>
  <c r="BR3" i="12"/>
  <c r="BP4" i="12"/>
  <c r="BQ4" i="12"/>
  <c r="BR4" i="12"/>
  <c r="BP5" i="12"/>
  <c r="BQ5" i="12"/>
  <c r="BR5" i="12"/>
  <c r="BP6" i="12"/>
  <c r="BQ6" i="12"/>
  <c r="BR6" i="12"/>
  <c r="BP7" i="12"/>
  <c r="BQ7" i="12"/>
  <c r="BR7" i="12"/>
  <c r="BP8" i="12"/>
  <c r="BQ8" i="12"/>
  <c r="BR8" i="12"/>
  <c r="BP9" i="12"/>
  <c r="BQ9" i="12"/>
  <c r="BR9" i="12"/>
  <c r="BP10" i="12"/>
  <c r="BQ10" i="12"/>
  <c r="BR10" i="12"/>
  <c r="BP11" i="12"/>
  <c r="BQ11" i="12"/>
  <c r="BR11" i="12"/>
  <c r="BP12" i="12"/>
  <c r="BQ12" i="12"/>
  <c r="BR12" i="12"/>
  <c r="BP13" i="12"/>
  <c r="BQ13" i="12"/>
  <c r="BR13" i="12"/>
  <c r="BP14" i="12"/>
  <c r="BQ14" i="12"/>
  <c r="BR14" i="12"/>
  <c r="BP15" i="12"/>
  <c r="BQ15" i="12"/>
  <c r="BR15" i="12"/>
  <c r="BP16" i="12"/>
  <c r="BQ16" i="12"/>
  <c r="BR16" i="12"/>
  <c r="BP17" i="12"/>
  <c r="BQ17" i="12"/>
  <c r="BR17" i="12"/>
  <c r="BP18" i="12"/>
  <c r="BQ18" i="12"/>
  <c r="BR18" i="12"/>
  <c r="BP19" i="12"/>
  <c r="BQ19" i="12"/>
  <c r="BR19" i="12"/>
  <c r="BP20" i="12"/>
  <c r="BQ20" i="12"/>
  <c r="BR20" i="12"/>
  <c r="BP21" i="12"/>
  <c r="BQ21" i="12"/>
  <c r="BR21" i="12"/>
  <c r="BP22" i="12"/>
  <c r="BQ22" i="12"/>
  <c r="BR22" i="12"/>
  <c r="BP23" i="12"/>
  <c r="BQ23" i="12"/>
  <c r="BR23" i="12"/>
  <c r="BP24" i="12"/>
  <c r="BQ24" i="12"/>
  <c r="BR24" i="12"/>
  <c r="BP25" i="12"/>
  <c r="BQ25" i="12"/>
  <c r="BR25" i="12"/>
  <c r="BP26" i="12"/>
  <c r="BQ26" i="12"/>
  <c r="BR26" i="12"/>
  <c r="BP27" i="12"/>
  <c r="BQ27" i="12"/>
  <c r="BR27" i="12"/>
  <c r="BP28" i="12"/>
  <c r="BQ28" i="12"/>
  <c r="BR28" i="12"/>
  <c r="BP29" i="12"/>
  <c r="BQ29" i="12"/>
  <c r="BR29" i="12"/>
  <c r="BP30" i="12"/>
  <c r="BQ30" i="12"/>
  <c r="BR30" i="12"/>
  <c r="BP31" i="12"/>
  <c r="BQ31" i="12"/>
  <c r="BR31" i="12"/>
  <c r="BP32" i="12"/>
  <c r="BQ32" i="12"/>
  <c r="BR32" i="12"/>
  <c r="BP33" i="12"/>
  <c r="BQ33" i="12"/>
  <c r="BR33" i="12"/>
  <c r="BP34" i="12"/>
  <c r="BQ34" i="12"/>
  <c r="BR34" i="12"/>
  <c r="BP35" i="12"/>
  <c r="BQ35" i="12"/>
  <c r="BR35" i="12"/>
  <c r="BP36" i="12"/>
  <c r="BQ36" i="12"/>
  <c r="BR36" i="12"/>
  <c r="BP37" i="12"/>
  <c r="BQ37" i="12"/>
  <c r="BR37" i="12"/>
  <c r="BP38" i="12"/>
  <c r="BQ38" i="12"/>
  <c r="BR38" i="12"/>
  <c r="BP39" i="12"/>
  <c r="BQ39" i="12"/>
  <c r="BR39" i="12"/>
  <c r="BP40" i="12"/>
  <c r="BQ40" i="12"/>
  <c r="BR40" i="12"/>
  <c r="BP41" i="12"/>
  <c r="BQ41" i="12"/>
  <c r="BR41" i="12"/>
  <c r="BP42" i="12"/>
  <c r="BQ42" i="12"/>
  <c r="BR42" i="12"/>
  <c r="BP43" i="12"/>
  <c r="BQ43" i="12"/>
  <c r="BR43" i="12"/>
  <c r="BP44" i="12"/>
  <c r="BQ44" i="12"/>
  <c r="BR44" i="12"/>
  <c r="BP45" i="12"/>
  <c r="BQ45" i="12"/>
  <c r="BR45" i="12"/>
  <c r="BP46" i="12"/>
  <c r="BQ46" i="12"/>
  <c r="BR46" i="12"/>
  <c r="BP47" i="12"/>
  <c r="BQ47" i="12"/>
  <c r="BR47" i="12"/>
  <c r="BP48" i="12"/>
  <c r="BQ48" i="12"/>
  <c r="BR48" i="12"/>
  <c r="BP49" i="12"/>
  <c r="BQ49" i="12"/>
  <c r="BR49" i="12"/>
  <c r="BP50" i="12"/>
  <c r="BQ50" i="12"/>
  <c r="BR50" i="12"/>
  <c r="BP51" i="12"/>
  <c r="BQ51" i="12"/>
  <c r="BR51" i="12"/>
  <c r="BP52" i="12"/>
  <c r="BQ52" i="12"/>
  <c r="BR52" i="12"/>
  <c r="BP53" i="12"/>
  <c r="BQ53" i="12"/>
  <c r="BR53" i="12"/>
  <c r="BP54" i="12"/>
  <c r="BQ54" i="12"/>
  <c r="BR54" i="12"/>
  <c r="BP55" i="12"/>
  <c r="BQ55" i="12"/>
  <c r="BR55" i="12"/>
  <c r="BP56" i="12"/>
  <c r="BQ56" i="12"/>
  <c r="BR56" i="12"/>
  <c r="BP57" i="12"/>
  <c r="BQ57" i="12"/>
  <c r="BR57" i="12"/>
  <c r="BP58" i="12"/>
  <c r="BQ58" i="12"/>
  <c r="BR58" i="12"/>
  <c r="BP59" i="12"/>
  <c r="BQ59" i="12"/>
  <c r="BR59" i="12"/>
  <c r="BP60" i="12"/>
  <c r="BQ60" i="12"/>
  <c r="BR60" i="12"/>
  <c r="BP61" i="12"/>
  <c r="BQ61" i="12"/>
  <c r="BR61" i="12"/>
  <c r="BO3" i="12"/>
  <c r="BO4" i="12"/>
  <c r="BO5" i="12"/>
  <c r="BO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O38" i="12"/>
  <c r="BO39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2" i="12"/>
  <c r="BS58" i="12" l="1"/>
  <c r="BS54" i="12"/>
  <c r="BS50" i="12"/>
  <c r="BS46" i="12"/>
  <c r="BS42" i="12"/>
  <c r="BS38" i="12"/>
  <c r="BS34" i="12"/>
  <c r="BS30" i="12"/>
  <c r="BS26" i="12"/>
  <c r="BS22" i="12"/>
  <c r="BS18" i="12"/>
  <c r="BS14" i="12"/>
  <c r="BS10" i="12"/>
  <c r="BS6" i="12"/>
  <c r="BS57" i="12"/>
  <c r="BS53" i="12"/>
  <c r="BS49" i="12"/>
  <c r="BS45" i="12"/>
  <c r="BS41" i="12"/>
  <c r="BS37" i="12"/>
  <c r="BS33" i="12"/>
  <c r="BS29" i="12"/>
  <c r="BS25" i="12"/>
  <c r="BS21" i="12"/>
  <c r="BS17" i="12"/>
  <c r="BS13" i="12"/>
  <c r="BS9" i="12"/>
  <c r="BS5" i="12"/>
  <c r="BS61" i="12"/>
  <c r="BS60" i="12"/>
  <c r="BS56" i="12"/>
  <c r="BS52" i="12"/>
  <c r="BS48" i="12"/>
  <c r="BS44" i="12"/>
  <c r="BS40" i="12"/>
  <c r="BS36" i="12"/>
  <c r="BS32" i="12"/>
  <c r="BS28" i="12"/>
  <c r="BS24" i="12"/>
  <c r="BS20" i="12"/>
  <c r="BS16" i="12"/>
  <c r="BS12" i="12"/>
  <c r="BS8" i="12"/>
  <c r="BS4" i="12"/>
  <c r="BS59" i="12"/>
  <c r="BS55" i="12"/>
  <c r="BS51" i="12"/>
  <c r="BS47" i="12"/>
  <c r="BS43" i="12"/>
  <c r="BS39" i="12"/>
  <c r="BS35" i="12"/>
  <c r="BS31" i="12"/>
  <c r="BS27" i="12"/>
  <c r="BS23" i="12"/>
  <c r="BS19" i="12"/>
  <c r="BS15" i="12"/>
  <c r="BS11" i="12"/>
  <c r="BS7" i="12"/>
  <c r="BS3" i="12"/>
  <c r="BQ62" i="12"/>
  <c r="BR62" i="12"/>
  <c r="BR61" i="14"/>
  <c r="BR57" i="14"/>
  <c r="BR53" i="14"/>
  <c r="BR49" i="14"/>
  <c r="BR45" i="14"/>
  <c r="BR41" i="14"/>
  <c r="BR37" i="14"/>
  <c r="BR33" i="14"/>
  <c r="BR29" i="14"/>
  <c r="BR25" i="14"/>
  <c r="BR21" i="14"/>
  <c r="BR17" i="14"/>
  <c r="BR13" i="14"/>
  <c r="BR9" i="14"/>
  <c r="BR5" i="14"/>
  <c r="C71" i="10"/>
  <c r="C72" i="10" s="1"/>
  <c r="E71" i="10"/>
  <c r="E72" i="10" s="1"/>
  <c r="BQ62" i="14"/>
  <c r="BR58" i="14"/>
  <c r="BR54" i="14"/>
  <c r="BR50" i="14"/>
  <c r="BR46" i="14"/>
  <c r="BR42" i="14"/>
  <c r="BR38" i="14"/>
  <c r="BR34" i="14"/>
  <c r="BR30" i="14"/>
  <c r="BR26" i="14"/>
  <c r="BR22" i="14"/>
  <c r="BR18" i="14"/>
  <c r="BR14" i="14"/>
  <c r="BR10" i="14"/>
  <c r="BR6" i="14"/>
  <c r="D71" i="10"/>
  <c r="D72" i="10" s="1"/>
  <c r="BP62" i="12"/>
  <c r="BR43" i="14"/>
  <c r="BR39" i="14"/>
  <c r="BR35" i="14"/>
  <c r="BR31" i="14"/>
  <c r="BR15" i="14"/>
  <c r="BR11" i="14"/>
  <c r="BR7" i="14"/>
  <c r="BO62" i="12"/>
  <c r="BR2" i="14"/>
  <c r="BR60" i="14"/>
  <c r="BR56" i="14"/>
  <c r="BR52" i="14"/>
  <c r="BR48" i="14"/>
  <c r="BR44" i="14"/>
  <c r="BR40" i="14"/>
  <c r="BR36" i="14"/>
  <c r="BR32" i="14"/>
  <c r="BR28" i="14"/>
  <c r="BR24" i="14"/>
  <c r="BR20" i="14"/>
  <c r="BR16" i="14"/>
  <c r="BR12" i="14"/>
  <c r="BR8" i="14"/>
  <c r="BR4" i="14"/>
  <c r="BO62" i="14"/>
  <c r="BR62" i="14" s="1"/>
  <c r="BS2" i="12"/>
  <c r="BO13" i="10"/>
  <c r="BP13" i="10"/>
  <c r="BQ13" i="10"/>
  <c r="BR13" i="10"/>
  <c r="BO14" i="10"/>
  <c r="BP14" i="10"/>
  <c r="BQ14" i="10"/>
  <c r="BR14" i="10"/>
  <c r="BO15" i="10"/>
  <c r="BP15" i="10"/>
  <c r="BQ15" i="10"/>
  <c r="BR15" i="10"/>
  <c r="BO16" i="10"/>
  <c r="BP16" i="10"/>
  <c r="BQ16" i="10"/>
  <c r="BR16" i="10"/>
  <c r="BO17" i="10"/>
  <c r="BP17" i="10"/>
  <c r="BQ17" i="10"/>
  <c r="BR17" i="10"/>
  <c r="BO18" i="10"/>
  <c r="BP18" i="10"/>
  <c r="BQ18" i="10"/>
  <c r="BR18" i="10"/>
  <c r="BO19" i="10"/>
  <c r="BP19" i="10"/>
  <c r="BQ19" i="10"/>
  <c r="BR19" i="10"/>
  <c r="BO20" i="10"/>
  <c r="BP20" i="10"/>
  <c r="BQ20" i="10"/>
  <c r="BR20" i="10"/>
  <c r="BO21" i="10"/>
  <c r="BP21" i="10"/>
  <c r="BQ21" i="10"/>
  <c r="BR21" i="10"/>
  <c r="BO22" i="10"/>
  <c r="BP22" i="10"/>
  <c r="BQ22" i="10"/>
  <c r="BR22" i="10"/>
  <c r="BO23" i="10"/>
  <c r="BP23" i="10"/>
  <c r="BQ23" i="10"/>
  <c r="BR23" i="10"/>
  <c r="BO24" i="10"/>
  <c r="BP24" i="10"/>
  <c r="BQ24" i="10"/>
  <c r="BR24" i="10"/>
  <c r="BO25" i="10"/>
  <c r="BP25" i="10"/>
  <c r="BQ25" i="10"/>
  <c r="BR25" i="10"/>
  <c r="BO26" i="10"/>
  <c r="BP26" i="10"/>
  <c r="BQ26" i="10"/>
  <c r="BR26" i="10"/>
  <c r="BO27" i="10"/>
  <c r="BP27" i="10"/>
  <c r="BQ27" i="10"/>
  <c r="BR27" i="10"/>
  <c r="BO28" i="10"/>
  <c r="BP28" i="10"/>
  <c r="BQ28" i="10"/>
  <c r="BR28" i="10"/>
  <c r="BO29" i="10"/>
  <c r="BP29" i="10"/>
  <c r="BQ29" i="10"/>
  <c r="BR29" i="10"/>
  <c r="BO30" i="10"/>
  <c r="BP30" i="10"/>
  <c r="BQ30" i="10"/>
  <c r="BR30" i="10"/>
  <c r="BO31" i="10"/>
  <c r="BP31" i="10"/>
  <c r="BQ31" i="10"/>
  <c r="BR31" i="10"/>
  <c r="BO32" i="10"/>
  <c r="BP32" i="10"/>
  <c r="BQ32" i="10"/>
  <c r="BR32" i="10"/>
  <c r="BO33" i="10"/>
  <c r="BP33" i="10"/>
  <c r="BQ33" i="10"/>
  <c r="BR33" i="10"/>
  <c r="BO34" i="10"/>
  <c r="BP34" i="10"/>
  <c r="BQ34" i="10"/>
  <c r="BR34" i="10"/>
  <c r="BO35" i="10"/>
  <c r="BP35" i="10"/>
  <c r="BQ35" i="10"/>
  <c r="BR35" i="10"/>
  <c r="BO36" i="10"/>
  <c r="BP36" i="10"/>
  <c r="BQ36" i="10"/>
  <c r="BR36" i="10"/>
  <c r="BO37" i="10"/>
  <c r="BP37" i="10"/>
  <c r="BQ37" i="10"/>
  <c r="BR37" i="10"/>
  <c r="BO38" i="10"/>
  <c r="BP38" i="10"/>
  <c r="BQ38" i="10"/>
  <c r="BR38" i="10"/>
  <c r="BO39" i="10"/>
  <c r="BP39" i="10"/>
  <c r="BQ39" i="10"/>
  <c r="BR39" i="10"/>
  <c r="BO40" i="10"/>
  <c r="BP40" i="10"/>
  <c r="BQ40" i="10"/>
  <c r="BR40" i="10"/>
  <c r="BO41" i="10"/>
  <c r="BP41" i="10"/>
  <c r="BQ41" i="10"/>
  <c r="BR41" i="10"/>
  <c r="BO42" i="10"/>
  <c r="BP42" i="10"/>
  <c r="BQ42" i="10"/>
  <c r="BR42" i="10"/>
  <c r="BO43" i="10"/>
  <c r="BP43" i="10"/>
  <c r="BQ43" i="10"/>
  <c r="BR43" i="10"/>
  <c r="BO44" i="10"/>
  <c r="BP44" i="10"/>
  <c r="BQ44" i="10"/>
  <c r="BR44" i="10"/>
  <c r="BO45" i="10"/>
  <c r="BP45" i="10"/>
  <c r="BQ45" i="10"/>
  <c r="BR45" i="10"/>
  <c r="BO46" i="10"/>
  <c r="BP46" i="10"/>
  <c r="BQ46" i="10"/>
  <c r="BR46" i="10"/>
  <c r="BO47" i="10"/>
  <c r="BP47" i="10"/>
  <c r="BQ47" i="10"/>
  <c r="BR47" i="10"/>
  <c r="BO48" i="10"/>
  <c r="BP48" i="10"/>
  <c r="BQ48" i="10"/>
  <c r="BR48" i="10"/>
  <c r="BO49" i="10"/>
  <c r="BP49" i="10"/>
  <c r="BQ49" i="10"/>
  <c r="BR49" i="10"/>
  <c r="BO50" i="10"/>
  <c r="BP50" i="10"/>
  <c r="BQ50" i="10"/>
  <c r="BR50" i="10"/>
  <c r="BO51" i="10"/>
  <c r="BP51" i="10"/>
  <c r="BQ51" i="10"/>
  <c r="BR51" i="10"/>
  <c r="BO52" i="10"/>
  <c r="BP52" i="10"/>
  <c r="BQ52" i="10"/>
  <c r="BR52" i="10"/>
  <c r="BO53" i="10"/>
  <c r="BP53" i="10"/>
  <c r="BQ53" i="10"/>
  <c r="BR53" i="10"/>
  <c r="BO54" i="10"/>
  <c r="BP54" i="10"/>
  <c r="BQ54" i="10"/>
  <c r="BR54" i="10"/>
  <c r="BO55" i="10"/>
  <c r="BP55" i="10"/>
  <c r="BQ55" i="10"/>
  <c r="BR55" i="10"/>
  <c r="BO56" i="10"/>
  <c r="BP56" i="10"/>
  <c r="BQ56" i="10"/>
  <c r="BR56" i="10"/>
  <c r="BO57" i="10"/>
  <c r="BP57" i="10"/>
  <c r="BQ57" i="10"/>
  <c r="BR57" i="10"/>
  <c r="BO58" i="10"/>
  <c r="BP58" i="10"/>
  <c r="BQ58" i="10"/>
  <c r="BR58" i="10"/>
  <c r="BO59" i="10"/>
  <c r="BP59" i="10"/>
  <c r="BQ59" i="10"/>
  <c r="BR59" i="10"/>
  <c r="BO60" i="10"/>
  <c r="BP60" i="10"/>
  <c r="BQ60" i="10"/>
  <c r="BR60" i="10"/>
  <c r="BO61" i="10"/>
  <c r="BP61" i="10"/>
  <c r="BQ61" i="10"/>
  <c r="BR61" i="10"/>
  <c r="BS62" i="12" l="1"/>
  <c r="BS28" i="10"/>
  <c r="BS16" i="10"/>
  <c r="BS4" i="10"/>
  <c r="BP62" i="10"/>
  <c r="BO62" i="10"/>
  <c r="BR62" i="10"/>
  <c r="BS42" i="10"/>
  <c r="BS41" i="10"/>
  <c r="BS38" i="10"/>
  <c r="BS11" i="10"/>
  <c r="BQ62" i="10"/>
  <c r="BS23" i="10"/>
  <c r="BS31" i="10"/>
  <c r="BS52" i="10"/>
  <c r="BS49" i="10"/>
  <c r="BS40" i="10"/>
  <c r="BS57" i="10"/>
  <c r="BS18" i="10"/>
  <c r="BS59" i="10"/>
  <c r="BS3" i="10"/>
  <c r="BS26" i="10"/>
  <c r="BS20" i="10"/>
  <c r="BS2" i="10"/>
  <c r="BS30" i="10"/>
  <c r="BS6" i="10"/>
  <c r="BS34" i="10"/>
  <c r="BS17" i="10"/>
  <c r="BS37" i="10"/>
  <c r="BS14" i="10"/>
  <c r="BS8" i="10"/>
  <c r="BS60" i="10"/>
  <c r="BS54" i="10"/>
  <c r="BS45" i="10"/>
  <c r="BS19" i="10"/>
  <c r="BS5" i="10"/>
  <c r="BS51" i="10"/>
  <c r="BS48" i="10"/>
  <c r="BS25" i="10"/>
  <c r="BS22" i="10"/>
  <c r="BS47" i="10"/>
  <c r="BS33" i="10"/>
  <c r="BS39" i="10"/>
  <c r="BS36" i="10"/>
  <c r="BS13" i="10"/>
  <c r="BS10" i="10"/>
  <c r="BS7" i="10"/>
  <c r="BS56" i="10"/>
  <c r="BS53" i="10"/>
  <c r="BS21" i="10"/>
  <c r="BS50" i="10"/>
  <c r="BS44" i="10"/>
  <c r="BS35" i="10"/>
  <c r="BS27" i="10"/>
  <c r="BS24" i="10"/>
  <c r="BS9" i="10"/>
  <c r="BS55" i="10"/>
  <c r="BS32" i="10"/>
  <c r="BS15" i="10"/>
  <c r="BS12" i="10"/>
  <c r="BS58" i="10"/>
  <c r="BS61" i="10"/>
  <c r="BS46" i="10"/>
  <c r="BS43" i="10"/>
  <c r="BS29" i="10"/>
  <c r="BS62" i="10" l="1"/>
  <c r="CK2" i="7"/>
  <c r="CJ2" i="7"/>
  <c r="CI2" i="7"/>
  <c r="CH2" i="7"/>
  <c r="CG2" i="7"/>
  <c r="CF2" i="7"/>
  <c r="CE2" i="7"/>
  <c r="CD2" i="7"/>
  <c r="CB2" i="7"/>
  <c r="CC2" i="7"/>
  <c r="BY2" i="7"/>
  <c r="BV5" i="7"/>
  <c r="BU5" i="7"/>
  <c r="BT5" i="7"/>
  <c r="BR4" i="7"/>
  <c r="BQ4" i="7"/>
  <c r="BP4" i="7"/>
  <c r="BR3" i="7"/>
  <c r="BQ3" i="7"/>
  <c r="BP3" i="7"/>
  <c r="BO4" i="7"/>
  <c r="BS4" i="7" s="1"/>
  <c r="BO3" i="7"/>
  <c r="BS3" i="7" s="1"/>
  <c r="BZ2" i="7" s="1"/>
  <c r="BW5" i="7" l="1"/>
</calcChain>
</file>

<file path=xl/sharedStrings.xml><?xml version="1.0" encoding="utf-8"?>
<sst xmlns="http://schemas.openxmlformats.org/spreadsheetml/2006/main" count="27338" uniqueCount="1480">
  <si>
    <t>Probandennr</t>
  </si>
  <si>
    <t>Geschlecht</t>
  </si>
  <si>
    <t>Haendigkeit</t>
  </si>
  <si>
    <t>Hemiseite</t>
  </si>
  <si>
    <t>Datum_ET</t>
  </si>
  <si>
    <t>Datum_AT</t>
  </si>
  <si>
    <t>Diagnose_auswahl</t>
  </si>
  <si>
    <t>Diagnose_3</t>
  </si>
  <si>
    <t>ET_multiVL</t>
  </si>
  <si>
    <t>AT_multiVL</t>
  </si>
  <si>
    <t>FuglMeyer_Ges_Erfolg</t>
  </si>
  <si>
    <t>FuglMeyer_G_ET</t>
  </si>
  <si>
    <t>FuglMeyer_G_AT</t>
  </si>
  <si>
    <t>FuglMeyer_H_ET</t>
  </si>
  <si>
    <t>FuglMeyer_H_AT</t>
  </si>
  <si>
    <t>FuglMeyer_Hg_ET</t>
  </si>
  <si>
    <t>FuglMeyer_Hg_AT</t>
  </si>
  <si>
    <t>RASPO</t>
  </si>
  <si>
    <t>RASP_OBLObDr_AT</t>
  </si>
  <si>
    <t>RASPP</t>
  </si>
  <si>
    <t>RASP_PrBePrRi_AT</t>
  </si>
  <si>
    <t>RASP_GES4_Neu_ET</t>
  </si>
  <si>
    <t>RASP_GES4_Neu_AT</t>
  </si>
  <si>
    <t>RASP_OBL_ET</t>
  </si>
  <si>
    <t>RASP_ObDr_ET</t>
  </si>
  <si>
    <t>RASP_OBL_AT</t>
  </si>
  <si>
    <t>RASP_ObDr_AT</t>
  </si>
  <si>
    <t>RASP_PrBe_ET</t>
  </si>
  <si>
    <t>RASP_PrBe_AT</t>
  </si>
  <si>
    <t>RASP_PrRi_ET</t>
  </si>
  <si>
    <t>RASP_PrRi_AT</t>
  </si>
  <si>
    <t>RASP_ZwPu_ET</t>
  </si>
  <si>
    <t>RASP_ZwPu_AT</t>
  </si>
  <si>
    <t>RMA_Ges_ET</t>
  </si>
  <si>
    <t>RMA_Ges_AT</t>
  </si>
  <si>
    <t>MRS_ET</t>
  </si>
  <si>
    <t>MRS_AT</t>
  </si>
  <si>
    <t>NIHSS</t>
  </si>
  <si>
    <t>NIHSS_AT</t>
  </si>
  <si>
    <t>NRSE</t>
  </si>
  <si>
    <t>NRS_AT</t>
  </si>
  <si>
    <t>VRSE</t>
  </si>
  <si>
    <t>VRS_AT</t>
  </si>
  <si>
    <t>AB3_1</t>
  </si>
  <si>
    <t>AB3_2</t>
  </si>
  <si>
    <t>AB3_3</t>
  </si>
  <si>
    <t>AB3_4</t>
  </si>
  <si>
    <t>AB4_1</t>
  </si>
  <si>
    <t>AB4_2</t>
  </si>
  <si>
    <t>AB4_3</t>
  </si>
  <si>
    <t>AB4_4</t>
  </si>
  <si>
    <t>AB4_5</t>
  </si>
  <si>
    <t>AB5_1</t>
  </si>
  <si>
    <t>AB5_2</t>
  </si>
  <si>
    <t>AB5_3</t>
  </si>
  <si>
    <t>AB5_4</t>
  </si>
  <si>
    <t>AB5_5</t>
  </si>
  <si>
    <t>AB6_1</t>
  </si>
  <si>
    <t>AB6_2</t>
  </si>
  <si>
    <t>AB6_3</t>
  </si>
  <si>
    <t>AB6_4</t>
  </si>
  <si>
    <t>AB7_1</t>
  </si>
  <si>
    <t>AB7_2</t>
  </si>
  <si>
    <t>AB7_3</t>
  </si>
  <si>
    <t>AB7_4</t>
  </si>
  <si>
    <t>AB8_1</t>
  </si>
  <si>
    <t>AB8_2</t>
  </si>
  <si>
    <t>AB8_3</t>
  </si>
  <si>
    <t>AB8_4</t>
  </si>
  <si>
    <t>AB9_1</t>
  </si>
  <si>
    <t>AB9_2</t>
  </si>
  <si>
    <t>AB9_3</t>
  </si>
  <si>
    <t>AB9_4</t>
  </si>
  <si>
    <t>AB9_5</t>
  </si>
  <si>
    <t>AB10_1</t>
  </si>
  <si>
    <t>AB10_2</t>
  </si>
  <si>
    <t>AB10_3</t>
  </si>
  <si>
    <t>AB11_1</t>
  </si>
  <si>
    <t>AB11_2</t>
  </si>
  <si>
    <t>AB11_3</t>
  </si>
  <si>
    <t>AB12_1</t>
  </si>
  <si>
    <t>AB12_2</t>
  </si>
  <si>
    <t>AB12_3</t>
  </si>
  <si>
    <t>AB13_1</t>
  </si>
  <si>
    <t>AB13_2</t>
  </si>
  <si>
    <t>AB13_3</t>
  </si>
  <si>
    <t>AB13_4</t>
  </si>
  <si>
    <t>AB14_1</t>
  </si>
  <si>
    <t>AB14_2</t>
  </si>
  <si>
    <t>AB14_3</t>
  </si>
  <si>
    <t>AB15_1</t>
  </si>
  <si>
    <t>AB15_2</t>
  </si>
  <si>
    <t>AB15_3</t>
  </si>
  <si>
    <t>AB16_1</t>
  </si>
  <si>
    <t>AB16_2</t>
  </si>
  <si>
    <t>AB16_3</t>
  </si>
  <si>
    <t>AB17_1</t>
  </si>
  <si>
    <t>AB17_2</t>
  </si>
  <si>
    <t>AB17_3</t>
  </si>
  <si>
    <t>AB18_1</t>
  </si>
  <si>
    <t>AB18_2</t>
  </si>
  <si>
    <t>AB18_3</t>
  </si>
  <si>
    <t>AB19_1</t>
  </si>
  <si>
    <t>AB19_2</t>
  </si>
  <si>
    <t>AB19_3</t>
  </si>
  <si>
    <t>AB20_1</t>
  </si>
  <si>
    <t>AB20_2</t>
  </si>
  <si>
    <t>AB20_3</t>
  </si>
  <si>
    <t>AB21_1</t>
  </si>
  <si>
    <t>AB21_2</t>
  </si>
  <si>
    <t>AB22_1</t>
  </si>
  <si>
    <t>AB22_2</t>
  </si>
  <si>
    <t>AB23_1</t>
  </si>
  <si>
    <t>AB23_2</t>
  </si>
  <si>
    <t>AB23_3</t>
  </si>
  <si>
    <t>AB24_1</t>
  </si>
  <si>
    <t>AB24_2</t>
  </si>
  <si>
    <t>AB25_1</t>
  </si>
  <si>
    <t>AB25_2</t>
  </si>
  <si>
    <t>AB25_3</t>
  </si>
  <si>
    <t>AB26_1</t>
  </si>
  <si>
    <t>AB26_2</t>
  </si>
  <si>
    <t>AB27_1</t>
  </si>
  <si>
    <t>AB27_2</t>
  </si>
  <si>
    <t>AB27_3</t>
  </si>
  <si>
    <t>AB28_1</t>
  </si>
  <si>
    <t>AB28_2</t>
  </si>
  <si>
    <t>AB29_1</t>
  </si>
  <si>
    <t>AB29_2</t>
  </si>
  <si>
    <t>AB29_3</t>
  </si>
  <si>
    <t>AB30_1</t>
  </si>
  <si>
    <t>AB30_2</t>
  </si>
  <si>
    <t>ABB3_1</t>
  </si>
  <si>
    <t>ABB3_2</t>
  </si>
  <si>
    <t>ABB3_3</t>
  </si>
  <si>
    <t>ABB3_4</t>
  </si>
  <si>
    <t>ABB4_1</t>
  </si>
  <si>
    <t>ABB4_2</t>
  </si>
  <si>
    <t>ABB4_3</t>
  </si>
  <si>
    <t>ABB4_4</t>
  </si>
  <si>
    <t>ABB4_5</t>
  </si>
  <si>
    <t>ABB5_1</t>
  </si>
  <si>
    <t>ABB5_2</t>
  </si>
  <si>
    <t>ABB5_3</t>
  </si>
  <si>
    <t>ABB5_4</t>
  </si>
  <si>
    <t>ABB5_5</t>
  </si>
  <si>
    <t>ABB6_1</t>
  </si>
  <si>
    <t>ABB6_2</t>
  </si>
  <si>
    <t>ABB6_3</t>
  </si>
  <si>
    <t>ABB6_4</t>
  </si>
  <si>
    <t>ABB7_1</t>
  </si>
  <si>
    <t>ABB7_2</t>
  </si>
  <si>
    <t>ABB7_3</t>
  </si>
  <si>
    <t>ABB7_4</t>
  </si>
  <si>
    <t>ABB8_1</t>
  </si>
  <si>
    <t>ABB8_2</t>
  </si>
  <si>
    <t>ABB8_3</t>
  </si>
  <si>
    <t>ABB8_4</t>
  </si>
  <si>
    <t>ABB9_1</t>
  </si>
  <si>
    <t>ABB9_2</t>
  </si>
  <si>
    <t>ABB9_3</t>
  </si>
  <si>
    <t>ABB9_4</t>
  </si>
  <si>
    <t>ABB9_5</t>
  </si>
  <si>
    <t>ABB10_1</t>
  </si>
  <si>
    <t>ABB10_2</t>
  </si>
  <si>
    <t>ABB10_3</t>
  </si>
  <si>
    <t>ABB11_1</t>
  </si>
  <si>
    <t>ABB11_2</t>
  </si>
  <si>
    <t>ABB11_3</t>
  </si>
  <si>
    <t>ABB12_1</t>
  </si>
  <si>
    <t>ABB12_2</t>
  </si>
  <si>
    <t>ABB12_3</t>
  </si>
  <si>
    <t>ABB13_1</t>
  </si>
  <si>
    <t>ABB13_2</t>
  </si>
  <si>
    <t>ABB13_3</t>
  </si>
  <si>
    <t>ABB13_4</t>
  </si>
  <si>
    <t>ABB14_1</t>
  </si>
  <si>
    <t>ABB14_2</t>
  </si>
  <si>
    <t>ABB14_3</t>
  </si>
  <si>
    <t>ABB15_1</t>
  </si>
  <si>
    <t>ABB15_2</t>
  </si>
  <si>
    <t>ABB15_3</t>
  </si>
  <si>
    <t>ABB16_1</t>
  </si>
  <si>
    <t>ABB16_2</t>
  </si>
  <si>
    <t>ABB16_3</t>
  </si>
  <si>
    <t>ABB17_1</t>
  </si>
  <si>
    <t>ABB17_2</t>
  </si>
  <si>
    <t>ABB17_3</t>
  </si>
  <si>
    <t>ABB18_1</t>
  </si>
  <si>
    <t>ABB18_2</t>
  </si>
  <si>
    <t>ABB18_3</t>
  </si>
  <si>
    <t>ABB19_1</t>
  </si>
  <si>
    <t>ABB19_2</t>
  </si>
  <si>
    <t>ABB19_3</t>
  </si>
  <si>
    <t>ABB20_1</t>
  </si>
  <si>
    <t>ABB20_2</t>
  </si>
  <si>
    <t>ABB20_3</t>
  </si>
  <si>
    <t>ABB21_1</t>
  </si>
  <si>
    <t>ABB21_2</t>
  </si>
  <si>
    <t>ABB22_1</t>
  </si>
  <si>
    <t>ABB22_2</t>
  </si>
  <si>
    <t>ABB23_1</t>
  </si>
  <si>
    <t>ABB23_2</t>
  </si>
  <si>
    <t>ABB23_3</t>
  </si>
  <si>
    <t>ABB24_1</t>
  </si>
  <si>
    <t>ABB24_2</t>
  </si>
  <si>
    <t>ABB25_1</t>
  </si>
  <si>
    <t>ABB25_2</t>
  </si>
  <si>
    <t>ABB25_3</t>
  </si>
  <si>
    <t>ABB26_1</t>
  </si>
  <si>
    <t>ABB26_2</t>
  </si>
  <si>
    <t>ABB27_1</t>
  </si>
  <si>
    <t>ABB27_2</t>
  </si>
  <si>
    <t>ABB27_3</t>
  </si>
  <si>
    <t>ABB28_1</t>
  </si>
  <si>
    <t>ABB28_2</t>
  </si>
  <si>
    <t>ABB29_1</t>
  </si>
  <si>
    <t>ABB29_2</t>
  </si>
  <si>
    <t>ABB29_3</t>
  </si>
  <si>
    <t>ABB30_1</t>
  </si>
  <si>
    <t>ABB30_2</t>
  </si>
  <si>
    <t>AF3_1</t>
  </si>
  <si>
    <t>AF3_2</t>
  </si>
  <si>
    <t>AF3_3</t>
  </si>
  <si>
    <t>AF3_4</t>
  </si>
  <si>
    <t>AF4_1</t>
  </si>
  <si>
    <t>AF4_2</t>
  </si>
  <si>
    <t>AF4_3</t>
  </si>
  <si>
    <t>AF4_4</t>
  </si>
  <si>
    <t>AF4_5</t>
  </si>
  <si>
    <t>AF5_1</t>
  </si>
  <si>
    <t>AF5_2</t>
  </si>
  <si>
    <t>AF5_3</t>
  </si>
  <si>
    <t>AF5_4</t>
  </si>
  <si>
    <t>AF5_5</t>
  </si>
  <si>
    <t>AF6_1</t>
  </si>
  <si>
    <t>AF6_2</t>
  </si>
  <si>
    <t>AF6_3</t>
  </si>
  <si>
    <t>AF6_4</t>
  </si>
  <si>
    <t>AF7_1</t>
  </si>
  <si>
    <t>AF7_2</t>
  </si>
  <si>
    <t>AF7_3</t>
  </si>
  <si>
    <t>AF7_4</t>
  </si>
  <si>
    <t>AF8_1</t>
  </si>
  <si>
    <t>AF8_2</t>
  </si>
  <si>
    <t>AF8_3</t>
  </si>
  <si>
    <t>AF8_4</t>
  </si>
  <si>
    <t>AF9_1</t>
  </si>
  <si>
    <t>AF9_2</t>
  </si>
  <si>
    <t>AF9_3</t>
  </si>
  <si>
    <t>AF9_4</t>
  </si>
  <si>
    <t>AF9_5</t>
  </si>
  <si>
    <t>AF10_1</t>
  </si>
  <si>
    <t>AF10_2</t>
  </si>
  <si>
    <t>AF10_3</t>
  </si>
  <si>
    <t>AF11_1</t>
  </si>
  <si>
    <t>AF11_2</t>
  </si>
  <si>
    <t>AF11_3</t>
  </si>
  <si>
    <t>AF12_1</t>
  </si>
  <si>
    <t>AF12_2</t>
  </si>
  <si>
    <t>AF12_3</t>
  </si>
  <si>
    <t>AF13_1</t>
  </si>
  <si>
    <t>AF13_2</t>
  </si>
  <si>
    <t>AF13_3</t>
  </si>
  <si>
    <t>AF13_4</t>
  </si>
  <si>
    <t>AF14_1</t>
  </si>
  <si>
    <t>AF14_2</t>
  </si>
  <si>
    <t>AF14_3</t>
  </si>
  <si>
    <t>AF15_1</t>
  </si>
  <si>
    <t>AF15_2</t>
  </si>
  <si>
    <t>AF15_3</t>
  </si>
  <si>
    <t>AF16_1</t>
  </si>
  <si>
    <t>AF16_2</t>
  </si>
  <si>
    <t>AF16_3</t>
  </si>
  <si>
    <t>AF17_1</t>
  </si>
  <si>
    <t>AF17_2</t>
  </si>
  <si>
    <t>AF17_3</t>
  </si>
  <si>
    <t>AF18_1</t>
  </si>
  <si>
    <t>AF18_2</t>
  </si>
  <si>
    <t>AF18_3</t>
  </si>
  <si>
    <t>AF19_1</t>
  </si>
  <si>
    <t>AF19_2</t>
  </si>
  <si>
    <t>AF19_3</t>
  </si>
  <si>
    <t>AF20_1</t>
  </si>
  <si>
    <t>AF20_2</t>
  </si>
  <si>
    <t>AF20_3</t>
  </si>
  <si>
    <t>AF21_1</t>
  </si>
  <si>
    <t>AF21_2</t>
  </si>
  <si>
    <t>AF22_1</t>
  </si>
  <si>
    <t>AF22_2</t>
  </si>
  <si>
    <t>AF23_1</t>
  </si>
  <si>
    <t>AF23_2</t>
  </si>
  <si>
    <t>AF23_3</t>
  </si>
  <si>
    <t>AF24_1</t>
  </si>
  <si>
    <t>AF24_2</t>
  </si>
  <si>
    <t>AF25_1</t>
  </si>
  <si>
    <t>AF25_2</t>
  </si>
  <si>
    <t>AF25_3</t>
  </si>
  <si>
    <t>AF26_1</t>
  </si>
  <si>
    <t>AF26_2</t>
  </si>
  <si>
    <t>AF27_1</t>
  </si>
  <si>
    <t>AF27_2</t>
  </si>
  <si>
    <t>AF27_3</t>
  </si>
  <si>
    <t>AF28_1</t>
  </si>
  <si>
    <t>AF28_2</t>
  </si>
  <si>
    <t>AF29_1</t>
  </si>
  <si>
    <t>AF29_2</t>
  </si>
  <si>
    <t>AF29_3</t>
  </si>
  <si>
    <t>AF30_1</t>
  </si>
  <si>
    <t>AF30_2</t>
  </si>
  <si>
    <t>AK3_1</t>
  </si>
  <si>
    <t>AK3_2</t>
  </si>
  <si>
    <t>AK3_3</t>
  </si>
  <si>
    <t>AK3_4</t>
  </si>
  <si>
    <t>AK4_1</t>
  </si>
  <si>
    <t>AK4_2</t>
  </si>
  <si>
    <t>AK4_3</t>
  </si>
  <si>
    <t>AK4_4</t>
  </si>
  <si>
    <t>AK4_5</t>
  </si>
  <si>
    <t>AK5_1</t>
  </si>
  <si>
    <t>AK5_2</t>
  </si>
  <si>
    <t>AK5_3</t>
  </si>
  <si>
    <t>AK5_4</t>
  </si>
  <si>
    <t>AK5_5</t>
  </si>
  <si>
    <t>AK6_1</t>
  </si>
  <si>
    <t>AK6_2</t>
  </si>
  <si>
    <t>AK6_3</t>
  </si>
  <si>
    <t>AK6_4</t>
  </si>
  <si>
    <t>AK7_1</t>
  </si>
  <si>
    <t>AK7_2</t>
  </si>
  <si>
    <t>AK7_3</t>
  </si>
  <si>
    <t>AK7_4</t>
  </si>
  <si>
    <t>AK8_1</t>
  </si>
  <si>
    <t>AK8_2</t>
  </si>
  <si>
    <t>AK8_3</t>
  </si>
  <si>
    <t>AK8_4</t>
  </si>
  <si>
    <t>AK9_1</t>
  </si>
  <si>
    <t>AK9_2</t>
  </si>
  <si>
    <t>AK9_3</t>
  </si>
  <si>
    <t>AK9_4</t>
  </si>
  <si>
    <t>AK9_5</t>
  </si>
  <si>
    <t>AK10_1</t>
  </si>
  <si>
    <t>AK10_2</t>
  </si>
  <si>
    <t>AK10_3</t>
  </si>
  <si>
    <t>AK11_1</t>
  </si>
  <si>
    <t>AK11_2</t>
  </si>
  <si>
    <t>AK11_3</t>
  </si>
  <si>
    <t>AK12_1</t>
  </si>
  <si>
    <t>AK12_2</t>
  </si>
  <si>
    <t>AK12_3</t>
  </si>
  <si>
    <t>AK13_1</t>
  </si>
  <si>
    <t>AK13_2</t>
  </si>
  <si>
    <t>AK13_3</t>
  </si>
  <si>
    <t>AK13_4</t>
  </si>
  <si>
    <t>AK14_1</t>
  </si>
  <si>
    <t>AK14_2</t>
  </si>
  <si>
    <t>AK14_3</t>
  </si>
  <si>
    <t>AK15_1</t>
  </si>
  <si>
    <t>AK15_2</t>
  </si>
  <si>
    <t>AK15_3</t>
  </si>
  <si>
    <t>AK16_1</t>
  </si>
  <si>
    <t>AK16_2</t>
  </si>
  <si>
    <t>AK16_3</t>
  </si>
  <si>
    <t>AK17_1</t>
  </si>
  <si>
    <t>AK17_2</t>
  </si>
  <si>
    <t>AK17_3</t>
  </si>
  <si>
    <t>AK18_1</t>
  </si>
  <si>
    <t>AK18_2</t>
  </si>
  <si>
    <t>AK18_3</t>
  </si>
  <si>
    <t>AK19_1</t>
  </si>
  <si>
    <t>AK19_2</t>
  </si>
  <si>
    <t>AK19_3</t>
  </si>
  <si>
    <t>AK20_1</t>
  </si>
  <si>
    <t>AK20_2</t>
  </si>
  <si>
    <t>AK20_3</t>
  </si>
  <si>
    <t>AK21_1</t>
  </si>
  <si>
    <t>AK21_2</t>
  </si>
  <si>
    <t>AK22_1</t>
  </si>
  <si>
    <t>AK22_2</t>
  </si>
  <si>
    <t>AK23_1</t>
  </si>
  <si>
    <t>AK23_2</t>
  </si>
  <si>
    <t>AK23_3</t>
  </si>
  <si>
    <t>AK24_1</t>
  </si>
  <si>
    <t>AK24_2</t>
  </si>
  <si>
    <t>AK25_1</t>
  </si>
  <si>
    <t>AK25_2</t>
  </si>
  <si>
    <t>AK25_3</t>
  </si>
  <si>
    <t>AK26_1</t>
  </si>
  <si>
    <t>AK26_2</t>
  </si>
  <si>
    <t>AK27_1</t>
  </si>
  <si>
    <t>AK27_2</t>
  </si>
  <si>
    <t>AK27_3</t>
  </si>
  <si>
    <t>AK28_1</t>
  </si>
  <si>
    <t>AK28_2</t>
  </si>
  <si>
    <t>AK29_1</t>
  </si>
  <si>
    <t>AK29_2</t>
  </si>
  <si>
    <t>AK29_3</t>
  </si>
  <si>
    <t>AK30_1</t>
  </si>
  <si>
    <t>AK30_2</t>
  </si>
  <si>
    <t>Anz_Phasen_3</t>
  </si>
  <si>
    <t>Anz_Phasen_4</t>
  </si>
  <si>
    <t>Anz_Phasen_5</t>
  </si>
  <si>
    <t>Anz_Phasen_6</t>
  </si>
  <si>
    <t>Anz_Phasen_7</t>
  </si>
  <si>
    <t>Anz_Phasen_8</t>
  </si>
  <si>
    <t>Anz_Phasen_9</t>
  </si>
  <si>
    <t>Anz_Phasen_10</t>
  </si>
  <si>
    <t>Anz_Phasen_11</t>
  </si>
  <si>
    <t>Anz_Phasen_12</t>
  </si>
  <si>
    <t>Anz_Phasen_13</t>
  </si>
  <si>
    <t>Anz_Phasen_14</t>
  </si>
  <si>
    <t>Anz_Phasen_15</t>
  </si>
  <si>
    <t>Anz_Phasen_16</t>
  </si>
  <si>
    <t>Anz_Phasen_17</t>
  </si>
  <si>
    <t>Anz_Phasen_18</t>
  </si>
  <si>
    <t>Anz_Phasen_19</t>
  </si>
  <si>
    <t>Anz_Phasen_20</t>
  </si>
  <si>
    <t>Anz_Phasen_21</t>
  </si>
  <si>
    <t>Anz_Phasen_22</t>
  </si>
  <si>
    <t>Anz_Phasen_23</t>
  </si>
  <si>
    <t>Anz_Phasen_24</t>
  </si>
  <si>
    <t>Anz_Phasen_25</t>
  </si>
  <si>
    <t>Anz_Phasen_26</t>
  </si>
  <si>
    <t>Anz_Phasen_27</t>
  </si>
  <si>
    <t>Anz_Phasen_28</t>
  </si>
  <si>
    <t>Anz_Phasen_29</t>
  </si>
  <si>
    <t>Anz_Phasen_30</t>
  </si>
  <si>
    <t>ARBB3_1</t>
  </si>
  <si>
    <t>AS3_1</t>
  </si>
  <si>
    <t>AS3_2</t>
  </si>
  <si>
    <t>AS3_3</t>
  </si>
  <si>
    <t>AS3_4</t>
  </si>
  <si>
    <t>AS4_1</t>
  </si>
  <si>
    <t>AS4_2</t>
  </si>
  <si>
    <t>AS4_3</t>
  </si>
  <si>
    <t>AS4_4</t>
  </si>
  <si>
    <t>AS4_5</t>
  </si>
  <si>
    <t>AS5_1</t>
  </si>
  <si>
    <t>AS5_2</t>
  </si>
  <si>
    <t>AS5_3</t>
  </si>
  <si>
    <t>AS5_4</t>
  </si>
  <si>
    <t>AS5_5</t>
  </si>
  <si>
    <t>AS6_1</t>
  </si>
  <si>
    <t>AS6_2</t>
  </si>
  <si>
    <t>AS6_3</t>
  </si>
  <si>
    <t>AS6_4</t>
  </si>
  <si>
    <t>AS7_1</t>
  </si>
  <si>
    <t>AS7_2</t>
  </si>
  <si>
    <t>AS7_3</t>
  </si>
  <si>
    <t>AS7_4</t>
  </si>
  <si>
    <t>AS8_1</t>
  </si>
  <si>
    <t>AS8_2</t>
  </si>
  <si>
    <t>AS8_3</t>
  </si>
  <si>
    <t>AS8_4</t>
  </si>
  <si>
    <t>AS9_1</t>
  </si>
  <si>
    <t>AS9_2</t>
  </si>
  <si>
    <t>AS9_3</t>
  </si>
  <si>
    <t>AS9_4</t>
  </si>
  <si>
    <t>AS9_5</t>
  </si>
  <si>
    <t>AS10_1</t>
  </si>
  <si>
    <t>AS10_2</t>
  </si>
  <si>
    <t>AS10_3</t>
  </si>
  <si>
    <t>AS11_1</t>
  </si>
  <si>
    <t>AS11_2</t>
  </si>
  <si>
    <t>AS11_3</t>
  </si>
  <si>
    <t>AS12_1</t>
  </si>
  <si>
    <t>AS12_2</t>
  </si>
  <si>
    <t>AS12_3</t>
  </si>
  <si>
    <t>AS13_1</t>
  </si>
  <si>
    <t>AS13_2</t>
  </si>
  <si>
    <t>AS13_3</t>
  </si>
  <si>
    <t>AS13_4</t>
  </si>
  <si>
    <t>AS14_1</t>
  </si>
  <si>
    <t>AS14_2</t>
  </si>
  <si>
    <t>AS14_3</t>
  </si>
  <si>
    <t>AS15_1</t>
  </si>
  <si>
    <t>AS15_2</t>
  </si>
  <si>
    <t>AS15_3</t>
  </si>
  <si>
    <t>AS16_1</t>
  </si>
  <si>
    <t>AS16_2</t>
  </si>
  <si>
    <t>AS16_3</t>
  </si>
  <si>
    <t>AS17_1</t>
  </si>
  <si>
    <t>AS17_2</t>
  </si>
  <si>
    <t>AS17_3</t>
  </si>
  <si>
    <t>AS18_1</t>
  </si>
  <si>
    <t>AS18_2</t>
  </si>
  <si>
    <t>AS18_3</t>
  </si>
  <si>
    <t>AS19_1</t>
  </si>
  <si>
    <t>AS19_2</t>
  </si>
  <si>
    <t>AS19_3</t>
  </si>
  <si>
    <t>AS20_1</t>
  </si>
  <si>
    <t>AS20_2</t>
  </si>
  <si>
    <t>AS20_3</t>
  </si>
  <si>
    <t>AS21_1</t>
  </si>
  <si>
    <t>AS21_2</t>
  </si>
  <si>
    <t>AS22_1</t>
  </si>
  <si>
    <t>AS22_2</t>
  </si>
  <si>
    <t>AS23_1</t>
  </si>
  <si>
    <t>AS23_2</t>
  </si>
  <si>
    <t>AS23_3</t>
  </si>
  <si>
    <t>AS24_1</t>
  </si>
  <si>
    <t>AS24_2</t>
  </si>
  <si>
    <t>AS25_1</t>
  </si>
  <si>
    <t>AS25_2</t>
  </si>
  <si>
    <t>AS25_3</t>
  </si>
  <si>
    <t>AS26_1</t>
  </si>
  <si>
    <t>AS26_2</t>
  </si>
  <si>
    <t>AS27_1</t>
  </si>
  <si>
    <t>AS27_2</t>
  </si>
  <si>
    <t>AS27_3</t>
  </si>
  <si>
    <t>AS28_1</t>
  </si>
  <si>
    <t>AS28_2</t>
  </si>
  <si>
    <t>AS29_1</t>
  </si>
  <si>
    <t>AS29_2</t>
  </si>
  <si>
    <t>AS29_3</t>
  </si>
  <si>
    <t>AS30_1</t>
  </si>
  <si>
    <t>AS30_2</t>
  </si>
  <si>
    <t>HZ3</t>
  </si>
  <si>
    <t>HZ4</t>
  </si>
  <si>
    <t>HZ5</t>
  </si>
  <si>
    <t>HZ6</t>
  </si>
  <si>
    <t>HZ7</t>
  </si>
  <si>
    <t>HZ8</t>
  </si>
  <si>
    <t>HZ9</t>
  </si>
  <si>
    <t>HZ10</t>
  </si>
  <si>
    <t>HZ11</t>
  </si>
  <si>
    <t>HZ12</t>
  </si>
  <si>
    <t>HZ13</t>
  </si>
  <si>
    <t>HZ14</t>
  </si>
  <si>
    <t>HZ15</t>
  </si>
  <si>
    <t>HZ16</t>
  </si>
  <si>
    <t>HZ17</t>
  </si>
  <si>
    <t>HZ18</t>
  </si>
  <si>
    <t>HZ19</t>
  </si>
  <si>
    <t>HZ20</t>
  </si>
  <si>
    <t>HZ21</t>
  </si>
  <si>
    <t>HZ22</t>
  </si>
  <si>
    <t>HZ23</t>
  </si>
  <si>
    <t>HZ24</t>
  </si>
  <si>
    <t>HZ25</t>
  </si>
  <si>
    <t>HZ26</t>
  </si>
  <si>
    <t>HZ27</t>
  </si>
  <si>
    <t>HZ28</t>
  </si>
  <si>
    <t>HZ29</t>
  </si>
  <si>
    <t>HZ30</t>
  </si>
  <si>
    <t>Hz_AT</t>
  </si>
  <si>
    <t>Hz_ET</t>
  </si>
  <si>
    <t>I3_1</t>
  </si>
  <si>
    <t>I3_2</t>
  </si>
  <si>
    <t>I3_3</t>
  </si>
  <si>
    <t>I3_4</t>
  </si>
  <si>
    <t>I4_1</t>
  </si>
  <si>
    <t>I4_2</t>
  </si>
  <si>
    <t>I4_3</t>
  </si>
  <si>
    <t>I4_4</t>
  </si>
  <si>
    <t>I4_5</t>
  </si>
  <si>
    <t>I5_1</t>
  </si>
  <si>
    <t>I5_2</t>
  </si>
  <si>
    <t>I5_3</t>
  </si>
  <si>
    <t>I5_4</t>
  </si>
  <si>
    <t>I5_5</t>
  </si>
  <si>
    <t>I6_1</t>
  </si>
  <si>
    <t>I6_2</t>
  </si>
  <si>
    <t>I6_3</t>
  </si>
  <si>
    <t>I6_4</t>
  </si>
  <si>
    <t>I7_1</t>
  </si>
  <si>
    <t>I7_2</t>
  </si>
  <si>
    <t>I7_3</t>
  </si>
  <si>
    <t>I7_4</t>
  </si>
  <si>
    <t>I8_1</t>
  </si>
  <si>
    <t>I8_2</t>
  </si>
  <si>
    <t>I8_3</t>
  </si>
  <si>
    <t>I8_4</t>
  </si>
  <si>
    <t>I9_1</t>
  </si>
  <si>
    <t>I9_2</t>
  </si>
  <si>
    <t>I9_3</t>
  </si>
  <si>
    <t>I9_4</t>
  </si>
  <si>
    <t>I9_5</t>
  </si>
  <si>
    <t>I10_1</t>
  </si>
  <si>
    <t>I10_2</t>
  </si>
  <si>
    <t>I10_3</t>
  </si>
  <si>
    <t>I11_1</t>
  </si>
  <si>
    <t>I11_2</t>
  </si>
  <si>
    <t>I11_3</t>
  </si>
  <si>
    <t>I12_1</t>
  </si>
  <si>
    <t>I12_2</t>
  </si>
  <si>
    <t>I12_3</t>
  </si>
  <si>
    <t>I13_1</t>
  </si>
  <si>
    <t>I13_2</t>
  </si>
  <si>
    <t>I13_3</t>
  </si>
  <si>
    <t>I13_4</t>
  </si>
  <si>
    <t>I14_1</t>
  </si>
  <si>
    <t>I14_2</t>
  </si>
  <si>
    <t>I14_3</t>
  </si>
  <si>
    <t>I15_1</t>
  </si>
  <si>
    <t>I15_2</t>
  </si>
  <si>
    <t>I15_3</t>
  </si>
  <si>
    <t>I16_1</t>
  </si>
  <si>
    <t>I16_2</t>
  </si>
  <si>
    <t>I16_3</t>
  </si>
  <si>
    <t>I17_1</t>
  </si>
  <si>
    <t>I17_2</t>
  </si>
  <si>
    <t>I17_3</t>
  </si>
  <si>
    <t>I18_1</t>
  </si>
  <si>
    <t>I18_2</t>
  </si>
  <si>
    <t>I18_3</t>
  </si>
  <si>
    <t>I19_1</t>
  </si>
  <si>
    <t>I19_2</t>
  </si>
  <si>
    <t>I19_3</t>
  </si>
  <si>
    <t>I20_1</t>
  </si>
  <si>
    <t>I20_2</t>
  </si>
  <si>
    <t>I20_3</t>
  </si>
  <si>
    <t>I21_1</t>
  </si>
  <si>
    <t>I21_2</t>
  </si>
  <si>
    <t>I22_1</t>
  </si>
  <si>
    <t>I22_2</t>
  </si>
  <si>
    <t>I23_1</t>
  </si>
  <si>
    <t>I23_2</t>
  </si>
  <si>
    <t>I23_3</t>
  </si>
  <si>
    <t>I24_1</t>
  </si>
  <si>
    <t>I24_2</t>
  </si>
  <si>
    <t>I25_1</t>
  </si>
  <si>
    <t>I25_2</t>
  </si>
  <si>
    <t>I25_3</t>
  </si>
  <si>
    <t>I26_1</t>
  </si>
  <si>
    <t>I26_2</t>
  </si>
  <si>
    <t>I27_1</t>
  </si>
  <si>
    <t>I27_2</t>
  </si>
  <si>
    <t>I27_3</t>
  </si>
  <si>
    <t>I28_1</t>
  </si>
  <si>
    <t>I28_2</t>
  </si>
  <si>
    <t>I29_1</t>
  </si>
  <si>
    <t>I29_2</t>
  </si>
  <si>
    <t>I29_3</t>
  </si>
  <si>
    <t>I30_1</t>
  </si>
  <si>
    <t>I30_2</t>
  </si>
  <si>
    <t>PZN3_1</t>
  </si>
  <si>
    <t>PZN3_2</t>
  </si>
  <si>
    <t>PZN3_3</t>
  </si>
  <si>
    <t>PZN3_4</t>
  </si>
  <si>
    <t>PZN4_1</t>
  </si>
  <si>
    <t>PZN4_2</t>
  </si>
  <si>
    <t>PZN4_3</t>
  </si>
  <si>
    <t>PZN4_4</t>
  </si>
  <si>
    <t>PZN4_5</t>
  </si>
  <si>
    <t>PZN5_1</t>
  </si>
  <si>
    <t>PZN5_2</t>
  </si>
  <si>
    <t>PZN5_3</t>
  </si>
  <si>
    <t>PZN5_4</t>
  </si>
  <si>
    <t>PZN5_5</t>
  </si>
  <si>
    <t>PZN6_1</t>
  </si>
  <si>
    <t>PZN6_2</t>
  </si>
  <si>
    <t>PZN6_3</t>
  </si>
  <si>
    <t>PZN6_4</t>
  </si>
  <si>
    <t>PZN7_1</t>
  </si>
  <si>
    <t>PZN7_2</t>
  </si>
  <si>
    <t>PZN7_3</t>
  </si>
  <si>
    <t>PZN7_4</t>
  </si>
  <si>
    <t>PZN8_1</t>
  </si>
  <si>
    <t>PZN8_2</t>
  </si>
  <si>
    <t>PZN8_3</t>
  </si>
  <si>
    <t>PZN8_4</t>
  </si>
  <si>
    <t>PZN9_1</t>
  </si>
  <si>
    <t>PZN9_2</t>
  </si>
  <si>
    <t>PZN9_3</t>
  </si>
  <si>
    <t>PZN9_4</t>
  </si>
  <si>
    <t>PZN9_5</t>
  </si>
  <si>
    <t>PZN10_1</t>
  </si>
  <si>
    <t>PZN10_2</t>
  </si>
  <si>
    <t>PZN10_3</t>
  </si>
  <si>
    <t>PZN11_1</t>
  </si>
  <si>
    <t>PZN11_2</t>
  </si>
  <si>
    <t>PZN11_3</t>
  </si>
  <si>
    <t>PZN12_1</t>
  </si>
  <si>
    <t>PZN12_2</t>
  </si>
  <si>
    <t>PZN12_3</t>
  </si>
  <si>
    <t>PZN13_1</t>
  </si>
  <si>
    <t>PZN13_2</t>
  </si>
  <si>
    <t>PZN13_3</t>
  </si>
  <si>
    <t>PZN13_4</t>
  </si>
  <si>
    <t>PZN14_1</t>
  </si>
  <si>
    <t>PZN14_2</t>
  </si>
  <si>
    <t>PZN14_3</t>
  </si>
  <si>
    <t>PZN15_1</t>
  </si>
  <si>
    <t>PZN15_2</t>
  </si>
  <si>
    <t>PZN15_3</t>
  </si>
  <si>
    <t>PZN16_1</t>
  </si>
  <si>
    <t>PZN16_2</t>
  </si>
  <si>
    <t>PZN16_3</t>
  </si>
  <si>
    <t>PZN17_1</t>
  </si>
  <si>
    <t>PZN17_2</t>
  </si>
  <si>
    <t>PZN17_3</t>
  </si>
  <si>
    <t>PZN18_1</t>
  </si>
  <si>
    <t>PZN18_2</t>
  </si>
  <si>
    <t>PZN18_3</t>
  </si>
  <si>
    <t>PZN19_1</t>
  </si>
  <si>
    <t>PZN19_2</t>
  </si>
  <si>
    <t>PZN19_3</t>
  </si>
  <si>
    <t>PZN20_1</t>
  </si>
  <si>
    <t>PZN20_2</t>
  </si>
  <si>
    <t>PZN20_3</t>
  </si>
  <si>
    <t>PZN21_1</t>
  </si>
  <si>
    <t>PZN21_2</t>
  </si>
  <si>
    <t>PZN22_1</t>
  </si>
  <si>
    <t>PZN22_2</t>
  </si>
  <si>
    <t>PZN23_1</t>
  </si>
  <si>
    <t>PZN23_2</t>
  </si>
  <si>
    <t>PZN23_3</t>
  </si>
  <si>
    <t>PZN24_1</t>
  </si>
  <si>
    <t>PZN24_2</t>
  </si>
  <si>
    <t>PZN25_1</t>
  </si>
  <si>
    <t>PZN25_2</t>
  </si>
  <si>
    <t>PZN25_3</t>
  </si>
  <si>
    <t>PZN26_1</t>
  </si>
  <si>
    <t>PZN26_2</t>
  </si>
  <si>
    <t>PZN27_1</t>
  </si>
  <si>
    <t>PZN27_2</t>
  </si>
  <si>
    <t>PZN27_3</t>
  </si>
  <si>
    <t>PZN28_1</t>
  </si>
  <si>
    <t>PZN28_2</t>
  </si>
  <si>
    <t>PZN29_1</t>
  </si>
  <si>
    <t>PZN29_2</t>
  </si>
  <si>
    <t>PZN29_3</t>
  </si>
  <si>
    <t>PZN30_1</t>
  </si>
  <si>
    <t>PZN30_2</t>
  </si>
  <si>
    <t>SZ3_1</t>
  </si>
  <si>
    <t>SZ3_2</t>
  </si>
  <si>
    <t>SZ3_3</t>
  </si>
  <si>
    <t>SZ3_4</t>
  </si>
  <si>
    <t>SZ4_1</t>
  </si>
  <si>
    <t>SZ4_2</t>
  </si>
  <si>
    <t>SZ4_3</t>
  </si>
  <si>
    <t>SZ4_4</t>
  </si>
  <si>
    <t>SZ4_5</t>
  </si>
  <si>
    <t>SZ5_1</t>
  </si>
  <si>
    <t>SZ5_2</t>
  </si>
  <si>
    <t>SZ5_3</t>
  </si>
  <si>
    <t>SZ5_4</t>
  </si>
  <si>
    <t>SZ5_5</t>
  </si>
  <si>
    <t>SZ6_1</t>
  </si>
  <si>
    <t>SZ6_2</t>
  </si>
  <si>
    <t>SZ6_3</t>
  </si>
  <si>
    <t>SZ6_4</t>
  </si>
  <si>
    <t>SZ7_1</t>
  </si>
  <si>
    <t>SZ7_2</t>
  </si>
  <si>
    <t>SZ7_3</t>
  </si>
  <si>
    <t>SZ7_4</t>
  </si>
  <si>
    <t>SZ8_1</t>
  </si>
  <si>
    <t>SZ8_2</t>
  </si>
  <si>
    <t>SZ8_3</t>
  </si>
  <si>
    <t>SZ8_4</t>
  </si>
  <si>
    <t>SZ9_1</t>
  </si>
  <si>
    <t>SZ9_2</t>
  </si>
  <si>
    <t>SZ9_3</t>
  </si>
  <si>
    <t>SZ9_4</t>
  </si>
  <si>
    <t>SZ9_5</t>
  </si>
  <si>
    <t>SZ10_1</t>
  </si>
  <si>
    <t>SZ10_2</t>
  </si>
  <si>
    <t>SZ10_3</t>
  </si>
  <si>
    <t>SZ11_1</t>
  </si>
  <si>
    <t>SZ11_2</t>
  </si>
  <si>
    <t>SZ11_3</t>
  </si>
  <si>
    <t>SZ12_1</t>
  </si>
  <si>
    <t>SZ12_2</t>
  </si>
  <si>
    <t>SZ12_3</t>
  </si>
  <si>
    <t>SZ13_1</t>
  </si>
  <si>
    <t>SZ13_2</t>
  </si>
  <si>
    <t>SZ13_3</t>
  </si>
  <si>
    <t>SZ13_4</t>
  </si>
  <si>
    <t>SZ14_1</t>
  </si>
  <si>
    <t>SZ14_2</t>
  </si>
  <si>
    <t>SZ14_3</t>
  </si>
  <si>
    <t>SZ15_1</t>
  </si>
  <si>
    <t>SZ15_2</t>
  </si>
  <si>
    <t>SZ15_3</t>
  </si>
  <si>
    <t>SZ16_1</t>
  </si>
  <si>
    <t>SZ16_2</t>
  </si>
  <si>
    <t>SZ16_3</t>
  </si>
  <si>
    <t>SZ17_1</t>
  </si>
  <si>
    <t>SZ17_2</t>
  </si>
  <si>
    <t>SZ17_3</t>
  </si>
  <si>
    <t>SZ18_1</t>
  </si>
  <si>
    <t>SZ18_2</t>
  </si>
  <si>
    <t>SZ18_3</t>
  </si>
  <si>
    <t>SZ19_1</t>
  </si>
  <si>
    <t>SZ19_2</t>
  </si>
  <si>
    <t>SZ19_3</t>
  </si>
  <si>
    <t>SZ20_1</t>
  </si>
  <si>
    <t>SZ20_2</t>
  </si>
  <si>
    <t>SZ20_3</t>
  </si>
  <si>
    <t>SZ21_1</t>
  </si>
  <si>
    <t>SZ21_2</t>
  </si>
  <si>
    <t>SZ22_1</t>
  </si>
  <si>
    <t>SZ22_2</t>
  </si>
  <si>
    <t>SZ23_1</t>
  </si>
  <si>
    <t>SZ23_2</t>
  </si>
  <si>
    <t>SZ23_3</t>
  </si>
  <si>
    <t>SZ24_1</t>
  </si>
  <si>
    <t>SZ24_2</t>
  </si>
  <si>
    <t>SZ25_1</t>
  </si>
  <si>
    <t>SZ25_2</t>
  </si>
  <si>
    <t>SZ25_3</t>
  </si>
  <si>
    <t>SZ26_1</t>
  </si>
  <si>
    <t>SZ26_2</t>
  </si>
  <si>
    <t>SZ27_1</t>
  </si>
  <si>
    <t>SZ27_2</t>
  </si>
  <si>
    <t>SZ27_3</t>
  </si>
  <si>
    <t>SZ28_1</t>
  </si>
  <si>
    <t>SZ28_2</t>
  </si>
  <si>
    <t>SZ29_1</t>
  </si>
  <si>
    <t>SZ29_2</t>
  </si>
  <si>
    <t>SZ29_3</t>
  </si>
  <si>
    <t>SZ30_1</t>
  </si>
  <si>
    <t>SZ30_2</t>
  </si>
  <si>
    <t>V3_1</t>
  </si>
  <si>
    <t>V3_2</t>
  </si>
  <si>
    <t>V3_3</t>
  </si>
  <si>
    <t>V3_4</t>
  </si>
  <si>
    <t>V4_1</t>
  </si>
  <si>
    <t>V4_2</t>
  </si>
  <si>
    <t>V4_3</t>
  </si>
  <si>
    <t>V4_4</t>
  </si>
  <si>
    <t>V4_5</t>
  </si>
  <si>
    <t>V5_1</t>
  </si>
  <si>
    <t>V5_2</t>
  </si>
  <si>
    <t>V5_3</t>
  </si>
  <si>
    <t>V5_4</t>
  </si>
  <si>
    <t>V5_5</t>
  </si>
  <si>
    <t>V6_1</t>
  </si>
  <si>
    <t>V6_2</t>
  </si>
  <si>
    <t>V6_3</t>
  </si>
  <si>
    <t>V6_4</t>
  </si>
  <si>
    <t>V7_1</t>
  </si>
  <si>
    <t>V7_2</t>
  </si>
  <si>
    <t>V7_3</t>
  </si>
  <si>
    <t>V7_4</t>
  </si>
  <si>
    <t>V8_1</t>
  </si>
  <si>
    <t>V8_2</t>
  </si>
  <si>
    <t>V8_3</t>
  </si>
  <si>
    <t>V8_4</t>
  </si>
  <si>
    <t>V9_1</t>
  </si>
  <si>
    <t>V9_2</t>
  </si>
  <si>
    <t>V9_3</t>
  </si>
  <si>
    <t>V9_4</t>
  </si>
  <si>
    <t>V9_5</t>
  </si>
  <si>
    <t>V10_1</t>
  </si>
  <si>
    <t>V10_2</t>
  </si>
  <si>
    <t>V10_3</t>
  </si>
  <si>
    <t>V11_1</t>
  </si>
  <si>
    <t>V11_2</t>
  </si>
  <si>
    <t>V11_3</t>
  </si>
  <si>
    <t>V12_1</t>
  </si>
  <si>
    <t>V12_2</t>
  </si>
  <si>
    <t>V12_3</t>
  </si>
  <si>
    <t>V13_1</t>
  </si>
  <si>
    <t>V13_2</t>
  </si>
  <si>
    <t>V13_3</t>
  </si>
  <si>
    <t>V13_4</t>
  </si>
  <si>
    <t>V14_1</t>
  </si>
  <si>
    <t>V14_2</t>
  </si>
  <si>
    <t>V14_3</t>
  </si>
  <si>
    <t>V15_1</t>
  </si>
  <si>
    <t>V15_2</t>
  </si>
  <si>
    <t>V15_3</t>
  </si>
  <si>
    <t>V16_1</t>
  </si>
  <si>
    <t>V16_2</t>
  </si>
  <si>
    <t>V16_3</t>
  </si>
  <si>
    <t>V17_1</t>
  </si>
  <si>
    <t>V17_2</t>
  </si>
  <si>
    <t>V17_3</t>
  </si>
  <si>
    <t>V18_1</t>
  </si>
  <si>
    <t>V18_2</t>
  </si>
  <si>
    <t>V18_3</t>
  </si>
  <si>
    <t>V19_1</t>
  </si>
  <si>
    <t>V19_2</t>
  </si>
  <si>
    <t>V19_3</t>
  </si>
  <si>
    <t>V20_1</t>
  </si>
  <si>
    <t>V20_2</t>
  </si>
  <si>
    <t>V20_3</t>
  </si>
  <si>
    <t>V21_1</t>
  </si>
  <si>
    <t>V21_2</t>
  </si>
  <si>
    <t>V22_1</t>
  </si>
  <si>
    <t>V22_2</t>
  </si>
  <si>
    <t>V23_1</t>
  </si>
  <si>
    <t>V23_2</t>
  </si>
  <si>
    <t>V23_3</t>
  </si>
  <si>
    <t>V24_1</t>
  </si>
  <si>
    <t>V24_2</t>
  </si>
  <si>
    <t>V25_1</t>
  </si>
  <si>
    <t>V25_2</t>
  </si>
  <si>
    <t>V25_3</t>
  </si>
  <si>
    <t>V26_1</t>
  </si>
  <si>
    <t>V26_2</t>
  </si>
  <si>
    <t>V27_1</t>
  </si>
  <si>
    <t>V27_2</t>
  </si>
  <si>
    <t>V27_3</t>
  </si>
  <si>
    <t>V28_1</t>
  </si>
  <si>
    <t>V28_2</t>
  </si>
  <si>
    <t>V29_1</t>
  </si>
  <si>
    <t>V29_2</t>
  </si>
  <si>
    <t>V29_3</t>
  </si>
  <si>
    <t>V30_1</t>
  </si>
  <si>
    <t>V30_2</t>
  </si>
  <si>
    <t>männlich</t>
  </si>
  <si>
    <t>rechts</t>
  </si>
  <si>
    <t>links</t>
  </si>
  <si>
    <t>"erstmaliger Schlaganfall"</t>
  </si>
  <si>
    <t>Infarkt</t>
  </si>
  <si>
    <t>nur ein Therapeut</t>
  </si>
  <si>
    <t>kein Erfolg &lt;=2</t>
  </si>
  <si>
    <t>nicht bestanden</t>
  </si>
  <si>
    <t>kurzzeitig konzentriert</t>
  </si>
  <si>
    <t>angestrengt konzentriert</t>
  </si>
  <si>
    <t>konzentriert</t>
  </si>
  <si>
    <t>Oppositionen</t>
  </si>
  <si>
    <t>Griffe</t>
  </si>
  <si>
    <t>gefordert</t>
  </si>
  <si>
    <t>überfordert</t>
  </si>
  <si>
    <t>normal</t>
  </si>
  <si>
    <t>abwesend</t>
  </si>
  <si>
    <t>Di</t>
  </si>
  <si>
    <t>R</t>
  </si>
  <si>
    <t>Af</t>
  </si>
  <si>
    <t>Ne</t>
  </si>
  <si>
    <t>nicht vorstellbar</t>
  </si>
  <si>
    <t>teilweise</t>
  </si>
  <si>
    <t>vorstellbar</t>
  </si>
  <si>
    <t>leicht getruebt</t>
  </si>
  <si>
    <t>muede</t>
  </si>
  <si>
    <t>weiblich</t>
  </si>
  <si>
    <t>mehrere Therapeuten</t>
  </si>
  <si>
    <t>DK</t>
  </si>
  <si>
    <t>Cs</t>
  </si>
  <si>
    <t>wach</t>
  </si>
  <si>
    <t>Erfolg &gt;=2</t>
  </si>
  <si>
    <t>bestanden</t>
  </si>
  <si>
    <t>Schi</t>
  </si>
  <si>
    <t>Blutung</t>
  </si>
  <si>
    <t>Schr</t>
  </si>
  <si>
    <t>Co</t>
  </si>
  <si>
    <t>unterfordert</t>
  </si>
  <si>
    <t>Ia</t>
  </si>
  <si>
    <t>ÜG</t>
  </si>
  <si>
    <t>MP</t>
  </si>
  <si>
    <t>Sh</t>
  </si>
  <si>
    <t>LR</t>
  </si>
  <si>
    <t>Kf</t>
  </si>
  <si>
    <t>Mo</t>
  </si>
  <si>
    <t>UE</t>
  </si>
  <si>
    <t>"mehrmaliger Schlaganfall"</t>
  </si>
  <si>
    <t>ÜE</t>
  </si>
  <si>
    <t>Alter_Aufnahme_Reha</t>
  </si>
  <si>
    <t>Alter_ET</t>
  </si>
  <si>
    <t>Alter des Patienten zum Zeitpunkt der Aufnahme in die Rehaklinik</t>
  </si>
  <si>
    <t>Alter des Patienten zum Zeitpunkt der Eingangstestung der Spiegeltherapie</t>
  </si>
  <si>
    <t>Datum der Eingangstestung der Spiegeltherapie</t>
  </si>
  <si>
    <t>Datum der Ausgangstestung der Spiegeltherapie</t>
  </si>
  <si>
    <t xml:space="preserve">Filter "erstmaliger Schlaganfall" </t>
  </si>
  <si>
    <t>Ursache des Schlaganfalls</t>
  </si>
  <si>
    <t>Anforderung_Einheit_Phase</t>
  </si>
  <si>
    <t>Produkt Bewegung(skombinationen) je Phase</t>
  </si>
  <si>
    <t>5; 5x3, 5x5</t>
  </si>
  <si>
    <t>Variablenname</t>
  </si>
  <si>
    <t>Bescheibung</t>
  </si>
  <si>
    <t>Wert</t>
  </si>
  <si>
    <t>Skalenniveau</t>
  </si>
  <si>
    <t>m; w</t>
  </si>
  <si>
    <t>1 bis 69</t>
  </si>
  <si>
    <t>Nummerierung, ID</t>
  </si>
  <si>
    <t>links, rechts</t>
  </si>
  <si>
    <t>nominal</t>
  </si>
  <si>
    <t>dominante Hand</t>
  </si>
  <si>
    <t>betroffene Seite</t>
  </si>
  <si>
    <t>metrisch</t>
  </si>
  <si>
    <t>Datum</t>
  </si>
  <si>
    <t>Zahl</t>
  </si>
  <si>
    <t>Zahlenangabe in Jahren</t>
  </si>
  <si>
    <t>erstmaliger Schlaganfall</t>
  </si>
  <si>
    <t>Ursache in Textform</t>
  </si>
  <si>
    <t>Summe der Phasen in der Einheit</t>
  </si>
  <si>
    <t>Basisbewegung</t>
  </si>
  <si>
    <t>Zahlen, Oppositionen, Griffe</t>
  </si>
  <si>
    <t>Aufmerksamkeit auf das Spiegelbild je Einheit_Phase</t>
  </si>
  <si>
    <t>konzentriert, angestrengt konzentriert, kurzzeitig konzentriert, abwesend</t>
  </si>
  <si>
    <t>Handzeichen der durchführenden Therapeut_innen</t>
  </si>
  <si>
    <t>Initialen (2 Buchstaben)</t>
  </si>
  <si>
    <t>vorstellbar, teilweise vorstellbar, nicht vorstellbar</t>
  </si>
  <si>
    <t>Imagination je Einheit_Phase</t>
  </si>
  <si>
    <t>Pausenzeit nach einer Phase?</t>
  </si>
  <si>
    <t>in 0,5er Abständen, in Minuten</t>
  </si>
  <si>
    <t>Spiegelzeit je Einheit_Phase</t>
  </si>
  <si>
    <t>Vigilanz je Einheit_Phase</t>
  </si>
  <si>
    <t>wach, leicht getrübt, müde</t>
  </si>
  <si>
    <t>ordinal</t>
  </si>
  <si>
    <t>teilweise vorstellbar</t>
  </si>
  <si>
    <t>Eingangstestung durchgeführt von einem oder insgesamt mehreren Therapeut:innen</t>
  </si>
  <si>
    <t>Ausgangstestung durchgeführt von einem oder insgesamt mehreren Therapeut:innen</t>
  </si>
  <si>
    <t>nur ein Therapeut, mehrere Therapeuten</t>
  </si>
  <si>
    <t>&gt;2 Punkte Differenz (definiert als Erfolg, 10% als klinisch relevant definiert)</t>
  </si>
  <si>
    <t>&lt;2 kein Erfolg, &gt;2 Erfolg</t>
  </si>
  <si>
    <t>Beurteilung der FuglMeyer-Veränderung</t>
  </si>
  <si>
    <t>FuglMeyer Gesamtwert Eingangstestung</t>
  </si>
  <si>
    <t>FuglMeyer Gesamtwert Ausgangstestung</t>
  </si>
  <si>
    <t>FuglMeyer Subskala Hand Eingangstestung</t>
  </si>
  <si>
    <t>FuglMeyer Subskala Hand Ausgangstestung</t>
  </si>
  <si>
    <t>FuglMeyer Subskala Handgelenk Eingangstestung</t>
  </si>
  <si>
    <t>sensorische Verbesserung (&gt;=2), keine sensorische Verbesserung (&lt;2)</t>
  </si>
  <si>
    <t>RASP_OBLObDr_Erfolg_korrigiert</t>
  </si>
  <si>
    <t>Es werden nur die Regionen 3&amp;4 (Handflächen bds.) und 5&amp;6 (Handrücken bds.) hinsichtlich der Oberflächensensibilität getestet. Es wird damit eine Maximalscore von 24 möglich.</t>
  </si>
  <si>
    <t>Ausgangstestung der RASP Subskala Propriozeption Bewegungs- und Richtungs-Diskrimination</t>
  </si>
  <si>
    <t>Eingangstestung der RASP Subskala Propriozeption Bewegungs- und Richtungs-Diskrimination</t>
  </si>
  <si>
    <t>Bewertung ob laut Veränderung ET zu AT der RASP Subskalen Oberflächenlokalisation &amp; Oberflächen-Druck-Berührung ein Therapieerfolg vorliegt</t>
  </si>
  <si>
    <t>Eingangstestung RASP Subskalen Oberflächenlokalisation &amp; Oberflächen-Druck-Berührung</t>
  </si>
  <si>
    <t>Gesamtscore Eingangstestung RASP Subskalen Oberflächenlokalisation, Oberflächen-Druck-Berührung, Propriozeption Bewegungs- und Richtungs-Diskrimination</t>
  </si>
  <si>
    <t>Gesamtscore Ausgangstestung RASP Subskalen Oberflächenlokalisation, Oberflächen-Druck-Berührung, Propriozeption Bewegungs- und Richtungs-Diskrimination</t>
  </si>
  <si>
    <t>Score ET RASP Subskala Oberflächenlokalisation</t>
  </si>
  <si>
    <t>Score AT RASP Subskala Oberflächenlokalisation</t>
  </si>
  <si>
    <t>Score ET RASP Subskala Oberflächen-Druck-Berührung</t>
  </si>
  <si>
    <t>Score ET RASP Subskala Propriozeption Bewegungsdiskrimination</t>
  </si>
  <si>
    <t xml:space="preserve">Score ET RASP Subskala Propriozeption Richtungsdiskrimination </t>
  </si>
  <si>
    <t>Score ET RASP Subskala Zwei-Punkt-Diskrimination</t>
  </si>
  <si>
    <t>Score aT RASP Subskala Zwei-Punkt-Diskrimination</t>
  </si>
  <si>
    <t xml:space="preserve">Score AT RASP Subskala Propriozeption Richtungsdiskrimination </t>
  </si>
  <si>
    <t>Score AT RASP Subskala Propriozeption Bewegungsdiskrimination</t>
  </si>
  <si>
    <t>Score AT RASP Subskala Oberflächen-Druck-Berührung</t>
  </si>
  <si>
    <t xml:space="preserve">Gesamtscore ET RMA </t>
  </si>
  <si>
    <t>Gesamtscore AT RMA</t>
  </si>
  <si>
    <t>Veränderung RMA zwischen ET und AT</t>
  </si>
  <si>
    <t>ET NRS</t>
  </si>
  <si>
    <t>ET VRS</t>
  </si>
  <si>
    <t>AT NRS</t>
  </si>
  <si>
    <t>AT VRS</t>
  </si>
  <si>
    <t>ET NIHSS</t>
  </si>
  <si>
    <t>AT NIHSS</t>
  </si>
  <si>
    <t>ET MRS</t>
  </si>
  <si>
    <t>AT MRS</t>
  </si>
  <si>
    <t>keine sensorische Verbesserung</t>
  </si>
  <si>
    <t>sensorische Verbesserung</t>
  </si>
  <si>
    <t>Aufmerksamkeit auf die BewegungBewegung_Einheit_Phase</t>
  </si>
  <si>
    <t>Bemerkung</t>
  </si>
  <si>
    <t>ET RMA</t>
  </si>
  <si>
    <t>AT RMA</t>
  </si>
  <si>
    <t>unterfordert, normal, gefordert, überfordert</t>
  </si>
  <si>
    <t>AB</t>
  </si>
  <si>
    <t>AS</t>
  </si>
  <si>
    <t>V</t>
  </si>
  <si>
    <t>SZ</t>
  </si>
  <si>
    <t>ID 1</t>
  </si>
  <si>
    <t>3_1</t>
  </si>
  <si>
    <t>3_2</t>
  </si>
  <si>
    <t>3_3</t>
  </si>
  <si>
    <t>3_4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</si>
  <si>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</si>
  <si>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</si>
  <si>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</si>
  <si>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</si>
  <si>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</si>
  <si>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</si>
  <si>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</si>
  <si>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</si>
  <si>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</si>
  <si>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</si>
  <si>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</si>
  <si>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</si>
  <si>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</si>
  <si>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</si>
  <si>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7_1</t>
  </si>
  <si>
    <t>7_2</t>
  </si>
  <si>
    <t>7_3</t>
  </si>
  <si>
    <t>7_4</t>
  </si>
  <si>
    <t>8_1</t>
  </si>
  <si>
    <t>8_2</t>
  </si>
  <si>
    <t>8_3</t>
  </si>
  <si>
    <t>8_4</t>
  </si>
  <si>
    <t>9_1</t>
  </si>
  <si>
    <t>9_2</t>
  </si>
  <si>
    <t>9_3</t>
  </si>
  <si>
    <t>9_4</t>
  </si>
  <si>
    <t>9_5</t>
  </si>
  <si>
    <t>10_1</t>
  </si>
  <si>
    <t>10_2</t>
  </si>
  <si>
    <t>10_3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</si>
  <si>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</si>
  <si>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</si>
  <si>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</si>
  <si>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</si>
  <si>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</si>
  <si>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</si>
  <si>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</si>
  <si>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</si>
  <si>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</si>
  <si>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13_4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</si>
  <si>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</si>
  <si>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</si>
  <si>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</si>
  <si>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</si>
  <si>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</si>
  <si>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</si>
  <si>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</si>
  <si>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</si>
  <si>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</si>
  <si>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</si>
  <si>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</si>
  <si>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</si>
  <si>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</si>
  <si>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</si>
  <si>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</si>
  <si>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>19_1</t>
  </si>
  <si>
    <t>19_2</t>
  </si>
  <si>
    <t>19_3</t>
  </si>
  <si>
    <t>20_1</t>
  </si>
  <si>
    <t>20_2</t>
  </si>
  <si>
    <t>20_3</t>
  </si>
  <si>
    <t xml:space="preserve">wach </t>
  </si>
  <si>
    <t>leicht getrübt</t>
  </si>
  <si>
    <t>müde</t>
  </si>
  <si>
    <t>SZ/Phase</t>
  </si>
  <si>
    <t>SZ Summe</t>
  </si>
  <si>
    <t>Phasenanzahl</t>
  </si>
  <si>
    <t>SZ 0,5</t>
  </si>
  <si>
    <t>SZ 1,0</t>
  </si>
  <si>
    <t>SZ 1,5</t>
  </si>
  <si>
    <t>SZ 2,0</t>
  </si>
  <si>
    <t>SZ 2,5</t>
  </si>
  <si>
    <t>SZ 3,0</t>
  </si>
  <si>
    <t>SZ 3,5</t>
  </si>
  <si>
    <t>SZ 4,0</t>
  </si>
  <si>
    <t>SZ 4,5</t>
  </si>
  <si>
    <t>SZ 5,0</t>
  </si>
  <si>
    <t>1</t>
  </si>
  <si>
    <t>2</t>
  </si>
  <si>
    <t>3</t>
  </si>
  <si>
    <t>4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</si>
  <si>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</si>
  <si>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</si>
  <si>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</si>
  <si>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</si>
  <si>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</si>
  <si>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</si>
  <si>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</si>
  <si>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</si>
  <si>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</si>
  <si>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</si>
  <si>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</si>
  <si>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</si>
  <si>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</si>
  <si>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</si>
  <si>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</si>
  <si>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</si>
  <si>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</si>
  <si>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</si>
  <si>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</si>
  <si>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</si>
  <si>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</si>
  <si>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</si>
  <si>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</si>
  <si>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</si>
  <si>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</si>
  <si>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</si>
  <si>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</si>
  <si>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</si>
  <si>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</si>
  <si>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</si>
  <si>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</si>
  <si>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</si>
  <si>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</si>
  <si>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</si>
  <si>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</si>
  <si>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</si>
  <si>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</si>
  <si>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</si>
  <si>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</si>
  <si>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</si>
  <si>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</si>
  <si>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</si>
  <si>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</si>
  <si>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</si>
  <si>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</si>
  <si>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</si>
  <si>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</si>
  <si>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</si>
  <si>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</si>
  <si>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</si>
  <si>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</si>
  <si>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</si>
  <si>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</si>
  <si>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</si>
  <si>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</si>
  <si>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</si>
  <si>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aM</t>
  </si>
  <si>
    <t>Varianz</t>
  </si>
  <si>
    <t>Max</t>
  </si>
  <si>
    <t>Min</t>
  </si>
  <si>
    <t>Anzahl 1</t>
  </si>
  <si>
    <t>Anzahl 2</t>
  </si>
  <si>
    <t>Anzahl 3</t>
  </si>
  <si>
    <t>Summe Phasen</t>
  </si>
  <si>
    <t>relativer Anteil %</t>
  </si>
  <si>
    <t>Summe der Phasen</t>
  </si>
  <si>
    <t>Alter</t>
  </si>
  <si>
    <t>AB-konzentriert</t>
  </si>
  <si>
    <t>AS-konzentriert</t>
  </si>
  <si>
    <t>Th.insgesamt</t>
  </si>
  <si>
    <t>Person ID</t>
  </si>
  <si>
    <t>Alter sortiert</t>
  </si>
  <si>
    <t>ID_Nummer</t>
  </si>
  <si>
    <t>Altersgruppe</t>
  </si>
  <si>
    <t>MW konz.</t>
  </si>
  <si>
    <t>MW ang.</t>
  </si>
  <si>
    <t>MW kurz.</t>
  </si>
  <si>
    <t>MW a.</t>
  </si>
  <si>
    <t>40-49</t>
  </si>
  <si>
    <t>19-39</t>
  </si>
  <si>
    <t>50-59</t>
  </si>
  <si>
    <t>60-69</t>
  </si>
  <si>
    <t>70-79</t>
  </si>
  <si>
    <t>80-89</t>
  </si>
  <si>
    <t>1er</t>
  </si>
  <si>
    <t>3er</t>
  </si>
  <si>
    <t>4er</t>
  </si>
  <si>
    <t>5er</t>
  </si>
  <si>
    <t>6er</t>
  </si>
  <si>
    <t>ID</t>
  </si>
  <si>
    <t>Kürzel</t>
  </si>
  <si>
    <t>Gruppe</t>
  </si>
  <si>
    <t>ProbandInnen ID</t>
  </si>
  <si>
    <t>Gruppe1</t>
  </si>
  <si>
    <t>Gruppe2</t>
  </si>
  <si>
    <t>Gruppe3</t>
  </si>
  <si>
    <t>Gruppe4</t>
  </si>
  <si>
    <t>Summe der Behandlungen</t>
  </si>
  <si>
    <t>Durchschnitt</t>
  </si>
  <si>
    <t>2er</t>
  </si>
  <si>
    <t>7er</t>
  </si>
  <si>
    <t>AB_20_2</t>
  </si>
  <si>
    <t>AS_20_3</t>
  </si>
  <si>
    <t>AB_20_3</t>
  </si>
  <si>
    <t>DIFF_20_3</t>
  </si>
  <si>
    <t>DIFF_20_2</t>
  </si>
  <si>
    <t>DIFF_20_1</t>
  </si>
  <si>
    <t>AB_20_1</t>
  </si>
  <si>
    <t>DIFF_19_3</t>
  </si>
  <si>
    <t>AB_19_3</t>
  </si>
  <si>
    <t>DIFF_19_2</t>
  </si>
  <si>
    <t>AB_19_2</t>
  </si>
  <si>
    <t>AB_19_1</t>
  </si>
  <si>
    <t>AB_18_3</t>
  </si>
  <si>
    <t>AB_18_2</t>
  </si>
  <si>
    <t>AB_3_1</t>
  </si>
  <si>
    <t>AB_3_2</t>
  </si>
  <si>
    <t>AB_3_3</t>
  </si>
  <si>
    <t>AB_3_4</t>
  </si>
  <si>
    <t>AB_4_1</t>
  </si>
  <si>
    <t>AB_4_2</t>
  </si>
  <si>
    <t>AB_4_3</t>
  </si>
  <si>
    <t>AB_4_4</t>
  </si>
  <si>
    <t>AB_4_5</t>
  </si>
  <si>
    <t>AB_5_1</t>
  </si>
  <si>
    <t>AB_5_2</t>
  </si>
  <si>
    <t>AB_5_3</t>
  </si>
  <si>
    <t>AB_5_4</t>
  </si>
  <si>
    <t>AB_5_5</t>
  </si>
  <si>
    <t>AB_6_1</t>
  </si>
  <si>
    <t>AB_6_2</t>
  </si>
  <si>
    <t>AB_6_3</t>
  </si>
  <si>
    <t>AB_6_4</t>
  </si>
  <si>
    <t>AB_7_1</t>
  </si>
  <si>
    <t>AB_7_2</t>
  </si>
  <si>
    <t>AB_7_3</t>
  </si>
  <si>
    <t>AB_7_4</t>
  </si>
  <si>
    <t>AB_8_1</t>
  </si>
  <si>
    <t>AB_8_2</t>
  </si>
  <si>
    <t>AB_8_3</t>
  </si>
  <si>
    <t>AB_8_4</t>
  </si>
  <si>
    <t>AB_9_1</t>
  </si>
  <si>
    <t>AB_9_2</t>
  </si>
  <si>
    <t>AB_9_3</t>
  </si>
  <si>
    <t>AB_18_1</t>
  </si>
  <si>
    <t>AB_17_3</t>
  </si>
  <si>
    <t>AB_17_2</t>
  </si>
  <si>
    <t>AB_17_1</t>
  </si>
  <si>
    <t>AB_16_3</t>
  </si>
  <si>
    <t>AB_9_4</t>
  </si>
  <si>
    <t>AB_9_5</t>
  </si>
  <si>
    <t>AB_10_1</t>
  </si>
  <si>
    <t>AB_10_2</t>
  </si>
  <si>
    <t>AB_10_3</t>
  </si>
  <si>
    <t>AB_11_1</t>
  </si>
  <si>
    <t>AB_11_2</t>
  </si>
  <si>
    <t>AB_11_3</t>
  </si>
  <si>
    <t>AB_12_1</t>
  </si>
  <si>
    <t>AB_12_2</t>
  </si>
  <si>
    <t>AB_12_3</t>
  </si>
  <si>
    <t>AB_13_1</t>
  </si>
  <si>
    <t>AB_13_2</t>
  </si>
  <si>
    <t>AB_13_3</t>
  </si>
  <si>
    <t>AB_13_4</t>
  </si>
  <si>
    <t>AB_14_1</t>
  </si>
  <si>
    <t>AB_14_2</t>
  </si>
  <si>
    <t>AB_14_3</t>
  </si>
  <si>
    <t>AB_15_1</t>
  </si>
  <si>
    <t>AB_15_2</t>
  </si>
  <si>
    <t>AB_15_3</t>
  </si>
  <si>
    <t>AB_16_1</t>
  </si>
  <si>
    <t>AB_16_2</t>
  </si>
  <si>
    <t>DIFF_19_1</t>
  </si>
  <si>
    <t>DIFF_18_3</t>
  </si>
  <si>
    <t>DIFF_18_2</t>
  </si>
  <si>
    <t>DIFF_18_1</t>
  </si>
  <si>
    <t>NEUNNEUNNEUN</t>
  </si>
  <si>
    <t>DIFF_17_3</t>
  </si>
  <si>
    <t>DIFF_17_2</t>
  </si>
  <si>
    <t>DIFF_17_1</t>
  </si>
  <si>
    <t>DIFF_16_3</t>
  </si>
  <si>
    <t>DIFF_16_1</t>
  </si>
  <si>
    <t>DIFF_15_3</t>
  </si>
  <si>
    <t>DIFF_15_2</t>
  </si>
  <si>
    <t>DIFF_15_1</t>
  </si>
  <si>
    <t>DIFF_14_3</t>
  </si>
  <si>
    <t>DIFF_14_2</t>
  </si>
  <si>
    <t>DIFF_14_1</t>
  </si>
  <si>
    <t>DIFF_13_2</t>
  </si>
  <si>
    <t>DIFF_13_3</t>
  </si>
  <si>
    <t>DIFF_13_4</t>
  </si>
  <si>
    <t>DIFF_13_1</t>
  </si>
  <si>
    <t>DIFF_12_3</t>
  </si>
  <si>
    <t>DIFF_12_2</t>
  </si>
  <si>
    <t>DIFF_12_1</t>
  </si>
  <si>
    <t>DIFF_11_3</t>
  </si>
  <si>
    <t>DIFF_11_2</t>
  </si>
  <si>
    <t>DIFF_11_1</t>
  </si>
  <si>
    <t>DIFF_10_3</t>
  </si>
  <si>
    <t>DIFF_10_2</t>
  </si>
  <si>
    <t>DIFF_10_1</t>
  </si>
  <si>
    <t>DIFF_9_5</t>
  </si>
  <si>
    <t>DIFF_9_4</t>
  </si>
  <si>
    <t>DIFF_9_3</t>
  </si>
  <si>
    <t>DIFF_9_2</t>
  </si>
  <si>
    <t>DIFF_9_1</t>
  </si>
  <si>
    <t>DIFF_8_3</t>
  </si>
  <si>
    <t>DIFF_8_4</t>
  </si>
  <si>
    <t>DIFF_8_2</t>
  </si>
  <si>
    <t>DIFF_8_1</t>
  </si>
  <si>
    <t>DIFF_7_4</t>
  </si>
  <si>
    <t>DIFF_7_3</t>
  </si>
  <si>
    <t>DIFF_7_2</t>
  </si>
  <si>
    <t>DIFF_7_1</t>
  </si>
  <si>
    <t>DIFF_6_4</t>
  </si>
  <si>
    <t>DIFF_6_3</t>
  </si>
  <si>
    <t>DIFF_6_2</t>
  </si>
  <si>
    <t>DIFF_6_1</t>
  </si>
  <si>
    <t>DIFF_5_4</t>
  </si>
  <si>
    <t>DIFF_5_3</t>
  </si>
  <si>
    <t>DIFF_5_2</t>
  </si>
  <si>
    <t>DIFF_5_1</t>
  </si>
  <si>
    <t>DIFF_4_5</t>
  </si>
  <si>
    <t>DIFF_4_4</t>
  </si>
  <si>
    <t>DIFF_4_3</t>
  </si>
  <si>
    <t>DIFF_4_2</t>
  </si>
  <si>
    <t>DIFF_4_1</t>
  </si>
  <si>
    <t>DIFF_3_4</t>
  </si>
  <si>
    <t>DIFF_3_3</t>
  </si>
  <si>
    <t>DIFF_3_1</t>
  </si>
  <si>
    <t>DIFF_3_2</t>
  </si>
  <si>
    <t>DIFF_5_5</t>
  </si>
  <si>
    <t>DIFF_16_2</t>
  </si>
  <si>
    <t>AS1KA_1</t>
  </si>
  <si>
    <t>AS1KA_2</t>
  </si>
  <si>
    <t>AS1KA_3</t>
  </si>
  <si>
    <t>AS2KA_1</t>
  </si>
  <si>
    <t>AS2KA_2</t>
  </si>
  <si>
    <t>AS2KA_3</t>
  </si>
  <si>
    <t>KA</t>
  </si>
  <si>
    <t>1KA_1</t>
  </si>
  <si>
    <t>1KA_2</t>
  </si>
  <si>
    <t>1KA_3</t>
  </si>
  <si>
    <t>2KA_1</t>
  </si>
  <si>
    <t>2KA_2</t>
  </si>
  <si>
    <t>2KA_3</t>
  </si>
  <si>
    <t>AB 10_1</t>
  </si>
  <si>
    <t>AS_5_2</t>
  </si>
  <si>
    <t>AS 5_1</t>
  </si>
  <si>
    <t>AS_4_5</t>
  </si>
  <si>
    <t>AS_4_4</t>
  </si>
  <si>
    <t>AS_4_3</t>
  </si>
  <si>
    <t>AS_4_2</t>
  </si>
  <si>
    <t>AS_4_1</t>
  </si>
  <si>
    <t>DIFF__5_2</t>
  </si>
  <si>
    <t>AS_5_3</t>
  </si>
  <si>
    <t>AS_5_4</t>
  </si>
  <si>
    <t>AS_5_5</t>
  </si>
  <si>
    <t>AS_6_1</t>
  </si>
  <si>
    <t>AS_6_2</t>
  </si>
  <si>
    <t>AS_6_4</t>
  </si>
  <si>
    <t>AS_6_3</t>
  </si>
  <si>
    <t>AS_7_1</t>
  </si>
  <si>
    <t>AS_3_2</t>
  </si>
  <si>
    <t>AS_3_3</t>
  </si>
  <si>
    <t>AS_3_4</t>
  </si>
  <si>
    <t>AS-7_2</t>
  </si>
  <si>
    <t>AS_7_4</t>
  </si>
  <si>
    <t>AS_8_1</t>
  </si>
  <si>
    <t>AS_8_2</t>
  </si>
  <si>
    <t>AS_8_3</t>
  </si>
  <si>
    <t>AS_8_4</t>
  </si>
  <si>
    <t>AS_9_1</t>
  </si>
  <si>
    <t>AS_9_2</t>
  </si>
  <si>
    <t>AS_9_3</t>
  </si>
  <si>
    <t>AS_9_4</t>
  </si>
  <si>
    <t>AS_9_5</t>
  </si>
  <si>
    <t>AS_10_1</t>
  </si>
  <si>
    <t>AS_10_2</t>
  </si>
  <si>
    <t>AS_10_3</t>
  </si>
  <si>
    <t>AS_11_1</t>
  </si>
  <si>
    <t>AS_11_2</t>
  </si>
  <si>
    <t>AS_11_3</t>
  </si>
  <si>
    <t>AS_12_1</t>
  </si>
  <si>
    <t>AS_12_2</t>
  </si>
  <si>
    <t>AS_12_3</t>
  </si>
  <si>
    <t>AS_13_1</t>
  </si>
  <si>
    <t>AS_13_2</t>
  </si>
  <si>
    <t>AS_13_3</t>
  </si>
  <si>
    <t>AS_13_4</t>
  </si>
  <si>
    <t>AS_14_1</t>
  </si>
  <si>
    <t>AS_14_2</t>
  </si>
  <si>
    <t>AS_14_3</t>
  </si>
  <si>
    <t>AS_15_1</t>
  </si>
  <si>
    <t>AS_15_2</t>
  </si>
  <si>
    <t>AS_15_3</t>
  </si>
  <si>
    <t>AS_16_1</t>
  </si>
  <si>
    <t>AS_16_2</t>
  </si>
  <si>
    <t>AS_16_3</t>
  </si>
  <si>
    <t>AS_17_1</t>
  </si>
  <si>
    <t>AS_17_2</t>
  </si>
  <si>
    <t>AS_17_3</t>
  </si>
  <si>
    <t>AS_18_1</t>
  </si>
  <si>
    <t>AS_18_2</t>
  </si>
  <si>
    <t>AS_18_3</t>
  </si>
  <si>
    <t>AS_19_1</t>
  </si>
  <si>
    <t>AS_19_2</t>
  </si>
  <si>
    <t>AS_19_3</t>
  </si>
  <si>
    <t>AS_20_1</t>
  </si>
  <si>
    <t>AS_20_2</t>
  </si>
  <si>
    <t>ges 1</t>
  </si>
  <si>
    <t>ges2</t>
  </si>
  <si>
    <t>ges0</t>
  </si>
  <si>
    <t>ges.Diff&gt;0</t>
  </si>
  <si>
    <t>Diff AB/ASg0</t>
  </si>
  <si>
    <t>Diff AB/AS 1</t>
  </si>
  <si>
    <t>Diff AB/AS2</t>
  </si>
  <si>
    <t>Diff&gt;0</t>
  </si>
  <si>
    <t xml:space="preserve"> prozent</t>
  </si>
  <si>
    <t>therapieerfolg</t>
  </si>
  <si>
    <t>Gruppe5</t>
  </si>
  <si>
    <t>Gruppe6</t>
  </si>
  <si>
    <t>AB_konzentriert</t>
  </si>
  <si>
    <t>AB_angestrengt konzentriert</t>
  </si>
  <si>
    <t>AB_kurzzeitig konzentriert</t>
  </si>
  <si>
    <t>AB_abwesend</t>
  </si>
  <si>
    <t>AS_konzentriert</t>
  </si>
  <si>
    <t>AS_angestrengt konzentriert</t>
  </si>
  <si>
    <t>AS_kurzzeitig konzentriert</t>
  </si>
  <si>
    <t>AS_abwesend</t>
  </si>
  <si>
    <t>Anzahl  konz(1)</t>
  </si>
  <si>
    <t>Anzahl ang.konz(2)</t>
  </si>
  <si>
    <t>Diff_AB/AS 0</t>
  </si>
  <si>
    <t>Diff AB/AS&gt;0</t>
  </si>
  <si>
    <t>in %</t>
  </si>
  <si>
    <t>Diff 0 in %</t>
  </si>
  <si>
    <t>Diff in %</t>
  </si>
  <si>
    <t>Gruppe 1(diff0 &gt;50%)</t>
  </si>
  <si>
    <t xml:space="preserve">Gruppe 2 &lt;50% </t>
  </si>
  <si>
    <t>gruppe</t>
  </si>
  <si>
    <t>anzahl</t>
  </si>
  <si>
    <t>mit Th.Erfolg</t>
  </si>
  <si>
    <t>Th.Erfolg</t>
  </si>
  <si>
    <t>Erfolg</t>
  </si>
  <si>
    <t>ja</t>
  </si>
  <si>
    <t>Phasensumme</t>
  </si>
  <si>
    <t>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</si>
</sst>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2" fillId="4" borderId="1" applyNumberFormat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2" fillId="4" borderId="1" xfId="1"/>
    <xf numFmtId="1" fontId="2" fillId="4" borderId="1" xfId="1" applyNumberFormat="1"/>
    <xf numFmtId="0" fontId="2" fillId="0" borderId="1" xfId="1" applyFill="1"/>
    <xf numFmtId="1" fontId="2" fillId="4" borderId="2" xfId="1" applyNumberFormat="1" applyBorder="1"/>
    <xf numFmtId="1" fontId="2" fillId="4" borderId="0" xfId="1" applyNumberFormat="1" applyBorder="1"/>
    <xf numFmtId="1" fontId="0" fillId="5" borderId="0" xfId="0" applyNumberFormat="1" applyFill="1"/>
    <xf numFmtId="0" fontId="0" fillId="5" borderId="0" xfId="0" applyFill="1"/>
    <xf numFmtId="164" fontId="1" fillId="6" borderId="0" xfId="0" applyNumberFormat="1" applyFont="1" applyFill="1"/>
    <xf numFmtId="1" fontId="0" fillId="7" borderId="0" xfId="0" applyNumberFormat="1" applyFill="1"/>
    <xf numFmtId="0" fontId="0" fillId="7" borderId="0" xfId="0" applyFill="1"/>
    <xf numFmtId="1" fontId="0" fillId="8" borderId="0" xfId="0" applyNumberFormat="1" applyFill="1"/>
    <xf numFmtId="0" fontId="0" fillId="8" borderId="0" xfId="0" applyFill="1"/>
    <xf numFmtId="1" fontId="0" fillId="6" borderId="0" xfId="0" applyNumberFormat="1" applyFill="1"/>
    <xf numFmtId="0" fontId="0" fillId="6" borderId="0" xfId="0" applyFill="1"/>
    <xf numFmtId="0" fontId="0" fillId="9" borderId="0" xfId="0" applyFill="1"/>
    <xf numFmtId="0" fontId="0" fillId="3" borderId="0" xfId="0" applyFill="1"/>
    <xf numFmtId="1" fontId="1" fillId="3" borderId="0" xfId="0" applyNumberFormat="1" applyFont="1" applyFill="1"/>
    <xf numFmtId="1" fontId="0" fillId="3" borderId="0" xfId="0" applyNumberFormat="1" applyFill="1"/>
    <xf numFmtId="1" fontId="1" fillId="0" borderId="0" xfId="0" applyNumberFormat="1" applyFont="1"/>
    <xf numFmtId="0" fontId="1" fillId="10" borderId="0" xfId="0" applyFont="1" applyFill="1"/>
    <xf numFmtId="1" fontId="1" fillId="10" borderId="0" xfId="0" applyNumberFormat="1" applyFont="1" applyFill="1"/>
    <xf numFmtId="0" fontId="1" fillId="11" borderId="0" xfId="0" applyFont="1" applyFill="1"/>
    <xf numFmtId="1" fontId="0" fillId="12" borderId="0" xfId="0" applyNumberFormat="1" applyFill="1"/>
    <xf numFmtId="0" fontId="0" fillId="12" borderId="0" xfId="0" applyFill="1"/>
    <xf numFmtId="1" fontId="0" fillId="13" borderId="0" xfId="0" applyNumberFormat="1" applyFill="1"/>
    <xf numFmtId="0" fontId="0" fillId="13" borderId="0" xfId="0" applyFill="1"/>
    <xf numFmtId="1" fontId="0" fillId="14" borderId="0" xfId="0" applyNumberFormat="1" applyFill="1"/>
    <xf numFmtId="0" fontId="0" fillId="14" borderId="0" xfId="0" applyFill="1"/>
    <xf numFmtId="0" fontId="1" fillId="0" borderId="0" xfId="0" applyFont="1" applyFill="1"/>
    <xf numFmtId="0" fontId="0" fillId="11" borderId="0" xfId="0" applyFill="1"/>
    <xf numFmtId="1" fontId="0" fillId="11" borderId="0" xfId="0" applyNumberFormat="1" applyFill="1"/>
    <xf numFmtId="0" fontId="0" fillId="0" borderId="0" xfId="0" applyFill="1"/>
    <xf numFmtId="1" fontId="0" fillId="0" borderId="0" xfId="0" applyNumberFormat="1" applyFill="1"/>
    <xf numFmtId="9" fontId="0" fillId="0" borderId="0" xfId="2" applyFont="1"/>
    <xf numFmtId="9" fontId="0" fillId="0" borderId="0" xfId="0" applyNumberFormat="1"/>
    <xf numFmtId="0" fontId="0" fillId="15" borderId="0" xfId="0" applyFill="1"/>
    <xf numFmtId="9" fontId="0" fillId="15" borderId="0" xfId="2" applyFont="1" applyFill="1"/>
    <xf numFmtId="9" fontId="0" fillId="0" borderId="0" xfId="2" applyFont="1" applyFill="1"/>
    <xf numFmtId="9" fontId="0" fillId="0" borderId="0" xfId="0" applyNumberFormat="1" applyFill="1"/>
    <xf numFmtId="0" fontId="0" fillId="16" borderId="0" xfId="0" applyFill="1"/>
    <xf numFmtId="10" fontId="0" fillId="15" borderId="0" xfId="0" applyNumberFormat="1" applyFill="1"/>
  </cellXfs>
  <cellStyles count="3">
    <cellStyle name="Eingabe" xfId="1" builtinId="20"/>
    <cellStyle name="Prozent" xfId="2" builtinId="5"/>
    <cellStyle name="Standard" xfId="0" builtinId="0"/>
  </cellStyles>
  <dxfs count="18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0" formatCode="General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0" formatCode="General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0" formatCode="General"/>
      <fill>
        <patternFill patternType="solid">
          <fgColor indexed="64"/>
          <bgColor theme="8" tint="0.59999389629810485"/>
        </patternFill>
      </fill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8" tint="0.59999389629810485"/>
        </patternFill>
      </fill>
    </dxf>
    <dxf>
      <numFmt numFmtId="1" formatCode="0"/>
    </dxf>
    <dxf>
      <numFmt numFmtId="0" formatCode="General"/>
      <fill>
        <patternFill patternType="none">
          <fgColor indexed="64"/>
          <bgColor auto="1"/>
        </patternFill>
      </fill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Aufmerksamkeit ID1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'ID1'!$A$3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'ID1'!$B$1:$BN$1</c:f>
              <c:strCache>
                <c:ptCount val="65"/>
                <c:pt idx="0">
                  <c:v>3_1</c:v>
                </c:pt>
                <c:pt idx="1">
                  <c:v>3_2</c:v>
                </c:pt>
                <c:pt idx="2">
                  <c:v>3_3</c:v>
                </c:pt>
                <c:pt idx="3">
                  <c:v>3_4</c:v>
                </c:pt>
                <c:pt idx="4">
                  <c:v>4_1</c:v>
                </c:pt>
                <c:pt idx="5">
                  <c:v>4_2</c:v>
                </c:pt>
                <c:pt idx="6">
                  <c:v>4_3</c:v>
                </c:pt>
                <c:pt idx="7">
                  <c:v>4_4</c:v>
                </c:pt>
                <c:pt idx="8">
                  <c:v>4_5</c:v>
                </c:pt>
                <c:pt idx="9">
                  <c:v>5_1</c:v>
                </c:pt>
                <c:pt idx="10">
                  <c:v>5_2</c:v>
                </c:pt>
                <c:pt idx="11">
                  <c:v>5_3</c:v>
                </c:pt>
                <c:pt idx="12">
                  <c:v>5_4</c:v>
                </c:pt>
                <c:pt idx="13">
                  <c:v>5_5</c:v>
                </c:pt>
                <c:pt idx="14">
                  <c:v>6_1</c:v>
                </c:pt>
                <c:pt idx="15">
                  <c:v>6_2</c:v>
                </c:pt>
                <c:pt idx="16">
                  <c:v>6_3</c:v>
                </c:pt>
                <c:pt idx="17">
                  <c:v>6_4</c:v>
                </c:pt>
                <c:pt idx="18">
                  <c:v>7_1</c:v>
                </c:pt>
                <c:pt idx="19">
                  <c:v>7_2</c:v>
                </c:pt>
                <c:pt idx="20">
                  <c:v>7_3</c:v>
                </c:pt>
                <c:pt idx="21">
                  <c:v>7_4</c:v>
                </c:pt>
                <c:pt idx="22">
                  <c:v>8_1</c:v>
                </c:pt>
                <c:pt idx="23">
                  <c:v>8_2</c:v>
                </c:pt>
                <c:pt idx="24">
                  <c:v>8_3</c:v>
                </c:pt>
                <c:pt idx="25">
                  <c:v>8_4</c:v>
                </c:pt>
                <c:pt idx="26">
                  <c:v>9_1</c:v>
                </c:pt>
                <c:pt idx="27">
                  <c:v>9_2</c:v>
                </c:pt>
                <c:pt idx="28">
                  <c:v>9_3</c:v>
                </c:pt>
                <c:pt idx="29">
                  <c:v>9_4</c:v>
                </c:pt>
                <c:pt idx="30">
                  <c:v>9_5</c:v>
                </c:pt>
                <c:pt idx="31">
                  <c:v>10_1</c:v>
                </c:pt>
                <c:pt idx="32">
                  <c:v>10_2</c:v>
                </c:pt>
                <c:pt idx="33">
                  <c:v>10_3</c:v>
                </c:pt>
                <c:pt idx="34">
                  <c:v>11_1</c:v>
                </c:pt>
                <c:pt idx="35">
                  <c:v>11_2</c:v>
                </c:pt>
                <c:pt idx="36">
                  <c:v>11_3</c:v>
                </c:pt>
                <c:pt idx="37">
                  <c:v>12_1</c:v>
                </c:pt>
                <c:pt idx="38">
                  <c:v>12_2</c:v>
                </c:pt>
                <c:pt idx="39">
                  <c:v>12_3</c:v>
                </c:pt>
                <c:pt idx="40">
                  <c:v>13_1</c:v>
                </c:pt>
                <c:pt idx="41">
                  <c:v>13_2</c:v>
                </c:pt>
                <c:pt idx="42">
                  <c:v>13_3</c:v>
                </c:pt>
                <c:pt idx="43">
                  <c:v>13_4</c:v>
                </c:pt>
                <c:pt idx="44">
                  <c:v>14_1</c:v>
                </c:pt>
                <c:pt idx="45">
                  <c:v>14_2</c:v>
                </c:pt>
                <c:pt idx="46">
                  <c:v>14_3</c:v>
                </c:pt>
                <c:pt idx="47">
                  <c:v>15_1</c:v>
                </c:pt>
                <c:pt idx="48">
                  <c:v>15_2</c:v>
                </c:pt>
                <c:pt idx="49">
                  <c:v>15_3</c:v>
                </c:pt>
                <c:pt idx="50">
                  <c:v>16_1</c:v>
                </c:pt>
                <c:pt idx="51">
                  <c:v>16_2</c:v>
                </c:pt>
                <c:pt idx="52">
                  <c:v>16_3</c:v>
                </c:pt>
                <c:pt idx="53">
                  <c:v>17_1</c:v>
                </c:pt>
                <c:pt idx="54">
                  <c:v>17_2</c:v>
                </c:pt>
                <c:pt idx="55">
                  <c:v>17_3</c:v>
                </c:pt>
                <c:pt idx="56">
                  <c:v>18_1</c:v>
                </c:pt>
                <c:pt idx="57">
                  <c:v>18_2</c:v>
                </c:pt>
                <c:pt idx="58">
                  <c:v>18_3</c:v>
                </c:pt>
                <c:pt idx="59">
                  <c:v>19_1</c:v>
                </c:pt>
                <c:pt idx="60">
                  <c:v>19_2</c:v>
                </c:pt>
                <c:pt idx="61">
                  <c:v>19_3</c:v>
                </c:pt>
                <c:pt idx="62">
                  <c:v>20_1</c:v>
                </c:pt>
                <c:pt idx="63">
                  <c:v>20_2</c:v>
                </c:pt>
                <c:pt idx="64">
                  <c:v>20_3</c:v>
                </c:pt>
              </c:strCache>
            </c:strRef>
          </c:cat>
          <c:val>
            <c:numRef>
              <c:f>'ID1'!$B$3:$BN$3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 formatCode="0">
                  <c:v>0</c:v>
                </c:pt>
                <c:pt idx="14">
                  <c:v>2</c:v>
                </c:pt>
                <c:pt idx="15">
                  <c:v>3</c:v>
                </c:pt>
                <c:pt idx="16" formatCode="0">
                  <c:v>0</c:v>
                </c:pt>
                <c:pt idx="17" formatCode="0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 formatCode="0">
                  <c:v>0</c:v>
                </c:pt>
                <c:pt idx="22">
                  <c:v>3</c:v>
                </c:pt>
                <c:pt idx="23">
                  <c:v>3</c:v>
                </c:pt>
                <c:pt idx="24" formatCode="0">
                  <c:v>0</c:v>
                </c:pt>
                <c:pt idx="25" formatCode="0">
                  <c:v>0</c:v>
                </c:pt>
                <c:pt idx="26">
                  <c:v>2</c:v>
                </c:pt>
                <c:pt idx="27">
                  <c:v>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2</c:v>
                </c:pt>
                <c:pt idx="32">
                  <c:v>2</c:v>
                </c:pt>
                <c:pt idx="33" formatCode="0">
                  <c:v>0</c:v>
                </c:pt>
                <c:pt idx="34">
                  <c:v>2</c:v>
                </c:pt>
                <c:pt idx="35">
                  <c:v>2</c:v>
                </c:pt>
                <c:pt idx="36" formatCode="0">
                  <c:v>0</c:v>
                </c:pt>
                <c:pt idx="37">
                  <c:v>2</c:v>
                </c:pt>
                <c:pt idx="38">
                  <c:v>2</c:v>
                </c:pt>
                <c:pt idx="39" formatCode="0">
                  <c:v>0</c:v>
                </c:pt>
                <c:pt idx="40">
                  <c:v>2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>
                  <c:v>1</c:v>
                </c:pt>
                <c:pt idx="45" formatCode="0">
                  <c:v>0</c:v>
                </c:pt>
                <c:pt idx="46" formatCode="0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 formatCode="0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 formatCode="0">
                  <c:v>0</c:v>
                </c:pt>
                <c:pt idx="59">
                  <c:v>2</c:v>
                </c:pt>
                <c:pt idx="60">
                  <c:v>3</c:v>
                </c:pt>
                <c:pt idx="61" formatCode="0">
                  <c:v>0</c:v>
                </c:pt>
                <c:pt idx="62">
                  <c:v>2</c:v>
                </c:pt>
                <c:pt idx="63">
                  <c:v>2</c:v>
                </c:pt>
                <c:pt idx="6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1-4B2E-AAA1-31834E1E92E4}"/>
            </c:ext>
          </c:extLst>
        </c:ser>
        <c:ser>
          <c:idx val="1"/>
          <c:order val="1"/>
          <c:tx>
            <c:strRef>
              <c:f>'ID1'!$A$4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'ID1'!$B$1:$BN$1</c:f>
              <c:strCache>
                <c:ptCount val="65"/>
                <c:pt idx="0">
                  <c:v>3_1</c:v>
                </c:pt>
                <c:pt idx="1">
                  <c:v>3_2</c:v>
                </c:pt>
                <c:pt idx="2">
                  <c:v>3_3</c:v>
                </c:pt>
                <c:pt idx="3">
                  <c:v>3_4</c:v>
                </c:pt>
                <c:pt idx="4">
                  <c:v>4_1</c:v>
                </c:pt>
                <c:pt idx="5">
                  <c:v>4_2</c:v>
                </c:pt>
                <c:pt idx="6">
                  <c:v>4_3</c:v>
                </c:pt>
                <c:pt idx="7">
                  <c:v>4_4</c:v>
                </c:pt>
                <c:pt idx="8">
                  <c:v>4_5</c:v>
                </c:pt>
                <c:pt idx="9">
                  <c:v>5_1</c:v>
                </c:pt>
                <c:pt idx="10">
                  <c:v>5_2</c:v>
                </c:pt>
                <c:pt idx="11">
                  <c:v>5_3</c:v>
                </c:pt>
                <c:pt idx="12">
                  <c:v>5_4</c:v>
                </c:pt>
                <c:pt idx="13">
                  <c:v>5_5</c:v>
                </c:pt>
                <c:pt idx="14">
                  <c:v>6_1</c:v>
                </c:pt>
                <c:pt idx="15">
                  <c:v>6_2</c:v>
                </c:pt>
                <c:pt idx="16">
                  <c:v>6_3</c:v>
                </c:pt>
                <c:pt idx="17">
                  <c:v>6_4</c:v>
                </c:pt>
                <c:pt idx="18">
                  <c:v>7_1</c:v>
                </c:pt>
                <c:pt idx="19">
                  <c:v>7_2</c:v>
                </c:pt>
                <c:pt idx="20">
                  <c:v>7_3</c:v>
                </c:pt>
                <c:pt idx="21">
                  <c:v>7_4</c:v>
                </c:pt>
                <c:pt idx="22">
                  <c:v>8_1</c:v>
                </c:pt>
                <c:pt idx="23">
                  <c:v>8_2</c:v>
                </c:pt>
                <c:pt idx="24">
                  <c:v>8_3</c:v>
                </c:pt>
                <c:pt idx="25">
                  <c:v>8_4</c:v>
                </c:pt>
                <c:pt idx="26">
                  <c:v>9_1</c:v>
                </c:pt>
                <c:pt idx="27">
                  <c:v>9_2</c:v>
                </c:pt>
                <c:pt idx="28">
                  <c:v>9_3</c:v>
                </c:pt>
                <c:pt idx="29">
                  <c:v>9_4</c:v>
                </c:pt>
                <c:pt idx="30">
                  <c:v>9_5</c:v>
                </c:pt>
                <c:pt idx="31">
                  <c:v>10_1</c:v>
                </c:pt>
                <c:pt idx="32">
                  <c:v>10_2</c:v>
                </c:pt>
                <c:pt idx="33">
                  <c:v>10_3</c:v>
                </c:pt>
                <c:pt idx="34">
                  <c:v>11_1</c:v>
                </c:pt>
                <c:pt idx="35">
                  <c:v>11_2</c:v>
                </c:pt>
                <c:pt idx="36">
                  <c:v>11_3</c:v>
                </c:pt>
                <c:pt idx="37">
                  <c:v>12_1</c:v>
                </c:pt>
                <c:pt idx="38">
                  <c:v>12_2</c:v>
                </c:pt>
                <c:pt idx="39">
                  <c:v>12_3</c:v>
                </c:pt>
                <c:pt idx="40">
                  <c:v>13_1</c:v>
                </c:pt>
                <c:pt idx="41">
                  <c:v>13_2</c:v>
                </c:pt>
                <c:pt idx="42">
                  <c:v>13_3</c:v>
                </c:pt>
                <c:pt idx="43">
                  <c:v>13_4</c:v>
                </c:pt>
                <c:pt idx="44">
                  <c:v>14_1</c:v>
                </c:pt>
                <c:pt idx="45">
                  <c:v>14_2</c:v>
                </c:pt>
                <c:pt idx="46">
                  <c:v>14_3</c:v>
                </c:pt>
                <c:pt idx="47">
                  <c:v>15_1</c:v>
                </c:pt>
                <c:pt idx="48">
                  <c:v>15_2</c:v>
                </c:pt>
                <c:pt idx="49">
                  <c:v>15_3</c:v>
                </c:pt>
                <c:pt idx="50">
                  <c:v>16_1</c:v>
                </c:pt>
                <c:pt idx="51">
                  <c:v>16_2</c:v>
                </c:pt>
                <c:pt idx="52">
                  <c:v>16_3</c:v>
                </c:pt>
                <c:pt idx="53">
                  <c:v>17_1</c:v>
                </c:pt>
                <c:pt idx="54">
                  <c:v>17_2</c:v>
                </c:pt>
                <c:pt idx="55">
                  <c:v>17_3</c:v>
                </c:pt>
                <c:pt idx="56">
                  <c:v>18_1</c:v>
                </c:pt>
                <c:pt idx="57">
                  <c:v>18_2</c:v>
                </c:pt>
                <c:pt idx="58">
                  <c:v>18_3</c:v>
                </c:pt>
                <c:pt idx="59">
                  <c:v>19_1</c:v>
                </c:pt>
                <c:pt idx="60">
                  <c:v>19_2</c:v>
                </c:pt>
                <c:pt idx="61">
                  <c:v>19_3</c:v>
                </c:pt>
                <c:pt idx="62">
                  <c:v>20_1</c:v>
                </c:pt>
                <c:pt idx="63">
                  <c:v>20_2</c:v>
                </c:pt>
                <c:pt idx="64">
                  <c:v>20_3</c:v>
                </c:pt>
              </c:strCache>
            </c:strRef>
          </c:cat>
          <c:val>
            <c:numRef>
              <c:f>'ID1'!$B$4:$BN$4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 formatCode="0">
                  <c:v>0</c:v>
                </c:pt>
                <c:pt idx="14">
                  <c:v>2</c:v>
                </c:pt>
                <c:pt idx="15">
                  <c:v>4</c:v>
                </c:pt>
                <c:pt idx="16" formatCode="0">
                  <c:v>0</c:v>
                </c:pt>
                <c:pt idx="17" formatCode="0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 formatCode="0">
                  <c:v>0</c:v>
                </c:pt>
                <c:pt idx="22">
                  <c:v>2</c:v>
                </c:pt>
                <c:pt idx="23">
                  <c:v>4</c:v>
                </c:pt>
                <c:pt idx="24" formatCode="0">
                  <c:v>0</c:v>
                </c:pt>
                <c:pt idx="25" formatCode="0">
                  <c:v>0</c:v>
                </c:pt>
                <c:pt idx="26">
                  <c:v>2</c:v>
                </c:pt>
                <c:pt idx="27">
                  <c:v>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2</c:v>
                </c:pt>
                <c:pt idx="32">
                  <c:v>2</c:v>
                </c:pt>
                <c:pt idx="33" formatCode="0">
                  <c:v>0</c:v>
                </c:pt>
                <c:pt idx="34">
                  <c:v>2</c:v>
                </c:pt>
                <c:pt idx="35">
                  <c:v>2</c:v>
                </c:pt>
                <c:pt idx="36" formatCode="0">
                  <c:v>0</c:v>
                </c:pt>
                <c:pt idx="37">
                  <c:v>2</c:v>
                </c:pt>
                <c:pt idx="38">
                  <c:v>2</c:v>
                </c:pt>
                <c:pt idx="39" formatCode="0">
                  <c:v>0</c:v>
                </c:pt>
                <c:pt idx="40">
                  <c:v>2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>
                  <c:v>1</c:v>
                </c:pt>
                <c:pt idx="45" formatCode="0">
                  <c:v>0</c:v>
                </c:pt>
                <c:pt idx="46" formatCode="0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 formatCode="0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 formatCode="0">
                  <c:v>0</c:v>
                </c:pt>
                <c:pt idx="59">
                  <c:v>2</c:v>
                </c:pt>
                <c:pt idx="60">
                  <c:v>2</c:v>
                </c:pt>
                <c:pt idx="61" formatCode="0">
                  <c:v>0</c:v>
                </c:pt>
                <c:pt idx="62">
                  <c:v>4</c:v>
                </c:pt>
                <c:pt idx="63">
                  <c:v>4</c:v>
                </c:pt>
                <c:pt idx="6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1-4B2E-AAA1-31834E1E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992613663"/>
        <c:axId val="1992605759"/>
      </c:barChart>
      <c:catAx>
        <c:axId val="19926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605759"/>
        <c:crossesAt val="0"/>
        <c:auto val="1"/>
        <c:lblAlgn val="ctr"/>
        <c:lblOffset val="100"/>
        <c:noMultiLvlLbl val="0"/>
      </c:catAx>
      <c:valAx>
        <c:axId val="19926057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6136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AB_alle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AB_alle!$BO$1</c:f>
              <c:strCache>
                <c:ptCount val="1"/>
                <c:pt idx="0">
                  <c:v>konzentriert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AB_alle!$BO$2:$BO$61</c:f>
              <c:numCache>
                <c:formatCode>General</c:formatCode>
                <c:ptCount val="60"/>
                <c:pt idx="0">
                  <c:v>1</c:v>
                </c:pt>
                <c:pt idx="1">
                  <c:v>28</c:v>
                </c:pt>
                <c:pt idx="2">
                  <c:v>30</c:v>
                </c:pt>
                <c:pt idx="3">
                  <c:v>28</c:v>
                </c:pt>
                <c:pt idx="4">
                  <c:v>15</c:v>
                </c:pt>
                <c:pt idx="5">
                  <c:v>29</c:v>
                </c:pt>
                <c:pt idx="6">
                  <c:v>26</c:v>
                </c:pt>
                <c:pt idx="7">
                  <c:v>31</c:v>
                </c:pt>
                <c:pt idx="8">
                  <c:v>14</c:v>
                </c:pt>
                <c:pt idx="9">
                  <c:v>21</c:v>
                </c:pt>
                <c:pt idx="10">
                  <c:v>28</c:v>
                </c:pt>
                <c:pt idx="11">
                  <c:v>23</c:v>
                </c:pt>
                <c:pt idx="12">
                  <c:v>20</c:v>
                </c:pt>
                <c:pt idx="13">
                  <c:v>18</c:v>
                </c:pt>
                <c:pt idx="14">
                  <c:v>35</c:v>
                </c:pt>
                <c:pt idx="15">
                  <c:v>1</c:v>
                </c:pt>
                <c:pt idx="16">
                  <c:v>21</c:v>
                </c:pt>
                <c:pt idx="17">
                  <c:v>36</c:v>
                </c:pt>
                <c:pt idx="18">
                  <c:v>10</c:v>
                </c:pt>
                <c:pt idx="19">
                  <c:v>26</c:v>
                </c:pt>
                <c:pt idx="20">
                  <c:v>12</c:v>
                </c:pt>
                <c:pt idx="21">
                  <c:v>20</c:v>
                </c:pt>
                <c:pt idx="22">
                  <c:v>14</c:v>
                </c:pt>
                <c:pt idx="23">
                  <c:v>25</c:v>
                </c:pt>
                <c:pt idx="24">
                  <c:v>14</c:v>
                </c:pt>
                <c:pt idx="25">
                  <c:v>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36</c:v>
                </c:pt>
                <c:pt idx="30">
                  <c:v>20</c:v>
                </c:pt>
                <c:pt idx="31">
                  <c:v>24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24</c:v>
                </c:pt>
                <c:pt idx="36">
                  <c:v>35</c:v>
                </c:pt>
                <c:pt idx="37">
                  <c:v>25</c:v>
                </c:pt>
                <c:pt idx="38">
                  <c:v>25</c:v>
                </c:pt>
                <c:pt idx="39">
                  <c:v>32</c:v>
                </c:pt>
                <c:pt idx="40">
                  <c:v>23</c:v>
                </c:pt>
                <c:pt idx="41">
                  <c:v>16</c:v>
                </c:pt>
                <c:pt idx="42">
                  <c:v>21</c:v>
                </c:pt>
                <c:pt idx="43">
                  <c:v>15</c:v>
                </c:pt>
                <c:pt idx="44">
                  <c:v>22</c:v>
                </c:pt>
                <c:pt idx="45">
                  <c:v>12</c:v>
                </c:pt>
                <c:pt idx="46">
                  <c:v>33</c:v>
                </c:pt>
                <c:pt idx="47">
                  <c:v>24</c:v>
                </c:pt>
                <c:pt idx="48">
                  <c:v>23</c:v>
                </c:pt>
                <c:pt idx="49">
                  <c:v>33</c:v>
                </c:pt>
                <c:pt idx="50">
                  <c:v>29</c:v>
                </c:pt>
                <c:pt idx="51">
                  <c:v>37</c:v>
                </c:pt>
                <c:pt idx="52">
                  <c:v>19</c:v>
                </c:pt>
                <c:pt idx="53">
                  <c:v>21</c:v>
                </c:pt>
                <c:pt idx="54">
                  <c:v>27</c:v>
                </c:pt>
                <c:pt idx="55">
                  <c:v>22</c:v>
                </c:pt>
                <c:pt idx="56">
                  <c:v>39</c:v>
                </c:pt>
                <c:pt idx="57">
                  <c:v>24</c:v>
                </c:pt>
                <c:pt idx="58">
                  <c:v>28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C-4E2D-A142-9E9756CD6121}"/>
            </c:ext>
          </c:extLst>
        </c:ser>
        <c:ser>
          <c:idx val="1"/>
          <c:order val="1"/>
          <c:tx>
            <c:strRef>
              <c:f>AB_alle!$BP$1</c:f>
              <c:strCache>
                <c:ptCount val="1"/>
                <c:pt idx="0">
                  <c:v>angestrengt konzentriert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AB_alle!$BP$2:$BP$61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17</c:v>
                </c:pt>
                <c:pt idx="6">
                  <c:v>12</c:v>
                </c:pt>
                <c:pt idx="7">
                  <c:v>21</c:v>
                </c:pt>
                <c:pt idx="8">
                  <c:v>22</c:v>
                </c:pt>
                <c:pt idx="9">
                  <c:v>15</c:v>
                </c:pt>
                <c:pt idx="10">
                  <c:v>4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2</c:v>
                </c:pt>
                <c:pt idx="15">
                  <c:v>34</c:v>
                </c:pt>
                <c:pt idx="16">
                  <c:v>3</c:v>
                </c:pt>
                <c:pt idx="17">
                  <c:v>1</c:v>
                </c:pt>
                <c:pt idx="18">
                  <c:v>23</c:v>
                </c:pt>
                <c:pt idx="19">
                  <c:v>7</c:v>
                </c:pt>
                <c:pt idx="20">
                  <c:v>26</c:v>
                </c:pt>
                <c:pt idx="21">
                  <c:v>0</c:v>
                </c:pt>
                <c:pt idx="22">
                  <c:v>20</c:v>
                </c:pt>
                <c:pt idx="23">
                  <c:v>16</c:v>
                </c:pt>
                <c:pt idx="24">
                  <c:v>18</c:v>
                </c:pt>
                <c:pt idx="25">
                  <c:v>23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0</c:v>
                </c:pt>
                <c:pt idx="30">
                  <c:v>16</c:v>
                </c:pt>
                <c:pt idx="31">
                  <c:v>11</c:v>
                </c:pt>
                <c:pt idx="32">
                  <c:v>24</c:v>
                </c:pt>
                <c:pt idx="33">
                  <c:v>17</c:v>
                </c:pt>
                <c:pt idx="34">
                  <c:v>15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16</c:v>
                </c:pt>
                <c:pt idx="39">
                  <c:v>2</c:v>
                </c:pt>
                <c:pt idx="40">
                  <c:v>13</c:v>
                </c:pt>
                <c:pt idx="41">
                  <c:v>16</c:v>
                </c:pt>
                <c:pt idx="42">
                  <c:v>15</c:v>
                </c:pt>
                <c:pt idx="43">
                  <c:v>11</c:v>
                </c:pt>
                <c:pt idx="44">
                  <c:v>2</c:v>
                </c:pt>
                <c:pt idx="45">
                  <c:v>20</c:v>
                </c:pt>
                <c:pt idx="46">
                  <c:v>3</c:v>
                </c:pt>
                <c:pt idx="47">
                  <c:v>14</c:v>
                </c:pt>
                <c:pt idx="48">
                  <c:v>14</c:v>
                </c:pt>
                <c:pt idx="49">
                  <c:v>8</c:v>
                </c:pt>
                <c:pt idx="50">
                  <c:v>10</c:v>
                </c:pt>
                <c:pt idx="51">
                  <c:v>11</c:v>
                </c:pt>
                <c:pt idx="52">
                  <c:v>17</c:v>
                </c:pt>
                <c:pt idx="53">
                  <c:v>21</c:v>
                </c:pt>
                <c:pt idx="54">
                  <c:v>11</c:v>
                </c:pt>
                <c:pt idx="55">
                  <c:v>22</c:v>
                </c:pt>
                <c:pt idx="56">
                  <c:v>10</c:v>
                </c:pt>
                <c:pt idx="57">
                  <c:v>22</c:v>
                </c:pt>
                <c:pt idx="58">
                  <c:v>15</c:v>
                </c:pt>
                <c:pt idx="5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C-4E2D-A142-9E9756CD6121}"/>
            </c:ext>
          </c:extLst>
        </c:ser>
        <c:ser>
          <c:idx val="2"/>
          <c:order val="2"/>
          <c:tx>
            <c:strRef>
              <c:f>AB_alle!$BQ$1</c:f>
              <c:strCache>
                <c:ptCount val="1"/>
                <c:pt idx="0">
                  <c:v>kurzzeitig konzentriert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AB_alle!$BQ$2:$BQ$61</c:f>
              <c:numCache>
                <c:formatCode>General</c:formatCode>
                <c:ptCount val="6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C-4E2D-A142-9E9756CD6121}"/>
            </c:ext>
          </c:extLst>
        </c:ser>
        <c:ser>
          <c:idx val="3"/>
          <c:order val="3"/>
          <c:tx>
            <c:strRef>
              <c:f>AB_alle!$BR$1</c:f>
              <c:strCache>
                <c:ptCount val="1"/>
                <c:pt idx="0">
                  <c:v>abwesend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AB_alle!$BR$2:$BR$61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C-4E2D-A142-9E9756CD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07855"/>
        <c:axId val="1997800783"/>
      </c:lineChart>
      <c:catAx>
        <c:axId val="199780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800783"/>
        <c:crosses val="autoZero"/>
        <c:auto val="1"/>
        <c:lblAlgn val="ctr"/>
        <c:lblOffset val="100"/>
        <c:noMultiLvlLbl val="0"/>
      </c:catAx>
      <c:valAx>
        <c:axId val="19978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8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C-174A-841F-327CD4BB800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C-174A-841F-327CD4BB800C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C-174A-841F-327CD4BB800C}"/>
              </c:ext>
            </c:extLst>
          </c:dPt>
          <c:val>
            <c:numRef>
              <c:f>Ringdiagramme!$L$42:$N$42</c:f>
              <c:numCache>
                <c:formatCode>General</c:formatCode>
                <c:ptCount val="3"/>
                <c:pt idx="0">
                  <c:v>33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12F-87F5-C121B83E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2-F349-B1F1-C19D4C64DE3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2-F349-B1F1-C19D4C64DE34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22-F349-B1F1-C19D4C64DE34}"/>
              </c:ext>
            </c:extLst>
          </c:dPt>
          <c:val>
            <c:numRef>
              <c:f>Ringdiagramme!$L$54:$N$54</c:f>
              <c:numCache>
                <c:formatCode>General</c:formatCode>
                <c:ptCount val="3"/>
                <c:pt idx="0">
                  <c:v>45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136-9DCF-63095C04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7-DC47-80A6-817AB363BF7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7-DC47-80A6-817AB363BF76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27-DC47-80A6-817AB363BF76}"/>
              </c:ext>
            </c:extLst>
          </c:dPt>
          <c:val>
            <c:numRef>
              <c:f>Ringdiagramme!$L$57:$N$57</c:f>
              <c:numCache>
                <c:formatCode>General</c:formatCode>
                <c:ptCount val="3"/>
                <c:pt idx="0">
                  <c:v>38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3-4ABC-947E-95233DDD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C-6B4B-B87C-8403877D418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5C-6B4B-B87C-8403877D418D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5C-6B4B-B87C-8403877D418D}"/>
              </c:ext>
            </c:extLst>
          </c:dPt>
          <c:val>
            <c:numRef>
              <c:f>Ringdiagramme!$L$58:$N$58</c:f>
              <c:numCache>
                <c:formatCode>General</c:formatCode>
                <c:ptCount val="3"/>
                <c:pt idx="0">
                  <c:v>31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0-49E2-953A-B9091B69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4-E746-B753-E6F48012FBD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4-E746-B753-E6F48012FBD6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94-E746-B753-E6F48012FBD6}"/>
              </c:ext>
            </c:extLst>
          </c:dPt>
          <c:val>
            <c:numRef>
              <c:f>Ringdiagramme!$L$60:$N$60</c:f>
              <c:numCache>
                <c:formatCode>General</c:formatCode>
                <c:ptCount val="3"/>
                <c:pt idx="0">
                  <c:v>26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C80-AF02-3213AE0B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2-D940-8748-940E66B451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2-D940-8748-940E66B45144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2-D940-8748-940E66B45144}"/>
              </c:ext>
            </c:extLst>
          </c:dPt>
          <c:val>
            <c:numRef>
              <c:f>Ringdiagramme!$L$62:$N$62</c:f>
              <c:numCache>
                <c:formatCode>General</c:formatCode>
                <c:ptCount val="3"/>
                <c:pt idx="0">
                  <c:v>37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6-4653-804F-17504A1D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9-0C45-A289-22A9753CB85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9-0C45-A289-22A9753CB85B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9-0C45-A289-22A9753CB85B}"/>
              </c:ext>
            </c:extLst>
          </c:dPt>
          <c:val>
            <c:numRef>
              <c:f>Ringdiagramme!$L$24:$N$24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42B-BE7A-C1F4AB55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7-A140-8F1E-8CD9DE92078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7-A140-8F1E-8CD9DE920785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B7-A140-8F1E-8CD9DE920785}"/>
              </c:ext>
            </c:extLst>
          </c:dPt>
          <c:cat>
            <c:strRef>
              <c:f>Ringdiagramme!$L$2:$N$2</c:f>
              <c:strCache>
                <c:ptCount val="3"/>
                <c:pt idx="0">
                  <c:v>wach</c:v>
                </c:pt>
                <c:pt idx="1">
                  <c:v>leicht getruebt</c:v>
                </c:pt>
                <c:pt idx="2">
                  <c:v>muede</c:v>
                </c:pt>
              </c:strCache>
            </c:strRef>
          </c:cat>
          <c:val>
            <c:numRef>
              <c:f>Ringdiagramme!$L$21:$N$21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BF0-A708-49487CCE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3-4E43-99A5-06DD686428B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43-4E43-99A5-06DD686428B9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43-4E43-99A5-06DD686428B9}"/>
              </c:ext>
            </c:extLst>
          </c:dPt>
          <c:val>
            <c:numRef>
              <c:f>Ringdiagramme!$L$11:$N$11</c:f>
              <c:numCache>
                <c:formatCode>General</c:formatCode>
                <c:ptCount val="3"/>
                <c:pt idx="0">
                  <c:v>35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D-4027-9564-95A03BC0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98-1F4E-82BB-03E56A6A85F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98-1F4E-82BB-03E56A6A85F2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98-1F4E-82BB-03E56A6A85F2}"/>
              </c:ext>
            </c:extLst>
          </c:dPt>
          <c:val>
            <c:numRef>
              <c:f>Ringdiagramme!$L$3:$N$3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9-4601-A3AE-E772C6D5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67726385195228"/>
          <c:y val="0.35898597197853022"/>
          <c:w val="0.83452921033877392"/>
          <c:h val="0.6377356370519546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F8-4405-99D7-5E5D46213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F8-4405-99D7-5E5D46213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F8-4405-99D7-5E5D46213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6F8-4405-99D7-5E5D4621345B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F8-4405-99D7-5E5D4621345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F8-4405-99D7-5E5D4621345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F8-4405-99D7-5E5D4621345B}"/>
                </c:ext>
              </c:extLst>
            </c:dLbl>
            <c:dLbl>
              <c:idx val="3"/>
              <c:layout>
                <c:manualLayout>
                  <c:x val="7.7262693156732828E-2"/>
                  <c:y val="-3.29308452250274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F8-4405-99D7-5E5D462134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AB_alle!$BO$62:$BR$62</c:f>
              <c:numCache>
                <c:formatCode>General</c:formatCode>
                <c:ptCount val="4"/>
                <c:pt idx="0">
                  <c:v>1327</c:v>
                </c:pt>
                <c:pt idx="1">
                  <c:v>788</c:v>
                </c:pt>
                <c:pt idx="2">
                  <c:v>67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F8-4405-99D7-5E5D4621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5-7043-AE1A-BFCA3C2D2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5-7043-AE1A-BFCA3C2D2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5-7043-AE1A-BFCA3C2D2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5-7043-AE1A-BFCA3C2D2F9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Ringdiagramme!$B$63:$E$63</c:f>
              <c:numCache>
                <c:formatCode>General</c:formatCode>
                <c:ptCount val="4"/>
                <c:pt idx="0">
                  <c:v>1327</c:v>
                </c:pt>
                <c:pt idx="1">
                  <c:v>788</c:v>
                </c:pt>
                <c:pt idx="2">
                  <c:v>67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6-420B-A3D5-D92B1C815317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5-7043-AE1A-BFCA3C2D2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15-7043-AE1A-BFCA3C2D2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15-7043-AE1A-BFCA3C2D2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15-7043-AE1A-BFCA3C2D2F9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Ringdiagramme!$G$63:$J$63</c:f>
              <c:numCache>
                <c:formatCode>General</c:formatCode>
                <c:ptCount val="4"/>
                <c:pt idx="0">
                  <c:v>1786</c:v>
                </c:pt>
                <c:pt idx="1">
                  <c:v>327</c:v>
                </c:pt>
                <c:pt idx="2">
                  <c:v>63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6-420B-A3D5-D92B1C81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7-474E-B614-C932E679D54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7-474E-B614-C932E679D543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7-474E-B614-C932E679D543}"/>
              </c:ext>
            </c:extLst>
          </c:dPt>
          <c:val>
            <c:numRef>
              <c:f>Ringdiagramme!$L$63:$N$63</c:f>
              <c:numCache>
                <c:formatCode>General</c:formatCode>
                <c:ptCount val="3"/>
                <c:pt idx="0">
                  <c:v>2014</c:v>
                </c:pt>
                <c:pt idx="1">
                  <c:v>135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CE4-954B-668B33F7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</a:t>
            </a:r>
            <a:r>
              <a:rPr lang="de-DE" baseline="0"/>
              <a:t> u AS Gruppen1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'Ringdiagramm-Gruppen'!$C$3:$C$4</c:f>
              <c:strCache>
                <c:ptCount val="2"/>
                <c:pt idx="0">
                  <c:v>AB</c:v>
                </c:pt>
                <c:pt idx="1">
                  <c:v>konzentriert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'Ringdiagramm-Gruppen'!$C$5:$C$21</c:f>
              <c:numCache>
                <c:formatCode>General</c:formatCode>
                <c:ptCount val="17"/>
                <c:pt idx="0">
                  <c:v>28</c:v>
                </c:pt>
                <c:pt idx="1">
                  <c:v>33</c:v>
                </c:pt>
                <c:pt idx="2">
                  <c:v>22</c:v>
                </c:pt>
                <c:pt idx="3">
                  <c:v>35</c:v>
                </c:pt>
                <c:pt idx="4">
                  <c:v>36</c:v>
                </c:pt>
                <c:pt idx="5">
                  <c:v>21</c:v>
                </c:pt>
                <c:pt idx="6">
                  <c:v>33</c:v>
                </c:pt>
                <c:pt idx="7">
                  <c:v>35</c:v>
                </c:pt>
                <c:pt idx="8">
                  <c:v>30</c:v>
                </c:pt>
                <c:pt idx="9">
                  <c:v>20</c:v>
                </c:pt>
                <c:pt idx="10">
                  <c:v>24</c:v>
                </c:pt>
                <c:pt idx="11">
                  <c:v>32</c:v>
                </c:pt>
                <c:pt idx="12">
                  <c:v>39</c:v>
                </c:pt>
                <c:pt idx="13">
                  <c:v>37</c:v>
                </c:pt>
                <c:pt idx="14">
                  <c:v>29</c:v>
                </c:pt>
                <c:pt idx="15">
                  <c:v>28</c:v>
                </c:pt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594F-A958-B1A975785AF3}"/>
            </c:ext>
          </c:extLst>
        </c:ser>
        <c:ser>
          <c:idx val="1"/>
          <c:order val="1"/>
          <c:tx>
            <c:strRef>
              <c:f>'Ringdiagramm-Gruppen'!$D$3:$D$4</c:f>
              <c:strCache>
                <c:ptCount val="2"/>
                <c:pt idx="0">
                  <c:v>AB</c:v>
                </c:pt>
                <c:pt idx="1">
                  <c:v>angestrengt konzentriert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'Ringdiagramm-Gruppen'!$D$5:$D$21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594F-A958-B1A975785AF3}"/>
            </c:ext>
          </c:extLst>
        </c:ser>
        <c:ser>
          <c:idx val="2"/>
          <c:order val="2"/>
          <c:tx>
            <c:strRef>
              <c:f>'Ringdiagramm-Gruppen'!$E$3:$E$4</c:f>
              <c:strCache>
                <c:ptCount val="2"/>
                <c:pt idx="0">
                  <c:v>AB</c:v>
                </c:pt>
                <c:pt idx="1">
                  <c:v>kurzzeitig konzentriert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'Ringdiagramm-Gruppen'!$E$5:$E$21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594F-A958-B1A975785AF3}"/>
            </c:ext>
          </c:extLst>
        </c:ser>
        <c:ser>
          <c:idx val="3"/>
          <c:order val="3"/>
          <c:tx>
            <c:strRef>
              <c:f>'Ringdiagramm-Gruppen'!$F$3:$F$4</c:f>
              <c:strCache>
                <c:ptCount val="2"/>
                <c:pt idx="0">
                  <c:v>AB</c:v>
                </c:pt>
                <c:pt idx="1">
                  <c:v>abwesend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'Ringdiagramm-Gruppen'!$F$5:$F$21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5-594F-A958-B1A975785AF3}"/>
            </c:ext>
          </c:extLst>
        </c:ser>
        <c:ser>
          <c:idx val="4"/>
          <c:order val="4"/>
          <c:tx>
            <c:strRef>
              <c:f>'Ringdiagramm-Gruppen'!$G$3:$G$4</c:f>
              <c:strCache>
                <c:ptCount val="2"/>
                <c:pt idx="0">
                  <c:v>AS</c:v>
                </c:pt>
                <c:pt idx="1">
                  <c:v>konzentriert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'Ringdiagramm-Gruppen'!$G$5:$G$21</c:f>
              <c:numCache>
                <c:formatCode>General</c:formatCode>
                <c:ptCount val="17"/>
                <c:pt idx="0">
                  <c:v>28</c:v>
                </c:pt>
                <c:pt idx="1">
                  <c:v>40</c:v>
                </c:pt>
                <c:pt idx="2">
                  <c:v>24</c:v>
                </c:pt>
                <c:pt idx="3">
                  <c:v>37</c:v>
                </c:pt>
                <c:pt idx="4">
                  <c:v>36</c:v>
                </c:pt>
                <c:pt idx="5">
                  <c:v>24</c:v>
                </c:pt>
                <c:pt idx="6">
                  <c:v>34</c:v>
                </c:pt>
                <c:pt idx="7">
                  <c:v>37</c:v>
                </c:pt>
                <c:pt idx="8">
                  <c:v>32</c:v>
                </c:pt>
                <c:pt idx="9">
                  <c:v>19</c:v>
                </c:pt>
                <c:pt idx="10">
                  <c:v>26</c:v>
                </c:pt>
                <c:pt idx="11">
                  <c:v>33</c:v>
                </c:pt>
                <c:pt idx="12">
                  <c:v>45</c:v>
                </c:pt>
                <c:pt idx="13">
                  <c:v>47</c:v>
                </c:pt>
                <c:pt idx="14">
                  <c:v>29</c:v>
                </c:pt>
                <c:pt idx="15">
                  <c:v>28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5-594F-A958-B1A975785AF3}"/>
            </c:ext>
          </c:extLst>
        </c:ser>
        <c:ser>
          <c:idx val="5"/>
          <c:order val="5"/>
          <c:tx>
            <c:strRef>
              <c:f>'Ringdiagramm-Gruppen'!$H$3:$H$4</c:f>
              <c:strCache>
                <c:ptCount val="2"/>
                <c:pt idx="0">
                  <c:v>AS</c:v>
                </c:pt>
                <c:pt idx="1">
                  <c:v>angestrengt konzentriert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'Ringdiagramm-Gruppen'!$H$5:$H$21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10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5-594F-A958-B1A975785AF3}"/>
            </c:ext>
          </c:extLst>
        </c:ser>
        <c:ser>
          <c:idx val="6"/>
          <c:order val="6"/>
          <c:tx>
            <c:strRef>
              <c:f>'Ringdiagramm-Gruppen'!$I$3:$I$4</c:f>
              <c:strCache>
                <c:ptCount val="2"/>
                <c:pt idx="0">
                  <c:v>AS</c:v>
                </c:pt>
                <c:pt idx="1">
                  <c:v>kurzzeitig konzentriert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'Ringdiagramm-Gruppen'!$I$5:$I$21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5-594F-A958-B1A975785AF3}"/>
            </c:ext>
          </c:extLst>
        </c:ser>
        <c:ser>
          <c:idx val="7"/>
          <c:order val="7"/>
          <c:tx>
            <c:strRef>
              <c:f>'Ringdiagramm-Gruppen'!$J$3:$J$4</c:f>
              <c:strCache>
                <c:ptCount val="2"/>
                <c:pt idx="0">
                  <c:v>AS</c:v>
                </c:pt>
                <c:pt idx="1">
                  <c:v>abwesend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'Ringdiagramm-Gruppen'!$J$5:$J$21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5-594F-A958-B1A97578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59408"/>
        <c:axId val="67307568"/>
      </c:barChart>
      <c:catAx>
        <c:axId val="1058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07568"/>
        <c:crosses val="autoZero"/>
        <c:auto val="1"/>
        <c:lblAlgn val="ctr"/>
        <c:lblOffset val="100"/>
        <c:noMultiLvlLbl val="0"/>
      </c:catAx>
      <c:valAx>
        <c:axId val="67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'Ringdiagramm-Gruppen'!$Z$64:$Z$65</c:f>
              <c:strCache>
                <c:ptCount val="2"/>
                <c:pt idx="0">
                  <c:v>AB</c:v>
                </c:pt>
                <c:pt idx="1">
                  <c:v>konzentriert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'Ringdiagramm-Gruppen'!$Z$66:$Z$78</c:f>
              <c:numCache>
                <c:formatCode>General</c:formatCode>
                <c:ptCount val="13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29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26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C042-9EAE-C76DAACF2C4A}"/>
            </c:ext>
          </c:extLst>
        </c:ser>
        <c:ser>
          <c:idx val="1"/>
          <c:order val="1"/>
          <c:tx>
            <c:strRef>
              <c:f>'Ringdiagramm-Gruppen'!$AA$64:$AA$65</c:f>
              <c:strCache>
                <c:ptCount val="2"/>
                <c:pt idx="0">
                  <c:v>AB</c:v>
                </c:pt>
                <c:pt idx="1">
                  <c:v>angestrengt konzentriert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'Ringdiagramm-Gruppen'!$AA$66:$AA$78</c:f>
              <c:numCache>
                <c:formatCode>General</c:formatCode>
                <c:ptCount val="13"/>
                <c:pt idx="0">
                  <c:v>10</c:v>
                </c:pt>
                <c:pt idx="1">
                  <c:v>26</c:v>
                </c:pt>
                <c:pt idx="2">
                  <c:v>7</c:v>
                </c:pt>
                <c:pt idx="3">
                  <c:v>17</c:v>
                </c:pt>
                <c:pt idx="4">
                  <c:v>22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21</c:v>
                </c:pt>
                <c:pt idx="9">
                  <c:v>13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E-C042-9EAE-C76DAACF2C4A}"/>
            </c:ext>
          </c:extLst>
        </c:ser>
        <c:ser>
          <c:idx val="2"/>
          <c:order val="2"/>
          <c:tx>
            <c:strRef>
              <c:f>'Ringdiagramm-Gruppen'!$AB$64:$AB$65</c:f>
              <c:strCache>
                <c:ptCount val="2"/>
                <c:pt idx="0">
                  <c:v>AB</c:v>
                </c:pt>
                <c:pt idx="1">
                  <c:v>kurzzeitig konzentriert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'Ringdiagramm-Gruppen'!$AB$66:$AB$78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E-C042-9EAE-C76DAACF2C4A}"/>
            </c:ext>
          </c:extLst>
        </c:ser>
        <c:ser>
          <c:idx val="3"/>
          <c:order val="3"/>
          <c:tx>
            <c:strRef>
              <c:f>'Ringdiagramm-Gruppen'!$AC$64:$AC$65</c:f>
              <c:strCache>
                <c:ptCount val="2"/>
                <c:pt idx="0">
                  <c:v>AB</c:v>
                </c:pt>
                <c:pt idx="1">
                  <c:v>abwesend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'Ringdiagramm-Gruppen'!$AC$66:$AC$78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E-C042-9EAE-C76DAACF2C4A}"/>
            </c:ext>
          </c:extLst>
        </c:ser>
        <c:ser>
          <c:idx val="4"/>
          <c:order val="4"/>
          <c:tx>
            <c:strRef>
              <c:f>'Ringdiagramm-Gruppen'!$AD$64:$AD$65</c:f>
              <c:strCache>
                <c:ptCount val="2"/>
                <c:pt idx="0">
                  <c:v>AS</c:v>
                </c:pt>
                <c:pt idx="1">
                  <c:v>konzentriert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'Ringdiagramm-Gruppen'!$AD$66:$AD$78</c:f>
              <c:numCache>
                <c:formatCode>General</c:formatCode>
                <c:ptCount val="13"/>
                <c:pt idx="0">
                  <c:v>30</c:v>
                </c:pt>
                <c:pt idx="1">
                  <c:v>37</c:v>
                </c:pt>
                <c:pt idx="2">
                  <c:v>22</c:v>
                </c:pt>
                <c:pt idx="3">
                  <c:v>46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  <c:pt idx="7">
                  <c:v>37</c:v>
                </c:pt>
                <c:pt idx="8">
                  <c:v>33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E-C042-9EAE-C76DAACF2C4A}"/>
            </c:ext>
          </c:extLst>
        </c:ser>
        <c:ser>
          <c:idx val="5"/>
          <c:order val="5"/>
          <c:tx>
            <c:strRef>
              <c:f>'Ringdiagramm-Gruppen'!$AE$64:$AE$65</c:f>
              <c:strCache>
                <c:ptCount val="2"/>
                <c:pt idx="0">
                  <c:v>AS</c:v>
                </c:pt>
                <c:pt idx="1">
                  <c:v>angestrengt konzentriert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'Ringdiagramm-Gruppen'!$AE$66:$AE$78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3E-C042-9EAE-C76DAACF2C4A}"/>
            </c:ext>
          </c:extLst>
        </c:ser>
        <c:ser>
          <c:idx val="6"/>
          <c:order val="6"/>
          <c:tx>
            <c:strRef>
              <c:f>'Ringdiagramm-Gruppen'!$AF$64:$AF$65</c:f>
              <c:strCache>
                <c:ptCount val="2"/>
                <c:pt idx="0">
                  <c:v>AS</c:v>
                </c:pt>
                <c:pt idx="1">
                  <c:v>kurzzeitig konzentriert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'Ringdiagramm-Gruppen'!$AF$66:$AF$78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E-C042-9EAE-C76DAACF2C4A}"/>
            </c:ext>
          </c:extLst>
        </c:ser>
        <c:ser>
          <c:idx val="7"/>
          <c:order val="7"/>
          <c:tx>
            <c:strRef>
              <c:f>'Ringdiagramm-Gruppen'!$AG$64:$AG$65</c:f>
              <c:strCache>
                <c:ptCount val="2"/>
                <c:pt idx="0">
                  <c:v>AS</c:v>
                </c:pt>
                <c:pt idx="1">
                  <c:v>abwesend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'Ringdiagramm-Gruppen'!$AG$66:$AG$78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3E-C042-9EAE-C76DAACF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849103"/>
        <c:axId val="1771850815"/>
      </c:barChart>
      <c:catAx>
        <c:axId val="17718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850815"/>
        <c:crosses val="autoZero"/>
        <c:auto val="1"/>
        <c:lblAlgn val="ctr"/>
        <c:lblOffset val="100"/>
        <c:noMultiLvlLbl val="0"/>
      </c:catAx>
      <c:valAx>
        <c:axId val="1771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8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</a:t>
            </a:r>
            <a:r>
              <a:rPr lang="de-DE" baseline="0"/>
              <a:t> u AS Gruppen1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'Ringdiagramm-Gruppen'!$C$3:$C$4</c:f>
              <c:strCache>
                <c:ptCount val="2"/>
                <c:pt idx="0">
                  <c:v>AB</c:v>
                </c:pt>
                <c:pt idx="1">
                  <c:v>konzentriert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'Ringdiagramm-Gruppen'!$C$5:$C$21</c:f>
              <c:numCache>
                <c:formatCode>General</c:formatCode>
                <c:ptCount val="17"/>
                <c:pt idx="0">
                  <c:v>28</c:v>
                </c:pt>
                <c:pt idx="1">
                  <c:v>33</c:v>
                </c:pt>
                <c:pt idx="2">
                  <c:v>22</c:v>
                </c:pt>
                <c:pt idx="3">
                  <c:v>35</c:v>
                </c:pt>
                <c:pt idx="4">
                  <c:v>36</c:v>
                </c:pt>
                <c:pt idx="5">
                  <c:v>21</c:v>
                </c:pt>
                <c:pt idx="6">
                  <c:v>33</c:v>
                </c:pt>
                <c:pt idx="7">
                  <c:v>35</c:v>
                </c:pt>
                <c:pt idx="8">
                  <c:v>30</c:v>
                </c:pt>
                <c:pt idx="9">
                  <c:v>20</c:v>
                </c:pt>
                <c:pt idx="10">
                  <c:v>24</c:v>
                </c:pt>
                <c:pt idx="11">
                  <c:v>32</c:v>
                </c:pt>
                <c:pt idx="12">
                  <c:v>39</c:v>
                </c:pt>
                <c:pt idx="13">
                  <c:v>37</c:v>
                </c:pt>
                <c:pt idx="14">
                  <c:v>29</c:v>
                </c:pt>
                <c:pt idx="15">
                  <c:v>28</c:v>
                </c:pt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594F-A958-B1A975785AF3}"/>
            </c:ext>
          </c:extLst>
        </c:ser>
        <c:ser>
          <c:idx val="1"/>
          <c:order val="1"/>
          <c:tx>
            <c:strRef>
              <c:f>'Ringdiagramm-Gruppen'!$D$3:$D$4</c:f>
              <c:strCache>
                <c:ptCount val="2"/>
                <c:pt idx="0">
                  <c:v>AB</c:v>
                </c:pt>
                <c:pt idx="1">
                  <c:v>angestrengt konzentriert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'Ringdiagramm-Gruppen'!$D$5:$D$21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594F-A958-B1A975785AF3}"/>
            </c:ext>
          </c:extLst>
        </c:ser>
        <c:ser>
          <c:idx val="2"/>
          <c:order val="2"/>
          <c:tx>
            <c:strRef>
              <c:f>'Ringdiagramm-Gruppen'!$E$3:$E$4</c:f>
              <c:strCache>
                <c:ptCount val="2"/>
                <c:pt idx="0">
                  <c:v>AB</c:v>
                </c:pt>
                <c:pt idx="1">
                  <c:v>kurzzeitig konzentriert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'Ringdiagramm-Gruppen'!$E$5:$E$21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594F-A958-B1A975785AF3}"/>
            </c:ext>
          </c:extLst>
        </c:ser>
        <c:ser>
          <c:idx val="3"/>
          <c:order val="3"/>
          <c:tx>
            <c:strRef>
              <c:f>'Ringdiagramm-Gruppen'!$F$3:$F$4</c:f>
              <c:strCache>
                <c:ptCount val="2"/>
                <c:pt idx="0">
                  <c:v>AB</c:v>
                </c:pt>
                <c:pt idx="1">
                  <c:v>abwesend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'Ringdiagramm-Gruppen'!$F$5:$F$21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5-594F-A958-B1A975785AF3}"/>
            </c:ext>
          </c:extLst>
        </c:ser>
        <c:ser>
          <c:idx val="4"/>
          <c:order val="4"/>
          <c:tx>
            <c:strRef>
              <c:f>'Ringdiagramm-Gruppen'!$G$3:$G$4</c:f>
              <c:strCache>
                <c:ptCount val="2"/>
                <c:pt idx="0">
                  <c:v>AS</c:v>
                </c:pt>
                <c:pt idx="1">
                  <c:v>konzentriert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'Ringdiagramm-Gruppen'!$G$5:$G$21</c:f>
              <c:numCache>
                <c:formatCode>General</c:formatCode>
                <c:ptCount val="17"/>
                <c:pt idx="0">
                  <c:v>28</c:v>
                </c:pt>
                <c:pt idx="1">
                  <c:v>40</c:v>
                </c:pt>
                <c:pt idx="2">
                  <c:v>24</c:v>
                </c:pt>
                <c:pt idx="3">
                  <c:v>37</c:v>
                </c:pt>
                <c:pt idx="4">
                  <c:v>36</c:v>
                </c:pt>
                <c:pt idx="5">
                  <c:v>24</c:v>
                </c:pt>
                <c:pt idx="6">
                  <c:v>34</c:v>
                </c:pt>
                <c:pt idx="7">
                  <c:v>37</c:v>
                </c:pt>
                <c:pt idx="8">
                  <c:v>32</c:v>
                </c:pt>
                <c:pt idx="9">
                  <c:v>19</c:v>
                </c:pt>
                <c:pt idx="10">
                  <c:v>26</c:v>
                </c:pt>
                <c:pt idx="11">
                  <c:v>33</c:v>
                </c:pt>
                <c:pt idx="12">
                  <c:v>45</c:v>
                </c:pt>
                <c:pt idx="13">
                  <c:v>47</c:v>
                </c:pt>
                <c:pt idx="14">
                  <c:v>29</c:v>
                </c:pt>
                <c:pt idx="15">
                  <c:v>28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5-594F-A958-B1A975785AF3}"/>
            </c:ext>
          </c:extLst>
        </c:ser>
        <c:ser>
          <c:idx val="5"/>
          <c:order val="5"/>
          <c:tx>
            <c:strRef>
              <c:f>'Ringdiagramm-Gruppen'!$H$3:$H$4</c:f>
              <c:strCache>
                <c:ptCount val="2"/>
                <c:pt idx="0">
                  <c:v>AS</c:v>
                </c:pt>
                <c:pt idx="1">
                  <c:v>angestrengt konzentriert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'Ringdiagramm-Gruppen'!$H$5:$H$21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10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5-594F-A958-B1A975785AF3}"/>
            </c:ext>
          </c:extLst>
        </c:ser>
        <c:ser>
          <c:idx val="6"/>
          <c:order val="6"/>
          <c:tx>
            <c:strRef>
              <c:f>'Ringdiagramm-Gruppen'!$I$3:$I$4</c:f>
              <c:strCache>
                <c:ptCount val="2"/>
                <c:pt idx="0">
                  <c:v>AS</c:v>
                </c:pt>
                <c:pt idx="1">
                  <c:v>kurzzeitig konzentriert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'Ringdiagramm-Gruppen'!$I$5:$I$21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5-594F-A958-B1A975785AF3}"/>
            </c:ext>
          </c:extLst>
        </c:ser>
        <c:ser>
          <c:idx val="7"/>
          <c:order val="7"/>
          <c:tx>
            <c:strRef>
              <c:f>'Ringdiagramm-Gruppen'!$J$3:$J$4</c:f>
              <c:strCache>
                <c:ptCount val="2"/>
                <c:pt idx="0">
                  <c:v>AS</c:v>
                </c:pt>
                <c:pt idx="1">
                  <c:v>abwesend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'Ringdiagramm-Gruppen'!$J$5:$J$21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5-594F-A958-B1A97578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59408"/>
        <c:axId val="67307568"/>
      </c:barChart>
      <c:catAx>
        <c:axId val="1058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07568"/>
        <c:crosses val="autoZero"/>
        <c:auto val="1"/>
        <c:lblAlgn val="ctr"/>
        <c:lblOffset val="100"/>
        <c:noMultiLvlLbl val="0"/>
      </c:catAx>
      <c:valAx>
        <c:axId val="67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AB-ID_1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'AB,AS,Alter'!$B$1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'AB,AS,Alter'!$B$3:$E$3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F-4528-9D21-4E83F10D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80560"/>
        <c:axId val="145702640"/>
      </c:barChart>
      <c:catAx>
        <c:axId val="1456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2640"/>
        <c:crosses val="autoZero"/>
        <c:auto val="1"/>
        <c:lblAlgn val="ctr"/>
        <c:lblOffset val="100"/>
        <c:noMultiLvlLbl val="0"/>
      </c:catAx>
      <c:valAx>
        <c:axId val="145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 -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'Alter-Aufmerksamkeit'!$B$7</c:f>
              <c:strCache>
                <c:ptCount val="1"/>
                <c:pt idx="0">
                  <c:v>Alter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val>
            <c:numRef>
              <c:f>'Alter-Aufmerksamkeit'!$C$7:$BJ$7</c:f>
              <c:numCache>
                <c:formatCode>0</c:formatCode>
                <c:ptCount val="60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59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77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83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468B-9EA3-129D632D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38384"/>
        <c:axId val="535937904"/>
      </c:barChart>
      <c:lineChart>
        <c:grouping val="standard"/>
        <c:varyColors val="0"/>
        <c:ser>
          <c:idx val="2"/>
          <c:order val="0"/>
          <c:tx>
            <c:strRef>
              <c:f>'Alter-Aufmerksamkeit'!$B$9</c:f>
              <c:strCache>
                <c:ptCount val="1"/>
                <c:pt idx="0">
                  <c:v>AB-konzentriert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'Alter-Aufmerksamkeit'!$C$9:$BJ$9</c:f>
              <c:numCache>
                <c:formatCode>General</c:formatCode>
                <c:ptCount val="60"/>
                <c:pt idx="0">
                  <c:v>19</c:v>
                </c:pt>
                <c:pt idx="1">
                  <c:v>28</c:v>
                </c:pt>
                <c:pt idx="2">
                  <c:v>33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35</c:v>
                </c:pt>
                <c:pt idx="7">
                  <c:v>36</c:v>
                </c:pt>
                <c:pt idx="8">
                  <c:v>21</c:v>
                </c:pt>
                <c:pt idx="9">
                  <c:v>18</c:v>
                </c:pt>
                <c:pt idx="10">
                  <c:v>12</c:v>
                </c:pt>
                <c:pt idx="11">
                  <c:v>26</c:v>
                </c:pt>
                <c:pt idx="12">
                  <c:v>12</c:v>
                </c:pt>
                <c:pt idx="13">
                  <c:v>33</c:v>
                </c:pt>
                <c:pt idx="14">
                  <c:v>35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24</c:v>
                </c:pt>
                <c:pt idx="19">
                  <c:v>12</c:v>
                </c:pt>
                <c:pt idx="20">
                  <c:v>29</c:v>
                </c:pt>
                <c:pt idx="21">
                  <c:v>20</c:v>
                </c:pt>
                <c:pt idx="22">
                  <c:v>21</c:v>
                </c:pt>
                <c:pt idx="23">
                  <c:v>14</c:v>
                </c:pt>
                <c:pt idx="24">
                  <c:v>17</c:v>
                </c:pt>
                <c:pt idx="25">
                  <c:v>25</c:v>
                </c:pt>
                <c:pt idx="26">
                  <c:v>16</c:v>
                </c:pt>
                <c:pt idx="27">
                  <c:v>19</c:v>
                </c:pt>
                <c:pt idx="28">
                  <c:v>25</c:v>
                </c:pt>
                <c:pt idx="29">
                  <c:v>17</c:v>
                </c:pt>
                <c:pt idx="30">
                  <c:v>32</c:v>
                </c:pt>
                <c:pt idx="31">
                  <c:v>1</c:v>
                </c:pt>
                <c:pt idx="32">
                  <c:v>24</c:v>
                </c:pt>
                <c:pt idx="33">
                  <c:v>39</c:v>
                </c:pt>
                <c:pt idx="34">
                  <c:v>26</c:v>
                </c:pt>
                <c:pt idx="35">
                  <c:v>10</c:v>
                </c:pt>
                <c:pt idx="36">
                  <c:v>23</c:v>
                </c:pt>
                <c:pt idx="37">
                  <c:v>37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20</c:v>
                </c:pt>
                <c:pt idx="42">
                  <c:v>24</c:v>
                </c:pt>
                <c:pt idx="43">
                  <c:v>29</c:v>
                </c:pt>
                <c:pt idx="44">
                  <c:v>28</c:v>
                </c:pt>
                <c:pt idx="45">
                  <c:v>1</c:v>
                </c:pt>
                <c:pt idx="46">
                  <c:v>2</c:v>
                </c:pt>
                <c:pt idx="47">
                  <c:v>14</c:v>
                </c:pt>
                <c:pt idx="48">
                  <c:v>24</c:v>
                </c:pt>
                <c:pt idx="49">
                  <c:v>28</c:v>
                </c:pt>
                <c:pt idx="50">
                  <c:v>28</c:v>
                </c:pt>
                <c:pt idx="51">
                  <c:v>22</c:v>
                </c:pt>
                <c:pt idx="52">
                  <c:v>36</c:v>
                </c:pt>
                <c:pt idx="53">
                  <c:v>17</c:v>
                </c:pt>
                <c:pt idx="54">
                  <c:v>21</c:v>
                </c:pt>
                <c:pt idx="55">
                  <c:v>15</c:v>
                </c:pt>
                <c:pt idx="56">
                  <c:v>31</c:v>
                </c:pt>
                <c:pt idx="57">
                  <c:v>12</c:v>
                </c:pt>
                <c:pt idx="58">
                  <c:v>25</c:v>
                </c:pt>
                <c:pt idx="5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68B-9EA3-129D632DE6DD}"/>
            </c:ext>
          </c:extLst>
        </c:ser>
        <c:ser>
          <c:idx val="4"/>
          <c:order val="1"/>
          <c:tx>
            <c:strRef>
              <c:f>'Alter-Aufmerksamkeit'!$B$11</c:f>
              <c:strCache>
                <c:ptCount val="1"/>
                <c:pt idx="0">
                  <c:v>AS-konzentriert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'Alter-Aufmerksamkeit'!$C$11:$BJ$11</c:f>
              <c:numCache>
                <c:formatCode>General</c:formatCode>
                <c:ptCount val="60"/>
                <c:pt idx="0">
                  <c:v>24</c:v>
                </c:pt>
                <c:pt idx="1">
                  <c:v>28</c:v>
                </c:pt>
                <c:pt idx="2">
                  <c:v>40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36</c:v>
                </c:pt>
                <c:pt idx="8">
                  <c:v>24</c:v>
                </c:pt>
                <c:pt idx="9">
                  <c:v>25</c:v>
                </c:pt>
                <c:pt idx="10">
                  <c:v>37</c:v>
                </c:pt>
                <c:pt idx="11">
                  <c:v>22</c:v>
                </c:pt>
                <c:pt idx="12">
                  <c:v>34</c:v>
                </c:pt>
                <c:pt idx="13">
                  <c:v>34</c:v>
                </c:pt>
                <c:pt idx="14">
                  <c:v>37</c:v>
                </c:pt>
                <c:pt idx="15">
                  <c:v>33</c:v>
                </c:pt>
                <c:pt idx="16">
                  <c:v>32</c:v>
                </c:pt>
                <c:pt idx="17">
                  <c:v>19</c:v>
                </c:pt>
                <c:pt idx="18">
                  <c:v>26</c:v>
                </c:pt>
                <c:pt idx="19">
                  <c:v>24</c:v>
                </c:pt>
                <c:pt idx="20">
                  <c:v>46</c:v>
                </c:pt>
                <c:pt idx="21">
                  <c:v>29</c:v>
                </c:pt>
                <c:pt idx="22">
                  <c:v>35</c:v>
                </c:pt>
                <c:pt idx="23">
                  <c:v>34</c:v>
                </c:pt>
                <c:pt idx="24">
                  <c:v>26</c:v>
                </c:pt>
                <c:pt idx="25">
                  <c:v>24</c:v>
                </c:pt>
                <c:pt idx="26">
                  <c:v>30</c:v>
                </c:pt>
                <c:pt idx="27">
                  <c:v>35</c:v>
                </c:pt>
                <c:pt idx="28">
                  <c:v>37</c:v>
                </c:pt>
                <c:pt idx="29">
                  <c:v>32</c:v>
                </c:pt>
                <c:pt idx="30">
                  <c:v>33</c:v>
                </c:pt>
                <c:pt idx="31">
                  <c:v>4</c:v>
                </c:pt>
                <c:pt idx="32">
                  <c:v>31</c:v>
                </c:pt>
                <c:pt idx="33">
                  <c:v>45</c:v>
                </c:pt>
                <c:pt idx="34">
                  <c:v>37</c:v>
                </c:pt>
                <c:pt idx="35">
                  <c:v>26</c:v>
                </c:pt>
                <c:pt idx="36">
                  <c:v>23</c:v>
                </c:pt>
                <c:pt idx="37">
                  <c:v>47</c:v>
                </c:pt>
                <c:pt idx="38">
                  <c:v>33</c:v>
                </c:pt>
                <c:pt idx="39">
                  <c:v>27</c:v>
                </c:pt>
                <c:pt idx="40">
                  <c:v>16</c:v>
                </c:pt>
                <c:pt idx="41">
                  <c:v>30</c:v>
                </c:pt>
                <c:pt idx="42">
                  <c:v>37</c:v>
                </c:pt>
                <c:pt idx="43">
                  <c:v>29</c:v>
                </c:pt>
                <c:pt idx="44">
                  <c:v>25</c:v>
                </c:pt>
                <c:pt idx="45">
                  <c:v>4</c:v>
                </c:pt>
                <c:pt idx="46">
                  <c:v>6</c:v>
                </c:pt>
                <c:pt idx="47">
                  <c:v>28</c:v>
                </c:pt>
                <c:pt idx="48">
                  <c:v>22</c:v>
                </c:pt>
                <c:pt idx="49">
                  <c:v>43</c:v>
                </c:pt>
                <c:pt idx="50">
                  <c:v>28</c:v>
                </c:pt>
                <c:pt idx="51">
                  <c:v>40</c:v>
                </c:pt>
                <c:pt idx="52">
                  <c:v>35</c:v>
                </c:pt>
                <c:pt idx="53">
                  <c:v>30</c:v>
                </c:pt>
                <c:pt idx="54">
                  <c:v>31</c:v>
                </c:pt>
                <c:pt idx="55">
                  <c:v>20</c:v>
                </c:pt>
                <c:pt idx="56">
                  <c:v>49</c:v>
                </c:pt>
                <c:pt idx="57">
                  <c:v>27</c:v>
                </c:pt>
                <c:pt idx="58">
                  <c:v>32</c:v>
                </c:pt>
                <c:pt idx="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2-468B-9EA3-129D632D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38384"/>
        <c:axId val="535937904"/>
      </c:lineChart>
      <c:catAx>
        <c:axId val="5359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7904"/>
        <c:crosses val="autoZero"/>
        <c:auto val="1"/>
        <c:lblAlgn val="ctr"/>
        <c:lblOffset val="100"/>
        <c:noMultiLvlLbl val="0"/>
      </c:catAx>
      <c:valAx>
        <c:axId val="535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8384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Aufmerksamkeitverteilung</a:t>
            </a:r>
            <a:r>
              <a:rPr lang="de-DE" baseline="0"/>
              <a:t> in Altersgruppen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'Alter-Aufmerksamkeit'!$N$16:$N$17</c:f>
              <c:strCache>
                <c:ptCount val="2"/>
                <c:pt idx="0">
                  <c:v>AB</c:v>
                </c:pt>
                <c:pt idx="1">
                  <c:v>MW konz.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'Alter-Aufmerksamkeit'!$N$18:$N$23</c:f>
              <c:numCache>
                <c:formatCode>0</c:formatCode>
                <c:ptCount val="6"/>
                <c:pt idx="0">
                  <c:v>19.666666666666668</c:v>
                </c:pt>
                <c:pt idx="1">
                  <c:v>23.833333333333332</c:v>
                </c:pt>
                <c:pt idx="2">
                  <c:v>20.916666666666668</c:v>
                </c:pt>
                <c:pt idx="3">
                  <c:v>19.588235294117649</c:v>
                </c:pt>
                <c:pt idx="4">
                  <c:v>24.0625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BB4F-9968-AE0971601FED}"/>
            </c:ext>
          </c:extLst>
        </c:ser>
        <c:ser>
          <c:idx val="1"/>
          <c:order val="1"/>
          <c:tx>
            <c:strRef>
              <c:f>'Alter-Aufmerksamkeit'!$O$16:$O$17</c:f>
              <c:strCache>
                <c:ptCount val="2"/>
                <c:pt idx="0">
                  <c:v>AB</c:v>
                </c:pt>
                <c:pt idx="1">
                  <c:v>MW ang.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'Alter-Aufmerksamkeit'!$O$18:$O$23</c:f>
              <c:numCache>
                <c:formatCode>0</c:formatCode>
                <c:ptCount val="6"/>
                <c:pt idx="0">
                  <c:v>8.3333333333333339</c:v>
                </c:pt>
                <c:pt idx="1">
                  <c:v>16</c:v>
                </c:pt>
                <c:pt idx="2">
                  <c:v>12.666666666666666</c:v>
                </c:pt>
                <c:pt idx="3">
                  <c:v>13</c:v>
                </c:pt>
                <c:pt idx="4">
                  <c:v>12.0625</c:v>
                </c:pt>
                <c:pt idx="5">
                  <c:v>16.833333333333332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6-BB4F-9968-AE0971601FED}"/>
            </c:ext>
          </c:extLst>
        </c:ser>
        <c:ser>
          <c:idx val="2"/>
          <c:order val="2"/>
          <c:tx>
            <c:strRef>
              <c:f>'Alter-Aufmerksamkeit'!$P$16:$P$17</c:f>
              <c:strCache>
                <c:ptCount val="2"/>
                <c:pt idx="0">
                  <c:v>AB</c:v>
                </c:pt>
                <c:pt idx="1">
                  <c:v>MW kurz.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'Alter-Aufmerksamkeit'!$P$18:$P$23</c:f>
              <c:numCache>
                <c:formatCode>0</c:formatCode>
                <c:ptCount val="6"/>
                <c:pt idx="0">
                  <c:v>6.666666666666667</c:v>
                </c:pt>
                <c:pt idx="1">
                  <c:v>1.6666666666666667</c:v>
                </c:pt>
                <c:pt idx="2">
                  <c:v>0.91666666666666663</c:v>
                </c:pt>
                <c:pt idx="3">
                  <c:v>1</c:v>
                </c:pt>
                <c:pt idx="4">
                  <c:v>0.25</c:v>
                </c:pt>
                <c:pt idx="5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6-BB4F-9968-AE0971601FED}"/>
            </c:ext>
          </c:extLst>
        </c:ser>
        <c:ser>
          <c:idx val="3"/>
          <c:order val="3"/>
          <c:tx>
            <c:strRef>
              <c:f>'Alter-Aufmerksamkeit'!$Q$16:$Q$17</c:f>
              <c:strCache>
                <c:ptCount val="2"/>
                <c:pt idx="0">
                  <c:v>AB</c:v>
                </c:pt>
                <c:pt idx="1">
                  <c:v>MW a.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'Alter-Aufmerksamkeit'!$Q$18:$Q$23</c:f>
              <c:numCache>
                <c:formatCode>0</c:formatCode>
                <c:ptCount val="6"/>
                <c:pt idx="0">
                  <c:v>0</c:v>
                </c:pt>
                <c:pt idx="1">
                  <c:v>0.83333333333333337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6-BB4F-9968-AE0971601FED}"/>
            </c:ext>
          </c:extLst>
        </c:ser>
        <c:ser>
          <c:idx val="4"/>
          <c:order val="4"/>
          <c:tx>
            <c:strRef>
              <c:f>'Alter-Aufmerksamkeit'!$R$16:$R$17</c:f>
              <c:strCache>
                <c:ptCount val="2"/>
                <c:pt idx="0">
                  <c:v>AS</c:v>
                </c:pt>
                <c:pt idx="1">
                  <c:v>MW konz.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'Alter-Aufmerksamkeit'!$R$18:$R$23</c:f>
              <c:numCache>
                <c:formatCode>0</c:formatCode>
                <c:ptCount val="6"/>
                <c:pt idx="0">
                  <c:v>21.333333333333332</c:v>
                </c:pt>
                <c:pt idx="1">
                  <c:v>36.333333333333336</c:v>
                </c:pt>
                <c:pt idx="2">
                  <c:v>27.333333333333332</c:v>
                </c:pt>
                <c:pt idx="3">
                  <c:v>27.647058823529413</c:v>
                </c:pt>
                <c:pt idx="4">
                  <c:v>31.1875</c:v>
                </c:pt>
                <c:pt idx="5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6-BB4F-9968-AE0971601FED}"/>
            </c:ext>
          </c:extLst>
        </c:ser>
        <c:ser>
          <c:idx val="5"/>
          <c:order val="5"/>
          <c:tx>
            <c:strRef>
              <c:f>'Alter-Aufmerksamkeit'!$S$16:$S$17</c:f>
              <c:strCache>
                <c:ptCount val="2"/>
                <c:pt idx="0">
                  <c:v>AS</c:v>
                </c:pt>
                <c:pt idx="1">
                  <c:v>MW ang.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'Alter-Aufmerksamkeit'!$S$18:$S$23</c:f>
              <c:numCache>
                <c:formatCode>0</c:formatCode>
                <c:ptCount val="6"/>
                <c:pt idx="0">
                  <c:v>5.333333333333333</c:v>
                </c:pt>
                <c:pt idx="1">
                  <c:v>4.833333333333333</c:v>
                </c:pt>
                <c:pt idx="2">
                  <c:v>6.416666666666667</c:v>
                </c:pt>
                <c:pt idx="3">
                  <c:v>5.2941176470588234</c:v>
                </c:pt>
                <c:pt idx="4">
                  <c:v>4.4375</c:v>
                </c:pt>
                <c:pt idx="5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6-BB4F-9968-AE0971601FED}"/>
            </c:ext>
          </c:extLst>
        </c:ser>
        <c:ser>
          <c:idx val="6"/>
          <c:order val="6"/>
          <c:tx>
            <c:strRef>
              <c:f>'Alter-Aufmerksamkeit'!$T$16:$T$17</c:f>
              <c:strCache>
                <c:ptCount val="2"/>
                <c:pt idx="0">
                  <c:v>AS</c:v>
                </c:pt>
                <c:pt idx="1">
                  <c:v>MW kurz.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C-024D-8610-C9680BD07500}"/>
              </c:ext>
            </c:extLst>
          </c:dPt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'Alter-Aufmerksamkeit'!$T$18:$T$23</c:f>
              <c:numCache>
                <c:formatCode>0</c:formatCode>
                <c:ptCount val="6"/>
                <c:pt idx="0">
                  <c:v>5.666666666666667</c:v>
                </c:pt>
                <c:pt idx="1">
                  <c:v>0.83333333333333337</c:v>
                </c:pt>
                <c:pt idx="2">
                  <c:v>0.75</c:v>
                </c:pt>
                <c:pt idx="3">
                  <c:v>0.58823529411764708</c:v>
                </c:pt>
                <c:pt idx="4">
                  <c:v>0.8125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16-BB4F-9968-AE0971601FED}"/>
            </c:ext>
          </c:extLst>
        </c:ser>
        <c:ser>
          <c:idx val="7"/>
          <c:order val="7"/>
          <c:tx>
            <c:strRef>
              <c:f>'Alter-Aufmerksamkeit'!$U$16:$U$17</c:f>
              <c:strCache>
                <c:ptCount val="2"/>
                <c:pt idx="0">
                  <c:v>AS</c:v>
                </c:pt>
                <c:pt idx="1">
                  <c:v>MW a.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'Alter-Aufmerksamkeit'!$M$18:$M$23</c:f>
              <c:strCache>
                <c:ptCount val="6"/>
                <c:pt idx="0">
                  <c:v>19-39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</c:strCache>
            </c:strRef>
          </c:cat>
          <c:val>
            <c:numRef>
              <c:f>'Alter-Aufmerksamkeit'!$U$18:$U$23</c:f>
              <c:numCache>
                <c:formatCode>0</c:formatCode>
                <c:ptCount val="6"/>
                <c:pt idx="0">
                  <c:v>2.3333333333333335</c:v>
                </c:pt>
                <c:pt idx="1">
                  <c:v>0.33333333333333331</c:v>
                </c:pt>
                <c:pt idx="2">
                  <c:v>0</c:v>
                </c:pt>
                <c:pt idx="3">
                  <c:v>0.11764705882352941</c:v>
                </c:pt>
                <c:pt idx="4">
                  <c:v>0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16-BB4F-9968-AE097160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136480"/>
        <c:axId val="802524336"/>
      </c:barChart>
      <c:catAx>
        <c:axId val="12131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524336"/>
        <c:crosses val="autoZero"/>
        <c:auto val="1"/>
        <c:lblAlgn val="ctr"/>
        <c:lblOffset val="100"/>
        <c:noMultiLvlLbl val="0"/>
      </c:catAx>
      <c:valAx>
        <c:axId val="802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1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'Alter-Aufmerksamkeit'!$A$89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'Alter-Aufmerksamkeit'!$B$87:$I$88</c:f>
              <c:multiLvlStrCache>
                <c:ptCount val="8"/>
                <c:lvl>
                  <c:pt idx="0">
                    <c:v>MW konz.</c:v>
                  </c:pt>
                  <c:pt idx="1">
                    <c:v>MW ang.</c:v>
                  </c:pt>
                  <c:pt idx="2">
                    <c:v>MW kurz.</c:v>
                  </c:pt>
                  <c:pt idx="3">
                    <c:v>MW a.</c:v>
                  </c:pt>
                  <c:pt idx="4">
                    <c:v>MW konz.</c:v>
                  </c:pt>
                  <c:pt idx="5">
                    <c:v>MW ang.</c:v>
                  </c:pt>
                  <c:pt idx="6">
                    <c:v>MW kurz.</c:v>
                  </c:pt>
                  <c:pt idx="7">
                    <c:v>MW a.</c:v>
                  </c:pt>
                </c:lvl>
                <c:lvl>
                  <c:pt idx="0">
                    <c:v>AB</c:v>
                  </c:pt>
                  <c:pt idx="4">
                    <c:v>AS</c:v>
                  </c:pt>
                </c:lvl>
              </c:multiLvlStrCache>
            </c:multiLvlStrRef>
          </c:cat>
          <c:val>
            <c:numRef>
              <c:f>'Alter-Aufmerksamkeit'!$B$89:$I$89</c:f>
              <c:numCache>
                <c:formatCode>0</c:formatCode>
                <c:ptCount val="8"/>
                <c:pt idx="0">
                  <c:v>22.116666666666667</c:v>
                </c:pt>
                <c:pt idx="1">
                  <c:v>13.133333333333333</c:v>
                </c:pt>
                <c:pt idx="2">
                  <c:v>1.1166666666666667</c:v>
                </c:pt>
                <c:pt idx="3">
                  <c:v>8.3333333333333329E-2</c:v>
                </c:pt>
                <c:pt idx="4">
                  <c:v>29.766666666666666</c:v>
                </c:pt>
                <c:pt idx="5">
                  <c:v>5.45</c:v>
                </c:pt>
                <c:pt idx="6">
                  <c:v>1.05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A-714C-967A-E483350E60D4}"/>
            </c:ext>
          </c:extLst>
        </c:ser>
        <c:ser>
          <c:idx val="1"/>
          <c:order val="1"/>
          <c:tx>
            <c:strRef>
              <c:f>'Alter-Aufmerksamkeit'!$A$90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'Alter-Aufmerksamkeit'!$B$87:$I$88</c:f>
              <c:multiLvlStrCache>
                <c:ptCount val="8"/>
                <c:lvl>
                  <c:pt idx="0">
                    <c:v>MW konz.</c:v>
                  </c:pt>
                  <c:pt idx="1">
                    <c:v>MW ang.</c:v>
                  </c:pt>
                  <c:pt idx="2">
                    <c:v>MW kurz.</c:v>
                  </c:pt>
                  <c:pt idx="3">
                    <c:v>MW a.</c:v>
                  </c:pt>
                  <c:pt idx="4">
                    <c:v>MW konz.</c:v>
                  </c:pt>
                  <c:pt idx="5">
                    <c:v>MW ang.</c:v>
                  </c:pt>
                  <c:pt idx="6">
                    <c:v>MW kurz.</c:v>
                  </c:pt>
                  <c:pt idx="7">
                    <c:v>MW a.</c:v>
                  </c:pt>
                </c:lvl>
                <c:lvl>
                  <c:pt idx="0">
                    <c:v>AB</c:v>
                  </c:pt>
                  <c:pt idx="4">
                    <c:v>AS</c:v>
                  </c:pt>
                </c:lvl>
              </c:multiLvlStrCache>
            </c:multiLvlStrRef>
          </c:cat>
          <c:val>
            <c:numRef>
              <c:f>'Alter-Aufmerksamkeit'!$B$90:$I$90</c:f>
              <c:numCache>
                <c:formatCode>0</c:formatCode>
                <c:ptCount val="8"/>
                <c:pt idx="0">
                  <c:v>22.61904761904762</c:v>
                </c:pt>
                <c:pt idx="1">
                  <c:v>11.952380952380953</c:v>
                </c:pt>
                <c:pt idx="2">
                  <c:v>1.1904761904761905</c:v>
                </c:pt>
                <c:pt idx="3">
                  <c:v>0.19047619047619047</c:v>
                </c:pt>
                <c:pt idx="4">
                  <c:v>30.142857142857142</c:v>
                </c:pt>
                <c:pt idx="5">
                  <c:v>5.0476190476190474</c:v>
                </c:pt>
                <c:pt idx="6">
                  <c:v>0.7142857142857143</c:v>
                </c:pt>
                <c:pt idx="7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A-714C-967A-E483350E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943872"/>
        <c:axId val="868039024"/>
      </c:barChart>
      <c:catAx>
        <c:axId val="8949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039024"/>
        <c:crosses val="autoZero"/>
        <c:auto val="1"/>
        <c:lblAlgn val="ctr"/>
        <c:lblOffset val="100"/>
        <c:noMultiLvlLbl val="0"/>
      </c:catAx>
      <c:valAx>
        <c:axId val="86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49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 und Diff AB/AS &gt;0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'Alter-Aufmerksamkeit'!$AH$86</c:f>
              <c:strCache>
                <c:ptCount val="1"/>
                <c:pt idx="0">
                  <c:v>Diff&gt;0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'Alter-Aufmerksamkeit'!$AH$87:$AH$146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26</c:v>
                </c:pt>
                <c:pt idx="11">
                  <c:v>10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17</c:v>
                </c:pt>
                <c:pt idx="20">
                  <c:v>18</c:v>
                </c:pt>
                <c:pt idx="21">
                  <c:v>10</c:v>
                </c:pt>
                <c:pt idx="22">
                  <c:v>14</c:v>
                </c:pt>
                <c:pt idx="23">
                  <c:v>21</c:v>
                </c:pt>
                <c:pt idx="24">
                  <c:v>10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13</c:v>
                </c:pt>
                <c:pt idx="29">
                  <c:v>17</c:v>
                </c:pt>
                <c:pt idx="30">
                  <c:v>4</c:v>
                </c:pt>
                <c:pt idx="31">
                  <c:v>16</c:v>
                </c:pt>
                <c:pt idx="32">
                  <c:v>10</c:v>
                </c:pt>
                <c:pt idx="33">
                  <c:v>14</c:v>
                </c:pt>
                <c:pt idx="34">
                  <c:v>12</c:v>
                </c:pt>
                <c:pt idx="35">
                  <c:v>17</c:v>
                </c:pt>
                <c:pt idx="36">
                  <c:v>20</c:v>
                </c:pt>
                <c:pt idx="37">
                  <c:v>12</c:v>
                </c:pt>
                <c:pt idx="38">
                  <c:v>17</c:v>
                </c:pt>
                <c:pt idx="39">
                  <c:v>20</c:v>
                </c:pt>
                <c:pt idx="40">
                  <c:v>6</c:v>
                </c:pt>
                <c:pt idx="41">
                  <c:v>10</c:v>
                </c:pt>
                <c:pt idx="42">
                  <c:v>12</c:v>
                </c:pt>
                <c:pt idx="43">
                  <c:v>7</c:v>
                </c:pt>
                <c:pt idx="44">
                  <c:v>15</c:v>
                </c:pt>
                <c:pt idx="45">
                  <c:v>6</c:v>
                </c:pt>
                <c:pt idx="46">
                  <c:v>8</c:v>
                </c:pt>
                <c:pt idx="47">
                  <c:v>16</c:v>
                </c:pt>
                <c:pt idx="48">
                  <c:v>26</c:v>
                </c:pt>
                <c:pt idx="49">
                  <c:v>16</c:v>
                </c:pt>
                <c:pt idx="50">
                  <c:v>4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16</c:v>
                </c:pt>
                <c:pt idx="55">
                  <c:v>13</c:v>
                </c:pt>
                <c:pt idx="56">
                  <c:v>18</c:v>
                </c:pt>
                <c:pt idx="57">
                  <c:v>14</c:v>
                </c:pt>
                <c:pt idx="58">
                  <c:v>15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D-5142-BD76-3067C15C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093376"/>
        <c:axId val="733257136"/>
      </c:barChart>
      <c:lineChart>
        <c:grouping val="standard"/>
        <c:varyColors val="0"/>
        <c:ser>
          <c:idx val="0"/>
          <c:order val="1"/>
          <c:tx>
            <c:strRef>
              <c:f>'Alter-Aufmerksamkeit'!$AG$86</c:f>
              <c:strCache>
                <c:ptCount val="1"/>
                <c:pt idx="0">
                  <c:v>Alter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'Alter-Aufmerksamkeit'!$AG$87:$AG$146</c:f>
              <c:numCache>
                <c:formatCode>0</c:formatCode>
                <c:ptCount val="60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59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77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83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D-5142-BD76-3067C15C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93376"/>
        <c:axId val="733257136"/>
      </c:lineChart>
      <c:catAx>
        <c:axId val="73309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57136"/>
        <c:crosses val="autoZero"/>
        <c:auto val="1"/>
        <c:lblAlgn val="ctr"/>
        <c:lblOffset val="100"/>
        <c:noMultiLvlLbl val="0"/>
      </c:catAx>
      <c:valAx>
        <c:axId val="7332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0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AB_alle!$BO$2:$BR$2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B-47AF-87BC-AF4BD3287D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AB_alle!$BO$3:$BR$3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B-47AF-87BC-AF4BD3287D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AB_alle!$BO$4:$BR$4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B-47AF-87BC-AF4BD3287D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AB_alle!$BO$5:$BR$5</c:f>
              <c:numCache>
                <c:formatCode>General</c:formatCode>
                <c:ptCount val="4"/>
                <c:pt idx="0">
                  <c:v>28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B-47AF-87BC-AF4BD3287D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AB_alle!$BO$6:$BR$6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B-47AF-87BC-AF4BD3287D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AB_alle!$BO$7:$BR$7</c:f>
              <c:numCache>
                <c:formatCode>General</c:formatCode>
                <c:ptCount val="4"/>
                <c:pt idx="0">
                  <c:v>29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6B-47AF-87BC-AF4BD3287D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AB_alle!$BO$8:$BR$8</c:f>
              <c:numCache>
                <c:formatCode>General</c:formatCode>
                <c:ptCount val="4"/>
                <c:pt idx="0">
                  <c:v>26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B-47AF-87BC-AF4BD3287DF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AB_alle!$BO$9:$BR$9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6B-47AF-87BC-AF4BD3287DF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AB_alle!$BO$10:$BR$10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6B-47AF-87BC-AF4BD3287DF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AB_alle!$BO$11:$BR$11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6B-47AF-87BC-AF4BD3287DF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AB_alle!$BO$12:$BR$12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6B-47AF-87BC-AF4BD3287DF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AB_alle!$BO$13:$BR$13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6B-47AF-87BC-AF4BD3287DF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AB_alle!$BO$14:$BR$14</c:f>
              <c:numCache>
                <c:formatCode>General</c:formatCode>
                <c:ptCount val="4"/>
                <c:pt idx="0">
                  <c:v>20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6B-47AF-87BC-AF4BD3287DF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AB_alle!$BO$15:$BR$15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6B-47AF-87BC-AF4BD3287DF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AB_alle!$BO$16:$BR$16</c:f>
              <c:numCache>
                <c:formatCode>General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6B-47AF-87BC-AF4BD3287DF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AB_alle!$BO$17:$BR$17</c:f>
              <c:numCache>
                <c:formatCode>General</c:formatCode>
                <c:ptCount val="4"/>
                <c:pt idx="0">
                  <c:v>1</c:v>
                </c:pt>
                <c:pt idx="1">
                  <c:v>34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6B-47AF-87BC-AF4BD3287DF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AB_alle!$BO$18:$BR$18</c:f>
              <c:numCache>
                <c:formatCode>General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6B-47AF-87BC-AF4BD3287DF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AB_alle!$BO$19:$BR$19</c:f>
              <c:numCache>
                <c:formatCode>General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6B-47AF-87BC-AF4BD3287DF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AB_alle!$BO$20:$BR$20</c:f>
              <c:numCache>
                <c:formatCode>General</c:formatCode>
                <c:ptCount val="4"/>
                <c:pt idx="0">
                  <c:v>10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6B-47AF-87BC-AF4BD3287DF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AB_alle!$BO$21:$BR$21</c:f>
              <c:numCache>
                <c:formatCode>General</c:formatCode>
                <c:ptCount val="4"/>
                <c:pt idx="0">
                  <c:v>26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6B-47AF-87BC-AF4BD3287DF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AB_alle!$BO$22:$BR$22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6B-47AF-87BC-AF4BD3287DF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AB_alle!$BO$23:$BR$23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96B-47AF-87BC-AF4BD3287DF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AB_alle!$BO$24:$BR$24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6B-47AF-87BC-AF4BD3287DF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AB_alle!$BO$25:$BR$25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96B-47AF-87BC-AF4BD3287DF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AB_alle!$BO$26:$BR$26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6B-47AF-87BC-AF4BD3287DF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AB_alle!$BO$27:$BR$27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6B-47AF-87BC-AF4BD3287DF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AB_alle!$BO$28:$BR$28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6B-47AF-87BC-AF4BD3287DF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AB_alle!$BO$29:$BR$29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6B-47AF-87BC-AF4BD3287DF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AB_alle!$BO$30:$BR$30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6B-47AF-87BC-AF4BD3287DF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AB_alle!$BO$31:$BR$31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6B-47AF-87BC-AF4BD3287DF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AB_alle!$BO$32:$BR$32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6B-47AF-87BC-AF4BD3287DF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AB_alle!$BO$33:$BR$33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6B-47AF-87BC-AF4BD3287DF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AB_alle!$BO$34:$BR$34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6B-47AF-87BC-AF4BD3287DF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AB_alle!$BO$35:$BR$35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6B-47AF-87BC-AF4BD3287DF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AB_alle!$BO$36:$BR$36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96B-47AF-87BC-AF4BD3287DF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AB_alle!$BO$37:$BR$37</c:f>
              <c:numCache>
                <c:formatCode>General</c:formatCode>
                <c:ptCount val="4"/>
                <c:pt idx="0">
                  <c:v>24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96B-47AF-87BC-AF4BD3287DF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AB_alle!$BO$38:$BR$38</c:f>
              <c:numCache>
                <c:formatCode>General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96B-47AF-87BC-AF4BD3287DF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AB_alle!$BO$39:$BR$39</c:f>
              <c:numCache>
                <c:formatCode>General</c:formatCode>
                <c:ptCount val="4"/>
                <c:pt idx="0">
                  <c:v>25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96B-47AF-87BC-AF4BD3287DF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AB_alle!$BO$40:$BR$40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96B-47AF-87BC-AF4BD3287DF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AB_alle!$BO$41:$BR$41</c:f>
              <c:numCache>
                <c:formatCode>General</c:formatCode>
                <c:ptCount val="4"/>
                <c:pt idx="0">
                  <c:v>32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96B-47AF-87BC-AF4BD3287DF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AB_alle!$BO$42:$BR$42</c:f>
              <c:numCache>
                <c:formatCode>General</c:formatCode>
                <c:ptCount val="4"/>
                <c:pt idx="0">
                  <c:v>23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96B-47AF-87BC-AF4BD3287DF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AB_alle!$BO$43:$BR$43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96B-47AF-87BC-AF4BD3287DF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AB_alle!$BO$44:$BR$44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96B-47AF-87BC-AF4BD3287DF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AB_alle!$BO$45:$BR$45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96B-47AF-87BC-AF4BD3287DF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AB_alle!$BO$46:$BR$46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96B-47AF-87BC-AF4BD3287DF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AB_alle!$BO$47:$BR$47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96B-47AF-87BC-AF4BD3287DF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AB_alle!$BO$48:$BR$48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96B-47AF-87BC-AF4BD3287DF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AB_alle!$BO$49:$BR$49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96B-47AF-87BC-AF4BD3287DF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AB_alle!$BO$50:$BR$50</c:f>
              <c:numCache>
                <c:formatCode>General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96B-47AF-87BC-AF4BD3287DF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AB_alle!$BO$51:$BR$51</c:f>
              <c:numCache>
                <c:formatCode>General</c:formatCode>
                <c:ptCount val="4"/>
                <c:pt idx="0">
                  <c:v>33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96B-47AF-87BC-AF4BD3287DF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AB_alle!$BO$52:$BR$52</c:f>
              <c:numCache>
                <c:formatCode>General</c:formatCode>
                <c:ptCount val="4"/>
                <c:pt idx="0">
                  <c:v>29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96B-47AF-87BC-AF4BD3287DF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AB_alle!$BO$53:$BR$53</c:f>
              <c:numCache>
                <c:formatCode>General</c:formatCode>
                <c:ptCount val="4"/>
                <c:pt idx="0">
                  <c:v>37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96B-47AF-87BC-AF4BD3287DF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AB_alle!$BO$54:$BR$54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96B-47AF-87BC-AF4BD3287DF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AB_alle!$BO$55:$BR$55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96B-47AF-87BC-AF4BD3287DF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AB_alle!$BO$56:$BR$56</c:f>
              <c:numCache>
                <c:formatCode>General</c:formatCode>
                <c:ptCount val="4"/>
                <c:pt idx="0">
                  <c:v>27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96B-47AF-87BC-AF4BD3287DF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AB_alle!$BO$57:$BR$57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96B-47AF-87BC-AF4BD3287DF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AB_alle!$BO$58:$BR$58</c:f>
              <c:numCache>
                <c:formatCode>General</c:formatCode>
                <c:ptCount val="4"/>
                <c:pt idx="0">
                  <c:v>39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96B-47AF-87BC-AF4BD3287DF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AB_alle!$BO$59:$BR$59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96B-47AF-87BC-AF4BD3287DF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AB_alle!$BO$60:$BR$60</c:f>
              <c:numCache>
                <c:formatCode>General</c:formatCode>
                <c:ptCount val="4"/>
                <c:pt idx="0">
                  <c:v>28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96B-47AF-87BC-AF4BD3287DF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AB_alle!$BO$61:$BR$61</c:f>
              <c:numCache>
                <c:formatCode>General</c:formatCode>
                <c:ptCount val="4"/>
                <c:pt idx="0">
                  <c:v>16</c:v>
                </c:pt>
                <c:pt idx="1">
                  <c:v>21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96B-47AF-87BC-AF4BD328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023"/>
        <c:axId val="2907951"/>
      </c:lineChart>
      <c:catAx>
        <c:axId val="29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7951"/>
        <c:crosses val="autoZero"/>
        <c:auto val="1"/>
        <c:lblAlgn val="ctr"/>
        <c:lblOffset val="100"/>
        <c:noMultiLvlLbl val="0"/>
      </c:catAx>
      <c:valAx>
        <c:axId val="2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38-475B-9EBB-DC65765CB9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38-475B-9EBB-DC65765CB9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38-475B-9EBB-DC65765CB9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38-475B-9EBB-DC65765CB928}"/>
              </c:ext>
            </c:extLst>
          </c:dPt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AB_alle!$BO$2:$BR$2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032-8356-87E3ADBC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ED-40E0-AB73-3ABAA4D2A9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ED-40E0-AB73-3ABAA4D2A9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ED-40E0-AB73-3ABAA4D2A9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ED-40E0-AB73-3ABAA4D2A9D4}"/>
              </c:ext>
            </c:extLst>
          </c:dPt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AB_alle!$BO$3:$BR$3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16B-AD1B-B27EBAA5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F9-4D8C-AD74-A63BEBFA1E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F9-4D8C-AD74-A63BEBFA1E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F9-4D8C-AD74-A63BEBFA1E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F9-4D8C-AD74-A63BEBFA1EF4}"/>
              </c:ext>
            </c:extLst>
          </c:dPt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AB_alle!$BO$4:$BR$4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9E7-8A0B-DE3CBA68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F2-4747-B3FC-B2807BF882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F2-4747-B3FC-B2807BF882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F2-4747-B3FC-B2807BF882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F2-4747-B3FC-B2807BF882C6}"/>
              </c:ext>
            </c:extLst>
          </c:dPt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AB_alle!$BO$5:$BR$5</c:f>
              <c:numCache>
                <c:formatCode>General</c:formatCode>
                <c:ptCount val="4"/>
                <c:pt idx="0">
                  <c:v>28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1-4C18-9454-A624753A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34-4C59-AEA3-AB9D6612A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34-4C59-AEA3-AB9D6612A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34-4C59-AEA3-AB9D6612A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34-4C59-AEA3-AB9D6612A871}"/>
              </c:ext>
            </c:extLst>
          </c:dPt>
          <c:cat>
            <c:strRef>
              <c:f>AB_alle!$BO$1:$BR$1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AB_alle!$BO$6:$BR$6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B-4B95-8BCA-9B26117D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Aufmerksamkeit</a:t>
            </a:r>
            <a:r>
              <a:rPr lang="de-DE" baseline="0"/>
              <a:t> ID_1-7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AS_Ring!$B$1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F-45CD-9F7F-0B18E5A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F-45CD-9F7F-0B18E5A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F-45CD-9F7F-0B18E5A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F-45CD-9F7F-0B18E5AFEDEC}"/>
              </c:ext>
            </c:extLst>
          </c:dPt>
          <c:val>
            <c:numRef>
              <c:f>AS_Ring!$B$2:$B$5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405-B059-8B097EE53D81}"/>
            </c:ext>
          </c:extLst>
        </c:ser>
        <c:ser>
          <c:idx val="1"/>
          <c:order val="1"/>
          <c:tx>
            <c:strRef>
              <c:f>AS_Ring!$C$1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F-45CD-9F7F-0B18E5A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F-45CD-9F7F-0B18E5A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F-45CD-9F7F-0B18E5A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F-45CD-9F7F-0B18E5AFEDEC}"/>
              </c:ext>
            </c:extLst>
          </c:dPt>
          <c:val>
            <c:numRef>
              <c:f>AS_Ring!$C$2:$C$5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6-4405-B059-8B097EE53D81}"/>
            </c:ext>
          </c:extLst>
        </c:ser>
        <c:ser>
          <c:idx val="2"/>
          <c:order val="2"/>
          <c:tx>
            <c:strRef>
              <c:f>AS_Ring!$D$1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9F-45CD-9F7F-0B18E5A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9F-45CD-9F7F-0B18E5A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9F-45CD-9F7F-0B18E5A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9F-45CD-9F7F-0B18E5AFEDEC}"/>
              </c:ext>
            </c:extLst>
          </c:dPt>
          <c:val>
            <c:numRef>
              <c:f>AS_Ring!$D$2:$D$5</c:f>
              <c:numCache>
                <c:formatCode>General</c:formatCode>
                <c:ptCount val="4"/>
                <c:pt idx="0">
                  <c:v>32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6-4405-B059-8B097EE53D81}"/>
            </c:ext>
          </c:extLst>
        </c:ser>
        <c:ser>
          <c:idx val="3"/>
          <c:order val="3"/>
          <c:tx>
            <c:strRef>
              <c:f>AS_Ring!$F$1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9F-45CD-9F7F-0B18E5A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9F-45CD-9F7F-0B18E5A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9F-45CD-9F7F-0B18E5A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9F-45CD-9F7F-0B18E5AFEDEC}"/>
              </c:ext>
            </c:extLst>
          </c:dPt>
          <c:val>
            <c:numRef>
              <c:f>AS_Ring!$F$2:$F$5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6-4405-B059-8B097EE53D81}"/>
            </c:ext>
          </c:extLst>
        </c:ser>
        <c:ser>
          <c:idx val="4"/>
          <c:order val="4"/>
          <c:tx>
            <c:strRef>
              <c:f>AS_Ring!$G$1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9F-45CD-9F7F-0B18E5A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9F-45CD-9F7F-0B18E5A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9F-45CD-9F7F-0B18E5A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C9F-45CD-9F7F-0B18E5AFEDEC}"/>
              </c:ext>
            </c:extLst>
          </c:dPt>
          <c:val>
            <c:numRef>
              <c:f>AS_Ring!$G$2:$G$5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405-B059-8B097EE5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C-4E0D-A435-F033649A1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C-4E0D-A435-F033649A1B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C-4E0D-A435-F033649A1B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C-4E0D-A435-F033649A1BB6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Ringdiagramme!$B$3:$E$3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1C1-897E-5833DABD46C8}"/>
            </c:ext>
          </c:extLst>
        </c:ser>
        <c:ser>
          <c:idx val="1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C-4E0D-A435-F033649A1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C-4E0D-A435-F033649A1B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8C-4E0D-A435-F033649A1B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8C-4E0D-A435-F033649A1BB6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Ringdiagramme!$G$3:$J$3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1C1-897E-5833DABD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'ID1'!$BN$13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8B-4A7B-AD87-B1F971CD4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8B-4A7B-AD87-B1F971CD4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8B-4A7B-AD87-B1F971CD4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8B-4A7B-AD87-B1F971CD44D7}"/>
              </c:ext>
            </c:extLst>
          </c:dPt>
          <c:cat>
            <c:strRef>
              <c:f>'ID1'!$BO$12:$BR$12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'ID1'!$BO$13:$BR$13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4940-9F44-DA39DC2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2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3-4055-B833-013B7DFA1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3-4055-B833-013B7DFA1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3-4055-B833-013B7DFA1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D3-4055-B833-013B7DFA1202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Ringdiagramme!$B$4:$E$4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E-4BA8-A760-89A9C611684F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D3-4055-B833-013B7DFA1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D3-4055-B833-013B7DFA1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D3-4055-B833-013B7DFA1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D3-4055-B833-013B7DFA1202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Ringdiagramme!$G$4:$J$4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E-4BA8-A760-89A9C611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524739963060176"/>
          <c:y val="0.3075741336191497"/>
          <c:w val="0.59740667833187522"/>
          <c:h val="0.69153184630056286"/>
        </c:manualLayout>
      </c:layout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E-4FFB-B896-E9A717A25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E-4FFB-B896-E9A717A25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8E-4FFB-B896-E9A717A25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8E-4FFB-B896-E9A717A2576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Ringdiagramme!$B$5:$E$5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226-BFF4-E217897CEDD2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8E-4FFB-B896-E9A717A25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8E-4FFB-B896-E9A717A25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8E-4FFB-B896-E9A717A25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8E-4FFB-B896-E9A717A2576C}"/>
              </c:ext>
            </c:extLst>
          </c:dPt>
          <c:val>
            <c:numRef>
              <c:f>Ringdiagramme!$G$5:$J$5</c:f>
              <c:numCache>
                <c:formatCode>General</c:formatCode>
                <c:ptCount val="4"/>
                <c:pt idx="0">
                  <c:v>32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E-4226-BFF4-E217897C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7-471F-B70D-922FE1752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7-471F-B70D-922FE1752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7-471F-B70D-922FE1752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7-471F-B70D-922FE1752BF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Ringdiagramme!$B$6:$E$6</c:f>
              <c:numCache>
                <c:formatCode>General</c:formatCode>
                <c:ptCount val="4"/>
                <c:pt idx="0">
                  <c:v>28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2-4D0C-ADBA-564B23B04738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67-471F-B70D-922FE1752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67-471F-B70D-922FE1752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67-471F-B70D-922FE1752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67-471F-B70D-922FE1752BF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Ringdiagramme!$G$6:$J$6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2-4D0C-ADBA-564B23B0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ID_7</a:t>
            </a:r>
          </a:p>
        </c:rich>
      </c:tx>
      <c:layout>
        <c:manualLayout>
          <c:xMode val="edge"/>
          <c:yMode val="edge"/>
          <c:x val="0.453763779527559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7-1945-9989-D0E9A757D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7-1945-9989-D0E9A757D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7-1945-9989-D0E9A757D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7-1945-9989-D0E9A757D14C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Ringdiagramme!$B$7:$E$7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8-4840-B272-1912A3E3AB8D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7-1945-9989-D0E9A757D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A7-1945-9989-D0E9A757D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A7-1945-9989-D0E9A757D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A7-1945-9989-D0E9A757D14C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Ringdiagramme!$G$7:$J$7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8-4840-B272-1912A3E3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1-E544-8B2F-956A1688B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1-E544-8B2F-956A1688B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A1-E544-8B2F-956A1688B8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1-E544-8B2F-956A1688B861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Ringdiagramme!$B$8:$E$8</c:f>
              <c:numCache>
                <c:formatCode>General</c:formatCode>
                <c:ptCount val="4"/>
                <c:pt idx="0">
                  <c:v>29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8-4058-B3C7-9BD346DF42FD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1-E544-8B2F-956A1688B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A1-E544-8B2F-956A1688B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A1-E544-8B2F-956A1688B8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A1-E544-8B2F-956A1688B861}"/>
              </c:ext>
            </c:extLst>
          </c:dPt>
          <c:cat>
            <c:strRef>
              <c:f>Ringdiagramme!$G$2:$J$2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Ringdiagramme!$G$8:$J$8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8-4058-B3C7-9BD346DF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2A41-AEBC-18A52962F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9-2A41-AEBC-18A52962F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19-2A41-AEBC-18A52962F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19-2A41-AEBC-18A52962F887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Ringdiagramme!$B$9:$E$9</c:f>
              <c:numCache>
                <c:formatCode>General</c:formatCode>
                <c:ptCount val="4"/>
                <c:pt idx="0">
                  <c:v>26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B-4BD5-BD69-84D7A933702F}"/>
            </c:ext>
          </c:extLst>
        </c:ser>
        <c:ser>
          <c:idx val="1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19-2A41-AEBC-18A52962F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19-2A41-AEBC-18A52962F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19-2A41-AEBC-18A52962F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19-2A41-AEBC-18A52962F887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Ringdiagramme!$G$9:$J$9</c:f>
              <c:numCache>
                <c:formatCode>General</c:formatCode>
                <c:ptCount val="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B-4BD5-BD69-84D7A933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EF-774C-8722-D55277754F8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EF-774C-8722-D55277754F8D}"/>
              </c:ext>
            </c:extLst>
          </c:dPt>
          <c:dPt>
            <c:idx val="2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EF-774C-8722-D55277754F8D}"/>
              </c:ext>
            </c:extLst>
          </c:dPt>
          <c:cat>
            <c:strRef>
              <c:f>Ringdiagramme!$L$2:$N$2</c:f>
              <c:strCache>
                <c:ptCount val="3"/>
                <c:pt idx="0">
                  <c:v>wach</c:v>
                </c:pt>
                <c:pt idx="1">
                  <c:v>leicht getruebt</c:v>
                </c:pt>
                <c:pt idx="2">
                  <c:v>muede</c:v>
                </c:pt>
              </c:strCache>
            </c:strRef>
          </c:cat>
          <c:val>
            <c:numRef>
              <c:f>Ringdiagramme!$L$3:$N$3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C-426A-B2E1-5B5911FFFC9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EF-774C-8722-D55277754F8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EF-774C-8722-D55277754F8D}"/>
              </c:ext>
            </c:extLst>
          </c:dPt>
          <c:dPt>
            <c:idx val="2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EF-774C-8722-D55277754F8D}"/>
              </c:ext>
            </c:extLst>
          </c:dPt>
          <c:cat>
            <c:strRef>
              <c:f>Ringdiagramme!$L$2:$N$2</c:f>
              <c:strCache>
                <c:ptCount val="3"/>
                <c:pt idx="0">
                  <c:v>wach</c:v>
                </c:pt>
                <c:pt idx="1">
                  <c:v>leicht getruebt</c:v>
                </c:pt>
                <c:pt idx="2">
                  <c:v>muede</c:v>
                </c:pt>
              </c:strCache>
            </c:strRef>
          </c:cat>
          <c:val>
            <c:numRef>
              <c:f>Ringdiagramme!$L$2:$N$2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C-426A-B2E1-5B5911FFFC9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EF-774C-8722-D55277754F8D}"/>
              </c:ext>
            </c:extLst>
          </c:dPt>
          <c:cat>
            <c:strRef>
              <c:f>Ringdiagramme!$L$2:$N$2</c:f>
              <c:strCache>
                <c:ptCount val="3"/>
                <c:pt idx="0">
                  <c:v>wach</c:v>
                </c:pt>
                <c:pt idx="1">
                  <c:v>leicht getruebt</c:v>
                </c:pt>
                <c:pt idx="2">
                  <c:v>muede</c:v>
                </c:pt>
              </c:strCache>
            </c:strRef>
          </c:cat>
          <c:val>
            <c:numRef>
              <c:f>Ringdiagramme!$L$1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C-426A-B2E1-5B5911FF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A-BB4F-B9FD-DB792579D72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A-BB4F-B9FD-DB792579D727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A-BB4F-B9FD-DB792579D727}"/>
              </c:ext>
            </c:extLst>
          </c:dPt>
          <c:val>
            <c:numRef>
              <c:f>Ringdiagramme!$L$4:$N$4</c:f>
              <c:numCache>
                <c:formatCode>General</c:formatCode>
                <c:ptCount val="3"/>
                <c:pt idx="0">
                  <c:v>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6-4828-A1B0-224EE27C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6-F549-B412-442638A7B29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6-F549-B412-442638A7B293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46-F549-B412-442638A7B293}"/>
              </c:ext>
            </c:extLst>
          </c:dPt>
          <c:val>
            <c:numRef>
              <c:f>Ringdiagramme!$L$5:$N$5</c:f>
              <c:numCache>
                <c:formatCode>General</c:formatCode>
                <c:ptCount val="3"/>
                <c:pt idx="0">
                  <c:v>36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D-450C-A949-7CFA641C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5-3241-845A-44B4C414A1E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5-3241-845A-44B4C414A1EE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5-3241-845A-44B4C414A1EE}"/>
              </c:ext>
            </c:extLst>
          </c:dPt>
          <c:val>
            <c:numRef>
              <c:f>Ringdiagramme!$L$7:$N$7</c:f>
              <c:numCache>
                <c:formatCode>General</c:formatCode>
                <c:ptCount val="3"/>
                <c:pt idx="0">
                  <c:v>38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F-4C14-8452-9EE33FEB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'ID1'!$BH$13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8C-4E56-964A-C8AEA630F7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8C-4E56-964A-C8AEA630F7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8C-4E56-964A-C8AEA630F7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8C-4E56-964A-C8AEA630F7E1}"/>
              </c:ext>
            </c:extLst>
          </c:dPt>
          <c:cat>
            <c:strRef>
              <c:f>'ID1'!$BI$12:$BL$12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'ID1'!$BI$13:$BL$13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4E58-B1C9-922059FD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7-8141-8186-F61DA2CFC5A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7-8141-8186-F61DA2CFC5A4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7-8141-8186-F61DA2CFC5A4}"/>
              </c:ext>
            </c:extLst>
          </c:dPt>
          <c:val>
            <c:numRef>
              <c:f>Ringdiagramme!$L$9:$N$9</c:f>
              <c:numCache>
                <c:formatCode>General</c:formatCode>
                <c:ptCount val="3"/>
                <c:pt idx="0">
                  <c:v>36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1E0-A1D9-B9206707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B-284B-9274-5BF30C221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B-284B-9274-5BF30C221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B-284B-9274-5BF30C221A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B-284B-9274-5BF30C221A3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Ringdiagramme!$B$10:$E$10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A-410D-91F2-FC7D90693398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B-284B-9274-5BF30C221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B-284B-9274-5BF30C221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6B-284B-9274-5BF30C221A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6B-284B-9274-5BF30C221A3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Ringdiagramme!$G$10:$J$10</c:f>
              <c:numCache>
                <c:formatCode>General</c:formatCode>
                <c:ptCount val="4"/>
                <c:pt idx="0">
                  <c:v>49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A-410D-91F2-FC7D9069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234E-9E91-CE944DEA9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234E-9E91-CE944DEA9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234E-9E91-CE944DEA9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234E-9E91-CE944DEA930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Ringdiagramme!$B$11:$E$11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B-46EF-B43A-2BBFE6A25E46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234E-9E91-CE944DEA9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1A-234E-9E91-CE944DEA9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1A-234E-9E91-CE944DEA9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1A-234E-9E91-CE944DEA930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Ringdiagramme!$G$11:$J$11</c:f>
              <c:numCache>
                <c:formatCode>General</c:formatCode>
                <c:ptCount val="4"/>
                <c:pt idx="0">
                  <c:v>34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B-46EF-B43A-2BBFE6A2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0-5F48-9B4F-AEE8252E3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0-5F48-9B4F-AEE8252E3C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10-5F48-9B4F-AEE8252E3C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10-5F48-9B4F-AEE8252E3C9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Ringdiagramme!$B$12:$E$12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4-44F5-A975-8BAE0DAA4185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10-5F48-9B4F-AEE8252E3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10-5F48-9B4F-AEE8252E3C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10-5F48-9B4F-AEE8252E3C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10-5F48-9B4F-AEE8252E3C9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Ringdiagramme!$G$12:$J$12</c:f>
              <c:numCache>
                <c:formatCode>General</c:formatCode>
                <c:ptCount val="4"/>
                <c:pt idx="0">
                  <c:v>30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4F5-A975-8BAE0DAA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8-E34C-B355-2B803FEBD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8-E34C-B355-2B803FEBD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8-E34C-B355-2B803FEBD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8-E34C-B355-2B803FEBD6F7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Ringdiagramme!$B$13:$E$13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2-42DA-8F54-81AEB585E0E2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8-E34C-B355-2B803FEBD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8-E34C-B355-2B803FEBD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8-E34C-B355-2B803FEBD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8-E34C-B355-2B803FEBD6F7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Ringdiagramme!$G$13:$J$13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2-42DA-8F54-81AEB585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E9-7B46-B79E-4E58E7AEAE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E9-7B46-B79E-4E58E7AEAE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E9-7B46-B79E-4E58E7AEAE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E9-7B46-B79E-4E58E7AEAE5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Ringdiagramme!$B$14:$E$14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3-4954-A1E2-ABCC6F4CAD46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E9-7B46-B79E-4E58E7AEAE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E9-7B46-B79E-4E58E7AEAE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E9-7B46-B79E-4E58E7AEAE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E9-7B46-B79E-4E58E7AEAE5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Ringdiagramme!$G$14:$J$14</c:f>
              <c:numCache>
                <c:formatCode>General</c:formatCode>
                <c:ptCount val="4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3-4954-A1E2-ABCC6F4C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B-7140-B032-7438E173D2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B-7140-B032-7438E173D2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B-7140-B032-7438E173D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B-7140-B032-7438E173D25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Ringdiagramme!$B$15:$E$15</c:f>
              <c:numCache>
                <c:formatCode>General</c:formatCode>
                <c:ptCount val="4"/>
                <c:pt idx="0">
                  <c:v>20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8-4180-B4D6-CB68BDB781AD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8B-7140-B032-7438E173D2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8B-7140-B032-7438E173D2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8B-7140-B032-7438E173D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8B-7140-B032-7438E173D25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Ringdiagramme!$G$15:$J$15</c:f>
              <c:numCache>
                <c:formatCode>General</c:formatCode>
                <c:ptCount val="4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8-4180-B4D6-CB68BDB7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47-7645-BF14-C74BDEE54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47-7645-BF14-C74BDEE54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47-7645-BF14-C74BDEE54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47-7645-BF14-C74BDEE549B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Ringdiagramme!$B$16:$E$16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6F1-A7B1-2329F9AC2085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47-7645-BF14-C74BDEE54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47-7645-BF14-C74BDEE54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47-7645-BF14-C74BDEE54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47-7645-BF14-C74BDEE549B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Ringdiagramme!$G$16:$J$16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5-46F1-A7B1-2329F9AC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41-1942-B488-DB5FF432F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41-1942-B488-DB5FF432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41-1942-B488-DB5FF432F7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1-1942-B488-DB5FF432F7D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Ringdiagramme!$B$17:$E$17</c:f>
              <c:numCache>
                <c:formatCode>General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5-49CE-810E-0B5C8CD86DC8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1-1942-B488-DB5FF432F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41-1942-B488-DB5FF432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41-1942-B488-DB5FF432F7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41-1942-B488-DB5FF432F7D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Ringdiagramme!$G$17:$J$17</c:f>
              <c:numCache>
                <c:formatCode>General</c:formatCode>
                <c:ptCount val="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5-49CE-810E-0B5C8CD8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C2-DA4C-99E3-F38BE18A3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C2-DA4C-99E3-F38BE18A37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C2-DA4C-99E3-F38BE18A37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C2-DA4C-99E3-F38BE18A379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Ringdiagramme!$B$18:$E$18</c:f>
              <c:numCache>
                <c:formatCode>General</c:formatCode>
                <c:ptCount val="4"/>
                <c:pt idx="0">
                  <c:v>1</c:v>
                </c:pt>
                <c:pt idx="1">
                  <c:v>34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8-4140-BB83-C3686573A721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2-DA4C-99E3-F38BE18A3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C2-DA4C-99E3-F38BE18A37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C2-DA4C-99E3-F38BE18A37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C2-DA4C-99E3-F38BE18A379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Ringdiagramme!$G$18:$J$18</c:f>
              <c:numCache>
                <c:formatCode>General</c:formatCode>
                <c:ptCount val="4"/>
                <c:pt idx="0">
                  <c:v>4</c:v>
                </c:pt>
                <c:pt idx="1">
                  <c:v>33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8-4140-BB83-C3686573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Vigilanz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'ID1'!$BT$13</c:f>
              <c:strCache>
                <c:ptCount val="1"/>
                <c:pt idx="0">
                  <c:v>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B5-43A2-AFB1-32A3BBA019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B5-43A2-AFB1-32A3BBA019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B5-43A2-AFB1-32A3BBA019DF}"/>
              </c:ext>
            </c:extLst>
          </c:dPt>
          <c:cat>
            <c:strRef>
              <c:f>'ID1'!$BU$12:$BW$12</c:f>
              <c:strCache>
                <c:ptCount val="3"/>
                <c:pt idx="0">
                  <c:v>wach </c:v>
                </c:pt>
                <c:pt idx="1">
                  <c:v>leicht getrübt</c:v>
                </c:pt>
                <c:pt idx="2">
                  <c:v>müde</c:v>
                </c:pt>
              </c:strCache>
            </c:strRef>
          </c:cat>
          <c:val>
            <c:numRef>
              <c:f>'ID1'!$BU$13:$BW$13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B32-B80F-DEB466E2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4-204E-8C86-6C5F4C584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4-204E-8C86-6C5F4C584A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4-204E-8C86-6C5F4C584A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4-204E-8C86-6C5F4C584AA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Ringdiagramme!$B$19:$E$19</c:f>
              <c:numCache>
                <c:formatCode>General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7-4C00-ACD9-410B9817795A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04-204E-8C86-6C5F4C584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04-204E-8C86-6C5F4C584A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04-204E-8C86-6C5F4C584A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04-204E-8C86-6C5F4C584AA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Ringdiagramme!$G$19:$J$19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7-4C00-ACD9-410B9817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9-054B-ACAE-2AFB78491A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9-054B-ACAE-2AFB78491ACB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99-054B-ACAE-2AFB78491ACB}"/>
              </c:ext>
            </c:extLst>
          </c:dPt>
          <c:cat>
            <c:strRef>
              <c:f>Ringdiagramme!$L$2:$N$2</c:f>
              <c:strCache>
                <c:ptCount val="3"/>
                <c:pt idx="0">
                  <c:v>wach</c:v>
                </c:pt>
                <c:pt idx="1">
                  <c:v>leicht getruebt</c:v>
                </c:pt>
                <c:pt idx="2">
                  <c:v>muede</c:v>
                </c:pt>
              </c:strCache>
            </c:strRef>
          </c:cat>
          <c:val>
            <c:numRef>
              <c:f>Ringdiagramme!$L$10:$N$10</c:f>
              <c:numCache>
                <c:formatCode>General</c:formatCode>
                <c:ptCount val="3"/>
                <c:pt idx="0">
                  <c:v>52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F-4781-A041-4C0BB2B1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5-9342-8F9B-E7CF0A0AA01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5-9342-8F9B-E7CF0A0AA013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5-9342-8F9B-E7CF0A0AA013}"/>
              </c:ext>
            </c:extLst>
          </c:dPt>
          <c:val>
            <c:numRef>
              <c:f>Ringdiagramme!$L$14:$N$14</c:f>
              <c:numCache>
                <c:formatCode>General</c:formatCode>
                <c:ptCount val="3"/>
                <c:pt idx="0">
                  <c:v>27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3E1-823F-69200008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6-FD45-9BE8-AAE576B4663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6-FD45-9BE8-AAE576B4663E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6-FD45-9BE8-AAE576B4663E}"/>
              </c:ext>
            </c:extLst>
          </c:dPt>
          <c:val>
            <c:numRef>
              <c:f>Ringdiagramme!$L$15:$N$15</c:f>
              <c:numCache>
                <c:formatCode>General</c:formatCode>
                <c:ptCount val="3"/>
                <c:pt idx="0">
                  <c:v>30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9BF-AB1F-9B125FB3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3-B54D-9C89-D330CE0B7E0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3-B54D-9C89-D330CE0B7E02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3-B54D-9C89-D330CE0B7E02}"/>
              </c:ext>
            </c:extLst>
          </c:dPt>
          <c:val>
            <c:numRef>
              <c:f>Ringdiagramme!$L$18:$N$18</c:f>
              <c:numCache>
                <c:formatCode>General</c:formatCode>
                <c:ptCount val="3"/>
                <c:pt idx="0">
                  <c:v>39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6A4-B52E-765C58FC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3-AC4B-82C2-40A346EA0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3-AC4B-82C2-40A346EA0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3-AC4B-82C2-40A346EA0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3-AC4B-82C2-40A346EA062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Ringdiagramme!$B$20:$E$20</c:f>
              <c:numCache>
                <c:formatCode>General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A05-8220-3EC05D0FE78B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E3-AC4B-82C2-40A346EA0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E3-AC4B-82C2-40A346EA0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E3-AC4B-82C2-40A346EA0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E3-AC4B-82C2-40A346EA062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Ringdiagramme!$G$20:$J$20</c:f>
              <c:numCache>
                <c:formatCode>General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0-4A05-8220-3EC05D0F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3-2947-A69C-32202ACEC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3-2947-A69C-32202ACEC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3-2947-A69C-32202ACECE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3-2947-A69C-32202ACECE3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Ringdiagramme!$B$21:$E$21</c:f>
              <c:numCache>
                <c:formatCode>General</c:formatCode>
                <c:ptCount val="4"/>
                <c:pt idx="0">
                  <c:v>10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0-4A12-A3A6-AE8A2923BCCC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3-2947-A69C-32202ACEC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3-2947-A69C-32202ACEC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23-2947-A69C-32202ACECE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23-2947-A69C-32202ACECE3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Ringdiagramme!$G$21:$J$21</c:f>
              <c:numCache>
                <c:formatCode>General</c:formatCode>
                <c:ptCount val="4"/>
                <c:pt idx="0">
                  <c:v>26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0-4A12-A3A6-AE8A292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E-6B43-B82B-696B9A708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E-6B43-B82B-696B9A708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E-6B43-B82B-696B9A708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E-6B43-B82B-696B9A7080DF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Ringdiagramme!$B$22:$E$22</c:f>
              <c:numCache>
                <c:formatCode>General</c:formatCode>
                <c:ptCount val="4"/>
                <c:pt idx="0">
                  <c:v>26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F-48A3-A789-2782AE58F433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E-6B43-B82B-696B9A708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E-6B43-B82B-696B9A708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E-6B43-B82B-696B9A708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E-6B43-B82B-696B9A7080DF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Ringdiagramme!$G$22:$J$22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F-48A3-A789-2782AE58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D-C64F-A2F4-D8EF1790B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D-C64F-A2F4-D8EF1790B4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8D-C64F-A2F4-D8EF1790B4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D-C64F-A2F4-D8EF1790B40B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Ringdiagramme!$B$23:$E$23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1-4FDF-865E-59C45AF7B362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8D-C64F-A2F4-D8EF1790B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8D-C64F-A2F4-D8EF1790B4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8D-C64F-A2F4-D8EF1790B4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8D-C64F-A2F4-D8EF1790B40B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Ringdiagramme!$G$23:$J$23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1-4FDF-865E-59C45AF7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D-F74C-B0A6-DBA920C8D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D-F74C-B0A6-DBA920C8D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0D-F74C-B0A6-DBA920C8D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0D-F74C-B0A6-DBA920C8D5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Ringdiagramme!$B$24:$E$24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9-4981-936A-C00F61E44A0C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0D-F74C-B0A6-DBA920C8D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0D-F74C-B0A6-DBA920C8D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0D-F74C-B0A6-DBA920C8D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0D-F74C-B0A6-DBA920C8D5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Ringdiagramme!$G$24:$J$24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9-4981-936A-C00F61E4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Spiegelzeit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'ID1'!$A$2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'ID1'!$B$1:$BN$1</c:f>
              <c:strCache>
                <c:ptCount val="65"/>
                <c:pt idx="0">
                  <c:v>3_1</c:v>
                </c:pt>
                <c:pt idx="1">
                  <c:v>3_2</c:v>
                </c:pt>
                <c:pt idx="2">
                  <c:v>3_3</c:v>
                </c:pt>
                <c:pt idx="3">
                  <c:v>3_4</c:v>
                </c:pt>
                <c:pt idx="4">
                  <c:v>4_1</c:v>
                </c:pt>
                <c:pt idx="5">
                  <c:v>4_2</c:v>
                </c:pt>
                <c:pt idx="6">
                  <c:v>4_3</c:v>
                </c:pt>
                <c:pt idx="7">
                  <c:v>4_4</c:v>
                </c:pt>
                <c:pt idx="8">
                  <c:v>4_5</c:v>
                </c:pt>
                <c:pt idx="9">
                  <c:v>5_1</c:v>
                </c:pt>
                <c:pt idx="10">
                  <c:v>5_2</c:v>
                </c:pt>
                <c:pt idx="11">
                  <c:v>5_3</c:v>
                </c:pt>
                <c:pt idx="12">
                  <c:v>5_4</c:v>
                </c:pt>
                <c:pt idx="13">
                  <c:v>5_5</c:v>
                </c:pt>
                <c:pt idx="14">
                  <c:v>6_1</c:v>
                </c:pt>
                <c:pt idx="15">
                  <c:v>6_2</c:v>
                </c:pt>
                <c:pt idx="16">
                  <c:v>6_3</c:v>
                </c:pt>
                <c:pt idx="17">
                  <c:v>6_4</c:v>
                </c:pt>
                <c:pt idx="18">
                  <c:v>7_1</c:v>
                </c:pt>
                <c:pt idx="19">
                  <c:v>7_2</c:v>
                </c:pt>
                <c:pt idx="20">
                  <c:v>7_3</c:v>
                </c:pt>
                <c:pt idx="21">
                  <c:v>7_4</c:v>
                </c:pt>
                <c:pt idx="22">
                  <c:v>8_1</c:v>
                </c:pt>
                <c:pt idx="23">
                  <c:v>8_2</c:v>
                </c:pt>
                <c:pt idx="24">
                  <c:v>8_3</c:v>
                </c:pt>
                <c:pt idx="25">
                  <c:v>8_4</c:v>
                </c:pt>
                <c:pt idx="26">
                  <c:v>9_1</c:v>
                </c:pt>
                <c:pt idx="27">
                  <c:v>9_2</c:v>
                </c:pt>
                <c:pt idx="28">
                  <c:v>9_3</c:v>
                </c:pt>
                <c:pt idx="29">
                  <c:v>9_4</c:v>
                </c:pt>
                <c:pt idx="30">
                  <c:v>9_5</c:v>
                </c:pt>
                <c:pt idx="31">
                  <c:v>10_1</c:v>
                </c:pt>
                <c:pt idx="32">
                  <c:v>10_2</c:v>
                </c:pt>
                <c:pt idx="33">
                  <c:v>10_3</c:v>
                </c:pt>
                <c:pt idx="34">
                  <c:v>11_1</c:v>
                </c:pt>
                <c:pt idx="35">
                  <c:v>11_2</c:v>
                </c:pt>
                <c:pt idx="36">
                  <c:v>11_3</c:v>
                </c:pt>
                <c:pt idx="37">
                  <c:v>12_1</c:v>
                </c:pt>
                <c:pt idx="38">
                  <c:v>12_2</c:v>
                </c:pt>
                <c:pt idx="39">
                  <c:v>12_3</c:v>
                </c:pt>
                <c:pt idx="40">
                  <c:v>13_1</c:v>
                </c:pt>
                <c:pt idx="41">
                  <c:v>13_2</c:v>
                </c:pt>
                <c:pt idx="42">
                  <c:v>13_3</c:v>
                </c:pt>
                <c:pt idx="43">
                  <c:v>13_4</c:v>
                </c:pt>
                <c:pt idx="44">
                  <c:v>14_1</c:v>
                </c:pt>
                <c:pt idx="45">
                  <c:v>14_2</c:v>
                </c:pt>
                <c:pt idx="46">
                  <c:v>14_3</c:v>
                </c:pt>
                <c:pt idx="47">
                  <c:v>15_1</c:v>
                </c:pt>
                <c:pt idx="48">
                  <c:v>15_2</c:v>
                </c:pt>
                <c:pt idx="49">
                  <c:v>15_3</c:v>
                </c:pt>
                <c:pt idx="50">
                  <c:v>16_1</c:v>
                </c:pt>
                <c:pt idx="51">
                  <c:v>16_2</c:v>
                </c:pt>
                <c:pt idx="52">
                  <c:v>16_3</c:v>
                </c:pt>
                <c:pt idx="53">
                  <c:v>17_1</c:v>
                </c:pt>
                <c:pt idx="54">
                  <c:v>17_2</c:v>
                </c:pt>
                <c:pt idx="55">
                  <c:v>17_3</c:v>
                </c:pt>
                <c:pt idx="56">
                  <c:v>18_1</c:v>
                </c:pt>
                <c:pt idx="57">
                  <c:v>18_2</c:v>
                </c:pt>
                <c:pt idx="58">
                  <c:v>18_3</c:v>
                </c:pt>
                <c:pt idx="59">
                  <c:v>19_1</c:v>
                </c:pt>
                <c:pt idx="60">
                  <c:v>19_2</c:v>
                </c:pt>
                <c:pt idx="61">
                  <c:v>19_3</c:v>
                </c:pt>
                <c:pt idx="62">
                  <c:v>20_1</c:v>
                </c:pt>
                <c:pt idx="63">
                  <c:v>20_2</c:v>
                </c:pt>
                <c:pt idx="64">
                  <c:v>20_3</c:v>
                </c:pt>
              </c:strCache>
            </c:strRef>
          </c:cat>
          <c:val>
            <c:numRef>
              <c:f>'ID1'!$B$2:$BN$2</c:f>
              <c:numCache>
                <c:formatCode>0.0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0.5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0.5</c:v>
                </c:pt>
                <c:pt idx="63">
                  <c:v>0.5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4-4FC6-8DB1-2F4234D7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988755263"/>
        <c:axId val="1988760671"/>
      </c:barChart>
      <c:catAx>
        <c:axId val="19887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760671"/>
        <c:crosses val="autoZero"/>
        <c:auto val="1"/>
        <c:lblAlgn val="ctr"/>
        <c:lblOffset val="100"/>
        <c:noMultiLvlLbl val="0"/>
      </c:catAx>
      <c:valAx>
        <c:axId val="19887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7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8-7A43-BE93-A7AF81834D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E8-7A43-BE93-A7AF81834D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E8-7A43-BE93-A7AF81834D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E8-7A43-BE93-A7AF81834DF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Ringdiagramme!$B$25:$E$25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F-4E60-9ADE-020D2512D918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E8-7A43-BE93-A7AF81834D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E8-7A43-BE93-A7AF81834D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E8-7A43-BE93-A7AF81834D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E8-7A43-BE93-A7AF81834DF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Ringdiagramme!$G$25:$J$25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F-4E60-9ADE-020D2512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E-7148-8595-F67199138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E-7148-8595-F67199138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CE-7148-8595-F67199138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E-7148-8595-F6719913836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Ringdiagramme!$B$26:$E$26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9FC-BF9B-60267B186B1D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CE-7148-8595-F67199138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CE-7148-8595-F67199138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CE-7148-8595-F67199138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CE-7148-8595-F6719913836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Ringdiagramme!$G$26:$J$26</c:f>
              <c:numCache>
                <c:formatCode>General</c:formatCode>
                <c:ptCount val="4"/>
                <c:pt idx="0">
                  <c:v>37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9FC-BF9B-60267B18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94-8044-A2E8-791742F09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94-8044-A2E8-791742F09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94-8044-A2E8-791742F09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94-8044-A2E8-791742F09E5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Ringdiagramme!$B$27:$E$27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7-4635-9893-9E6CAC67C8AC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94-8044-A2E8-791742F09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94-8044-A2E8-791742F09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94-8044-A2E8-791742F09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94-8044-A2E8-791742F09E5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Ringdiagramme!$G$27:$J$27</c:f>
              <c:numCache>
                <c:formatCode>General</c:formatCode>
                <c:ptCount val="4"/>
                <c:pt idx="0">
                  <c:v>28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7-4635-9893-9E6CAC67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E-5241-9FD8-ABA471CFA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E-5241-9FD8-ABA471CFA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FE-5241-9FD8-ABA471CFAD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FE-5241-9FD8-ABA471CFAD6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Ringdiagramme!$B$28:$E$28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1-4E78-9F05-F94C5BC6C777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FE-5241-9FD8-ABA471CFA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FE-5241-9FD8-ABA471CFA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FE-5241-9FD8-ABA471CFAD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E-5241-9FD8-ABA471CFAD6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Ringdiagramme!$G$28:$J$28</c:f>
              <c:numCache>
                <c:formatCode>General</c:formatCode>
                <c:ptCount val="4"/>
                <c:pt idx="0">
                  <c:v>6</c:v>
                </c:pt>
                <c:pt idx="1">
                  <c:v>18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4E78-9F05-F94C5BC6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9341-ADC6-31D9DBDF6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9341-ADC6-31D9DBDF6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9341-ADC6-31D9DBDF6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9341-ADC6-31D9DBDF691A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Ringdiagramme!$B$29:$E$29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4-44CD-9569-0A8EF61300E5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9341-ADC6-31D9DBDF6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9341-ADC6-31D9DBDF6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F2-9341-ADC6-31D9DBDF6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F2-9341-ADC6-31D9DBDF691A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Ringdiagramme!$G$29:$J$29</c:f>
              <c:numCache>
                <c:formatCode>General</c:formatCode>
                <c:ptCount val="4"/>
                <c:pt idx="0">
                  <c:v>27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4-44CD-9569-0A8EF61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8-AE48-B370-8A09753E8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8-AE48-B370-8A09753E8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8-AE48-B370-8A09753E8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38-AE48-B370-8A09753E881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Ringdiagramme!$B$30:$E$30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F-4ABC-933B-FBA0744E2FD3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38-AE48-B370-8A09753E8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38-AE48-B370-8A09753E8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38-AE48-B370-8A09753E8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38-AE48-B370-8A09753E8812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Ringdiagramme!$G$30:$J$30</c:f>
              <c:numCache>
                <c:formatCode>General</c:formatCode>
                <c:ptCount val="4"/>
                <c:pt idx="0">
                  <c:v>26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F-4ABC-933B-FBA0744E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1-BC47-B955-260B5E0DD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1-BC47-B955-260B5E0DD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1-BC47-B955-260B5E0DD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1-BC47-B955-260B5E0DDD5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Ringdiagramme!$B$31:$E$31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A-41BC-83CE-557C15541A79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1-BC47-B955-260B5E0DD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1-BC47-B955-260B5E0DD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1-BC47-B955-260B5E0DD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1-BC47-B955-260B5E0DDD5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Ringdiagramme!$G$31:$J$31</c:f>
              <c:numCache>
                <c:formatCode>General</c:formatCode>
                <c:ptCount val="4"/>
                <c:pt idx="0">
                  <c:v>32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A-41BC-83CE-557C1554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2-A849-8B67-4579812B1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2-A849-8B67-4579812B1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2-A849-8B67-4579812B1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2-A849-8B67-4579812B174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Ringdiagramme!$B$32:$E$32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131-A436-66DEB61CEB3C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62-A849-8B67-4579812B1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62-A849-8B67-4579812B1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62-A849-8B67-4579812B1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62-A849-8B67-4579812B174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Ringdiagramme!$G$32:$J$32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2-4131-A436-66DEB61C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2-DC42-BA5B-821CBA8EF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2-DC42-BA5B-821CBA8EFA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2-DC42-BA5B-821CBA8EFA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2-DC42-BA5B-821CBA8EFA7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Ringdiagramme!$B$33:$E$33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6-4007-ACD0-44F2F0C2040E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2-DC42-BA5B-821CBA8EF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2-DC42-BA5B-821CBA8EFA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2-DC42-BA5B-821CBA8EFA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C2-DC42-BA5B-821CBA8EFA7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Ringdiagramme!$G$33:$J$33</c:f>
              <c:numCache>
                <c:formatCode>General</c:formatCode>
                <c:ptCount val="4"/>
                <c:pt idx="0">
                  <c:v>29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6-4007-ACD0-44F2F0C2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A-B942-8FA7-B53FAA024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A-B942-8FA7-B53FAA024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A-B942-8FA7-B53FAA024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A-B942-8FA7-B53FAA0247B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Ringdiagramme!$B$34:$E$34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442A-93F8-19307453B426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7A-B942-8FA7-B53FAA024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7A-B942-8FA7-B53FAA024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7A-B942-8FA7-B53FAA024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7A-B942-8FA7-B53FAA0247B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Ringdiagramme!$G$34:$J$34</c:f>
              <c:numCache>
                <c:formatCode>General</c:formatCode>
                <c:ptCount val="4"/>
                <c:pt idx="0">
                  <c:v>31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442A-93F8-19307453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Spiegelzeit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'ID1'!$CE$6</c:f>
              <c:strCache>
                <c:ptCount val="1"/>
                <c:pt idx="0">
                  <c:v>SZ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B12-4415-A121-BFD69DB945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12-4415-A121-BFD69DB945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B12-4415-A121-BFD69DB945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12-4415-A121-BFD69DB945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DB12-4415-A121-BFD69DB945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B12-4415-A121-BFD69DB945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12-4415-A121-BFD69DB945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12-4415-A121-BFD69DB945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B12-4415-A121-BFD69DB945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12-4415-A121-BFD69DB9456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12-4415-A121-BFD69DB94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12-4415-A121-BFD69DB945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12-4415-A121-BFD69DB945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12-4415-A121-BFD69DB945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12-4415-A121-BFD69DB9456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'ID1'!$CF$5:$CO$5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'ID1'!$CF$6:$CO$6</c:f>
              <c:numCache>
                <c:formatCode>General</c:formatCode>
                <c:ptCount val="10"/>
                <c:pt idx="0">
                  <c:v>4</c:v>
                </c:pt>
                <c:pt idx="1">
                  <c:v>14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2-4415-A121-BFD69DB9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1-064A-8C34-AE05F52CA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1-064A-8C34-AE05F52CA3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1-064A-8C34-AE05F52CA3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1-064A-8C34-AE05F52CA32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Ringdiagramme!$B$35:$E$35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6-4913-A692-2FD78C38D4C2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1-064A-8C34-AE05F52CA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D1-064A-8C34-AE05F52CA3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D1-064A-8C34-AE05F52CA3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D1-064A-8C34-AE05F52CA32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Ringdiagramme!$G$35:$J$35</c:f>
              <c:numCache>
                <c:formatCode>General</c:formatCode>
                <c:ptCount val="4"/>
                <c:pt idx="0">
                  <c:v>34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6-4913-A692-2FD78C38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B-DE49-B1F6-0C0EF3B63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B-DE49-B1F6-0C0EF3B63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B-DE49-B1F6-0C0EF3B63B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BB-DE49-B1F6-0C0EF3B63BD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Ringdiagramme!$B$36:$E$36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8-4F8C-8163-5FB02D588E73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BB-DE49-B1F6-0C0EF3B63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BB-DE49-B1F6-0C0EF3B63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BB-DE49-B1F6-0C0EF3B63B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BB-DE49-B1F6-0C0EF3B63BD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Ringdiagramme!$G$36:$J$36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8-4F8C-8163-5FB02D58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4B-344C-AA6C-BAAF9E0B0EB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4B-344C-AA6C-BAAF9E0B0EBF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4B-344C-AA6C-BAAF9E0B0EBF}"/>
              </c:ext>
            </c:extLst>
          </c:dPt>
          <c:val>
            <c:numRef>
              <c:f>Ringdiagramme!$L$20:$N$20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EB7-AC0D-B96EB44D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1-0C4A-B66D-05659FF9AB1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1-0C4A-B66D-05659FF9AB1B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1-0C4A-B66D-05659FF9AB1B}"/>
              </c:ext>
            </c:extLst>
          </c:dPt>
          <c:val>
            <c:numRef>
              <c:f>Ringdiagramme!$L$25:$N$25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F-4886-9C83-C3B9AA18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B-5C47-A474-2E8E02295AB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B-5C47-A474-2E8E02295AB6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B-5C47-A474-2E8E02295AB6}"/>
              </c:ext>
            </c:extLst>
          </c:dPt>
          <c:val>
            <c:numRef>
              <c:f>Ringdiagramme!$L$26:$N$26</c:f>
              <c:numCache>
                <c:formatCode>General</c:formatCode>
                <c:ptCount val="3"/>
                <c:pt idx="0">
                  <c:v>37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D4A-9885-0991AF36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C-E84A-8479-8295A930DE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C-E84A-8479-8295A930DE58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BC-E84A-8479-8295A930DE58}"/>
              </c:ext>
            </c:extLst>
          </c:dPt>
          <c:val>
            <c:numRef>
              <c:f>Ringdiagramme!$L$27:$N$27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6-4FAD-B7BB-8053F98D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3-9C4D-B344-AE171D1859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3-9C4D-B344-AE171D1859B2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83-9C4D-B344-AE171D1859B2}"/>
              </c:ext>
            </c:extLst>
          </c:dPt>
          <c:val>
            <c:numRef>
              <c:f>Ringdiagramme!$L$29:$N$29</c:f>
              <c:numCache>
                <c:formatCode>General</c:formatCode>
                <c:ptCount val="3"/>
                <c:pt idx="0">
                  <c:v>28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5-4D03-AB4B-C4A7BC63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A-BD44-9984-9F073C246C6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AA-BD44-9984-9F073C246C6D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AA-BD44-9984-9F073C246C6D}"/>
              </c:ext>
            </c:extLst>
          </c:dPt>
          <c:val>
            <c:numRef>
              <c:f>Ringdiagramme!$L$36:$N$36</c:f>
              <c:numCache>
                <c:formatCode>General</c:formatCode>
                <c:ptCount val="3"/>
                <c:pt idx="0">
                  <c:v>27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D07-BA9D-A944AD7B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4-9848-8162-DC04D4367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4-9848-8162-DC04D4367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4-9848-8162-DC04D4367C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4-9848-8162-DC04D4367C3B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Ringdiagramme!$B$37:$E$37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9-4049-A78D-4053A0656E34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4-9848-8162-DC04D4367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E4-9848-8162-DC04D4367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E4-9848-8162-DC04D4367C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E4-9848-8162-DC04D4367C3B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Ringdiagramme!$G$37:$J$37</c:f>
              <c:numCache>
                <c:formatCode>General</c:formatCode>
                <c:ptCount val="4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9-4049-A78D-4053A065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E3-0C48-95EF-4C43982F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E3-0C48-95EF-4C43982F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E3-0C48-95EF-4C43982F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E3-0C48-95EF-4C43982FEF24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Ringdiagramme!$B$38:$E$38</c:f>
              <c:numCache>
                <c:formatCode>General</c:formatCode>
                <c:ptCount val="4"/>
                <c:pt idx="0">
                  <c:v>24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D-40B5-AEF5-868C5820610F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E3-0C48-95EF-4C43982F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E3-0C48-95EF-4C43982F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E3-0C48-95EF-4C43982F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E3-0C48-95EF-4C43982FEF24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Ringdiagramme!$G$38:$J$38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D-40B5-AEF5-868C582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Vigilanz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'ID1'!$A$5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'ID1'!$B$1:$BN$1</c:f>
              <c:strCache>
                <c:ptCount val="65"/>
                <c:pt idx="0">
                  <c:v>3_1</c:v>
                </c:pt>
                <c:pt idx="1">
                  <c:v>3_2</c:v>
                </c:pt>
                <c:pt idx="2">
                  <c:v>3_3</c:v>
                </c:pt>
                <c:pt idx="3">
                  <c:v>3_4</c:v>
                </c:pt>
                <c:pt idx="4">
                  <c:v>4_1</c:v>
                </c:pt>
                <c:pt idx="5">
                  <c:v>4_2</c:v>
                </c:pt>
                <c:pt idx="6">
                  <c:v>4_3</c:v>
                </c:pt>
                <c:pt idx="7">
                  <c:v>4_4</c:v>
                </c:pt>
                <c:pt idx="8">
                  <c:v>4_5</c:v>
                </c:pt>
                <c:pt idx="9">
                  <c:v>5_1</c:v>
                </c:pt>
                <c:pt idx="10">
                  <c:v>5_2</c:v>
                </c:pt>
                <c:pt idx="11">
                  <c:v>5_3</c:v>
                </c:pt>
                <c:pt idx="12">
                  <c:v>5_4</c:v>
                </c:pt>
                <c:pt idx="13">
                  <c:v>5_5</c:v>
                </c:pt>
                <c:pt idx="14">
                  <c:v>6_1</c:v>
                </c:pt>
                <c:pt idx="15">
                  <c:v>6_2</c:v>
                </c:pt>
                <c:pt idx="16">
                  <c:v>6_3</c:v>
                </c:pt>
                <c:pt idx="17">
                  <c:v>6_4</c:v>
                </c:pt>
                <c:pt idx="18">
                  <c:v>7_1</c:v>
                </c:pt>
                <c:pt idx="19">
                  <c:v>7_2</c:v>
                </c:pt>
                <c:pt idx="20">
                  <c:v>7_3</c:v>
                </c:pt>
                <c:pt idx="21">
                  <c:v>7_4</c:v>
                </c:pt>
                <c:pt idx="22">
                  <c:v>8_1</c:v>
                </c:pt>
                <c:pt idx="23">
                  <c:v>8_2</c:v>
                </c:pt>
                <c:pt idx="24">
                  <c:v>8_3</c:v>
                </c:pt>
                <c:pt idx="25">
                  <c:v>8_4</c:v>
                </c:pt>
                <c:pt idx="26">
                  <c:v>9_1</c:v>
                </c:pt>
                <c:pt idx="27">
                  <c:v>9_2</c:v>
                </c:pt>
                <c:pt idx="28">
                  <c:v>9_3</c:v>
                </c:pt>
                <c:pt idx="29">
                  <c:v>9_4</c:v>
                </c:pt>
                <c:pt idx="30">
                  <c:v>9_5</c:v>
                </c:pt>
                <c:pt idx="31">
                  <c:v>10_1</c:v>
                </c:pt>
                <c:pt idx="32">
                  <c:v>10_2</c:v>
                </c:pt>
                <c:pt idx="33">
                  <c:v>10_3</c:v>
                </c:pt>
                <c:pt idx="34">
                  <c:v>11_1</c:v>
                </c:pt>
                <c:pt idx="35">
                  <c:v>11_2</c:v>
                </c:pt>
                <c:pt idx="36">
                  <c:v>11_3</c:v>
                </c:pt>
                <c:pt idx="37">
                  <c:v>12_1</c:v>
                </c:pt>
                <c:pt idx="38">
                  <c:v>12_2</c:v>
                </c:pt>
                <c:pt idx="39">
                  <c:v>12_3</c:v>
                </c:pt>
                <c:pt idx="40">
                  <c:v>13_1</c:v>
                </c:pt>
                <c:pt idx="41">
                  <c:v>13_2</c:v>
                </c:pt>
                <c:pt idx="42">
                  <c:v>13_3</c:v>
                </c:pt>
                <c:pt idx="43">
                  <c:v>13_4</c:v>
                </c:pt>
                <c:pt idx="44">
                  <c:v>14_1</c:v>
                </c:pt>
                <c:pt idx="45">
                  <c:v>14_2</c:v>
                </c:pt>
                <c:pt idx="46">
                  <c:v>14_3</c:v>
                </c:pt>
                <c:pt idx="47">
                  <c:v>15_1</c:v>
                </c:pt>
                <c:pt idx="48">
                  <c:v>15_2</c:v>
                </c:pt>
                <c:pt idx="49">
                  <c:v>15_3</c:v>
                </c:pt>
                <c:pt idx="50">
                  <c:v>16_1</c:v>
                </c:pt>
                <c:pt idx="51">
                  <c:v>16_2</c:v>
                </c:pt>
                <c:pt idx="52">
                  <c:v>16_3</c:v>
                </c:pt>
                <c:pt idx="53">
                  <c:v>17_1</c:v>
                </c:pt>
                <c:pt idx="54">
                  <c:v>17_2</c:v>
                </c:pt>
                <c:pt idx="55">
                  <c:v>17_3</c:v>
                </c:pt>
                <c:pt idx="56">
                  <c:v>18_1</c:v>
                </c:pt>
                <c:pt idx="57">
                  <c:v>18_2</c:v>
                </c:pt>
                <c:pt idx="58">
                  <c:v>18_3</c:v>
                </c:pt>
                <c:pt idx="59">
                  <c:v>19_1</c:v>
                </c:pt>
                <c:pt idx="60">
                  <c:v>19_2</c:v>
                </c:pt>
                <c:pt idx="61">
                  <c:v>19_3</c:v>
                </c:pt>
                <c:pt idx="62">
                  <c:v>20_1</c:v>
                </c:pt>
                <c:pt idx="63">
                  <c:v>20_2</c:v>
                </c:pt>
                <c:pt idx="64">
                  <c:v>20_3</c:v>
                </c:pt>
              </c:strCache>
            </c:strRef>
          </c:cat>
          <c:val>
            <c:numRef>
              <c:f>'ID1'!$B$5:$BN$5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 formatCode="0">
                  <c:v>0</c:v>
                </c:pt>
                <c:pt idx="14">
                  <c:v>2</c:v>
                </c:pt>
                <c:pt idx="15">
                  <c:v>3</c:v>
                </c:pt>
                <c:pt idx="16" formatCode="0">
                  <c:v>0</c:v>
                </c:pt>
                <c:pt idx="17" formatCode="0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 formatCode="0">
                  <c:v>0</c:v>
                </c:pt>
                <c:pt idx="22">
                  <c:v>2</c:v>
                </c:pt>
                <c:pt idx="23">
                  <c:v>3</c:v>
                </c:pt>
                <c:pt idx="24" formatCode="0">
                  <c:v>0</c:v>
                </c:pt>
                <c:pt idx="25" formatCode="0">
                  <c:v>0</c:v>
                </c:pt>
                <c:pt idx="26">
                  <c:v>2</c:v>
                </c:pt>
                <c:pt idx="27">
                  <c:v>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2</c:v>
                </c:pt>
                <c:pt idx="32">
                  <c:v>2</c:v>
                </c:pt>
                <c:pt idx="33" formatCode="0">
                  <c:v>0</c:v>
                </c:pt>
                <c:pt idx="34">
                  <c:v>2</c:v>
                </c:pt>
                <c:pt idx="35">
                  <c:v>2</c:v>
                </c:pt>
                <c:pt idx="36" formatCode="0">
                  <c:v>0</c:v>
                </c:pt>
                <c:pt idx="37">
                  <c:v>2</c:v>
                </c:pt>
                <c:pt idx="38">
                  <c:v>2</c:v>
                </c:pt>
                <c:pt idx="39" formatCode="0">
                  <c:v>0</c:v>
                </c:pt>
                <c:pt idx="40">
                  <c:v>2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>
                  <c:v>3</c:v>
                </c:pt>
                <c:pt idx="45" formatCode="0">
                  <c:v>0</c:v>
                </c:pt>
                <c:pt idx="46" formatCode="0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 formatCode="0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 formatCode="0">
                  <c:v>0</c:v>
                </c:pt>
                <c:pt idx="59">
                  <c:v>2</c:v>
                </c:pt>
                <c:pt idx="60">
                  <c:v>2</c:v>
                </c:pt>
                <c:pt idx="61" formatCode="0">
                  <c:v>0</c:v>
                </c:pt>
                <c:pt idx="62">
                  <c:v>3</c:v>
                </c:pt>
                <c:pt idx="63">
                  <c:v>3</c:v>
                </c:pt>
                <c:pt idx="6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2-422E-90AF-8DC17D41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805775"/>
        <c:axId val="1997803279"/>
      </c:barChart>
      <c:catAx>
        <c:axId val="19978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803279"/>
        <c:crosses val="autoZero"/>
        <c:auto val="1"/>
        <c:lblAlgn val="ctr"/>
        <c:lblOffset val="100"/>
        <c:noMultiLvlLbl val="0"/>
      </c:catAx>
      <c:valAx>
        <c:axId val="19978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8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4-8846-A29B-38EE04BB88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4-8846-A29B-38EE04BB88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4-8846-A29B-38EE04BB88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4-8846-A29B-38EE04BB88D8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Ringdiagramme!$B$39:$E$39</c:f>
              <c:numCache>
                <c:formatCode>General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0-4FDB-A221-927D02FBCEB4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4-8846-A29B-38EE04BB88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F4-8846-A29B-38EE04BB88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F4-8846-A29B-38EE04BB88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F4-8846-A29B-38EE04BB88D8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Ringdiagramme!$G$39:$J$39</c:f>
              <c:numCache>
                <c:formatCode>General</c:formatCode>
                <c:ptCount val="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0-4FDB-A221-927D02FB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2-7546-883E-187E47839B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2-7546-883E-187E47839B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2-7546-883E-187E47839B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2-7546-883E-187E47839B5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Ringdiagramme!$B$40:$E$40</c:f>
              <c:numCache>
                <c:formatCode>General</c:formatCode>
                <c:ptCount val="4"/>
                <c:pt idx="0">
                  <c:v>25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A-4B2C-8CDD-25C90AE28A71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82-7546-883E-187E47839B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82-7546-883E-187E47839B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82-7546-883E-187E47839B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82-7546-883E-187E47839B5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Ringdiagramme!$G$40:$J$40</c:f>
              <c:numCache>
                <c:formatCode>General</c:formatCode>
                <c:ptCount val="4"/>
                <c:pt idx="0">
                  <c:v>32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A-4B2C-8CDD-25C90AE2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0-6C44-A236-0859FA4FC5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0-6C44-A236-0859FA4FC5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0-6C44-A236-0859FA4FC5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0-6C44-A236-0859FA4FC5F8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Ringdiagramme!$B$41:$E$41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7-4934-AF9B-E918D3ADFCE6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0-6C44-A236-0859FA4FC5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0-6C44-A236-0859FA4FC5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30-6C44-A236-0859FA4FC5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30-6C44-A236-0859FA4FC5F8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Ringdiagramme!$G$41:$J$41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7-4934-AF9B-E918D3AD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D-DC48-87A2-D5ADFCA23A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D-DC48-87A2-D5ADFCA23A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D-DC48-87A2-D5ADFCA23A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ED-DC48-87A2-D5ADFCA23ABF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Ringdiagramme!$B$42:$E$42</c:f>
              <c:numCache>
                <c:formatCode>General</c:formatCode>
                <c:ptCount val="4"/>
                <c:pt idx="0">
                  <c:v>32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2-4E83-9B5F-8B09B7FBB0D0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ED-DC48-87A2-D5ADFCA23A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ED-DC48-87A2-D5ADFCA23A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ED-DC48-87A2-D5ADFCA23A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ED-DC48-87A2-D5ADFCA23ABF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Ringdiagramme!$G$42:$J$42</c:f>
              <c:numCache>
                <c:formatCode>General</c:formatCode>
                <c:ptCount val="4"/>
                <c:pt idx="0">
                  <c:v>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2-4E83-9B5F-8B09B7FB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8-7B45-8C3C-4C4DC3398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8-7B45-8C3C-4C4DC3398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88-7B45-8C3C-4C4DC3398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88-7B45-8C3C-4C4DC3398CF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Ringdiagramme!$B$43:$E$43</c:f>
              <c:numCache>
                <c:formatCode>General</c:formatCode>
                <c:ptCount val="4"/>
                <c:pt idx="0">
                  <c:v>23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4-45DA-9E17-56F73DEA2545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88-7B45-8C3C-4C4DC3398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88-7B45-8C3C-4C4DC3398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88-7B45-8C3C-4C4DC3398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88-7B45-8C3C-4C4DC3398CF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Ringdiagramme!$G$43:$J$43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4-45DA-9E17-56F73DEA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E-7041-9490-3ECA6D9A7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7041-9490-3ECA6D9A7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E-7041-9490-3ECA6D9A7E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E-7041-9490-3ECA6D9A7EA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Ringdiagramme!$B$44:$E$44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9-484B-9B3C-F5B1785D05CB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E-7041-9490-3ECA6D9A7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5E-7041-9490-3ECA6D9A7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5E-7041-9490-3ECA6D9A7E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5E-7041-9490-3ECA6D9A7EA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Ringdiagramme!$G$44:$J$44</c:f>
              <c:numCache>
                <c:formatCode>General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9-484B-9B3C-F5B1785D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5-8741-9B6D-6C09B88F1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5-8741-9B6D-6C09B88F1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5-8741-9B6D-6C09B88F1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5-8741-9B6D-6C09B88F13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Ringdiagramme!$B$45:$E$45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8-4BE2-A0BC-5E0ED24E6AF8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5-8741-9B6D-6C09B88F1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A5-8741-9B6D-6C09B88F1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A5-8741-9B6D-6C09B88F1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A5-8741-9B6D-6C09B88F13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Ringdiagramme!$G$45:$J$45</c:f>
              <c:numCache>
                <c:formatCode>General</c:formatCode>
                <c:ptCount val="4"/>
                <c:pt idx="0">
                  <c:v>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8-4BE2-A0BC-5E0ED24E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ID_52</a:t>
            </a:r>
          </a:p>
        </c:rich>
      </c:tx>
      <c:layout>
        <c:manualLayout>
          <c:xMode val="edge"/>
          <c:yMode val="edge"/>
          <c:x val="0.38987489063867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A-0748-8302-3627A3F91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3A-0748-8302-3627A3F91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3A-0748-8302-3627A3F91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3A-0748-8302-3627A3F91C4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Ringdiagramme!$B$46:$E$46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0-45BC-BACC-0A27CAF2C33D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3A-0748-8302-3627A3F91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3A-0748-8302-3627A3F91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3A-0748-8302-3627A3F91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3A-0748-8302-3627A3F91C49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Ringdiagramme!$G$46:$J$46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0-45BC-BACC-0A27CAF2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A-6E41-BD96-566B12078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A-6E41-BD96-566B120781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A-6E41-BD96-566B120781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A-6E41-BD96-566B1207816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Ringdiagramme!$B$47:$E$47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3-4D05-AB55-1FD6D78924F7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A-6E41-BD96-566B12078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4A-6E41-BD96-566B120781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4A-6E41-BD96-566B120781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4A-6E41-BD96-566B12078165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Ringdiagramme!$G$47:$J$47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3-4D05-AB55-1FD6D789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1-EB44-A797-62FF166060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1-EB44-A797-62FF166060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C1-EB44-A797-62FF166060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C1-EB44-A797-62FF1660601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Ringdiagramme!$B$48:$E$48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8-4A8E-A032-B7AF9AB44EED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C1-EB44-A797-62FF166060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C1-EB44-A797-62FF166060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C1-EB44-A797-62FF166060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C1-EB44-A797-62FF1660601E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Ringdiagramme!$G$48:$J$48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8-4A8E-A032-B7AF9AB4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AB_individuell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'ID1'!$B$1:$BN$1</c:f>
              <c:strCache>
                <c:ptCount val="65"/>
                <c:pt idx="0">
                  <c:v>3_1</c:v>
                </c:pt>
                <c:pt idx="1">
                  <c:v>3_2</c:v>
                </c:pt>
                <c:pt idx="2">
                  <c:v>3_3</c:v>
                </c:pt>
                <c:pt idx="3">
                  <c:v>3_4</c:v>
                </c:pt>
                <c:pt idx="4">
                  <c:v>4_1</c:v>
                </c:pt>
                <c:pt idx="5">
                  <c:v>4_2</c:v>
                </c:pt>
                <c:pt idx="6">
                  <c:v>4_3</c:v>
                </c:pt>
                <c:pt idx="7">
                  <c:v>4_4</c:v>
                </c:pt>
                <c:pt idx="8">
                  <c:v>4_5</c:v>
                </c:pt>
                <c:pt idx="9">
                  <c:v>5_1</c:v>
                </c:pt>
                <c:pt idx="10">
                  <c:v>5_2</c:v>
                </c:pt>
                <c:pt idx="11">
                  <c:v>5_3</c:v>
                </c:pt>
                <c:pt idx="12">
                  <c:v>5_4</c:v>
                </c:pt>
                <c:pt idx="13">
                  <c:v>5_5</c:v>
                </c:pt>
                <c:pt idx="14">
                  <c:v>6_1</c:v>
                </c:pt>
                <c:pt idx="15">
                  <c:v>6_2</c:v>
                </c:pt>
                <c:pt idx="16">
                  <c:v>6_3</c:v>
                </c:pt>
                <c:pt idx="17">
                  <c:v>6_4</c:v>
                </c:pt>
                <c:pt idx="18">
                  <c:v>7_1</c:v>
                </c:pt>
                <c:pt idx="19">
                  <c:v>7_2</c:v>
                </c:pt>
                <c:pt idx="20">
                  <c:v>7_3</c:v>
                </c:pt>
                <c:pt idx="21">
                  <c:v>7_4</c:v>
                </c:pt>
                <c:pt idx="22">
                  <c:v>8_1</c:v>
                </c:pt>
                <c:pt idx="23">
                  <c:v>8_2</c:v>
                </c:pt>
                <c:pt idx="24">
                  <c:v>8_3</c:v>
                </c:pt>
                <c:pt idx="25">
                  <c:v>8_4</c:v>
                </c:pt>
                <c:pt idx="26">
                  <c:v>9_1</c:v>
                </c:pt>
                <c:pt idx="27">
                  <c:v>9_2</c:v>
                </c:pt>
                <c:pt idx="28">
                  <c:v>9_3</c:v>
                </c:pt>
                <c:pt idx="29">
                  <c:v>9_4</c:v>
                </c:pt>
                <c:pt idx="30">
                  <c:v>9_5</c:v>
                </c:pt>
                <c:pt idx="31">
                  <c:v>10_1</c:v>
                </c:pt>
                <c:pt idx="32">
                  <c:v>10_2</c:v>
                </c:pt>
                <c:pt idx="33">
                  <c:v>10_3</c:v>
                </c:pt>
                <c:pt idx="34">
                  <c:v>11_1</c:v>
                </c:pt>
                <c:pt idx="35">
                  <c:v>11_2</c:v>
                </c:pt>
                <c:pt idx="36">
                  <c:v>11_3</c:v>
                </c:pt>
                <c:pt idx="37">
                  <c:v>12_1</c:v>
                </c:pt>
                <c:pt idx="38">
                  <c:v>12_2</c:v>
                </c:pt>
                <c:pt idx="39">
                  <c:v>12_3</c:v>
                </c:pt>
                <c:pt idx="40">
                  <c:v>13_1</c:v>
                </c:pt>
                <c:pt idx="41">
                  <c:v>13_2</c:v>
                </c:pt>
                <c:pt idx="42">
                  <c:v>13_3</c:v>
                </c:pt>
                <c:pt idx="43">
                  <c:v>13_4</c:v>
                </c:pt>
                <c:pt idx="44">
                  <c:v>14_1</c:v>
                </c:pt>
                <c:pt idx="45">
                  <c:v>14_2</c:v>
                </c:pt>
                <c:pt idx="46">
                  <c:v>14_3</c:v>
                </c:pt>
                <c:pt idx="47">
                  <c:v>15_1</c:v>
                </c:pt>
                <c:pt idx="48">
                  <c:v>15_2</c:v>
                </c:pt>
                <c:pt idx="49">
                  <c:v>15_3</c:v>
                </c:pt>
                <c:pt idx="50">
                  <c:v>16_1</c:v>
                </c:pt>
                <c:pt idx="51">
                  <c:v>16_2</c:v>
                </c:pt>
                <c:pt idx="52">
                  <c:v>16_3</c:v>
                </c:pt>
                <c:pt idx="53">
                  <c:v>17_1</c:v>
                </c:pt>
                <c:pt idx="54">
                  <c:v>17_2</c:v>
                </c:pt>
                <c:pt idx="55">
                  <c:v>17_3</c:v>
                </c:pt>
                <c:pt idx="56">
                  <c:v>18_1</c:v>
                </c:pt>
                <c:pt idx="57">
                  <c:v>18_2</c:v>
                </c:pt>
                <c:pt idx="58">
                  <c:v>18_3</c:v>
                </c:pt>
                <c:pt idx="59">
                  <c:v>19_1</c:v>
                </c:pt>
                <c:pt idx="60">
                  <c:v>19_2</c:v>
                </c:pt>
                <c:pt idx="61">
                  <c:v>19_3</c:v>
                </c:pt>
                <c:pt idx="62">
                  <c:v>20_1</c:v>
                </c:pt>
                <c:pt idx="63">
                  <c:v>20_2</c:v>
                </c:pt>
                <c:pt idx="64">
                  <c:v>20_3</c:v>
                </c:pt>
              </c:strCache>
            </c:strRef>
          </c:cat>
          <c:val>
            <c:numRef>
              <c:f>'ID1'!$B$3:$BN$3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 formatCode="0">
                  <c:v>0</c:v>
                </c:pt>
                <c:pt idx="14">
                  <c:v>2</c:v>
                </c:pt>
                <c:pt idx="15">
                  <c:v>3</c:v>
                </c:pt>
                <c:pt idx="16" formatCode="0">
                  <c:v>0</c:v>
                </c:pt>
                <c:pt idx="17" formatCode="0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 formatCode="0">
                  <c:v>0</c:v>
                </c:pt>
                <c:pt idx="22">
                  <c:v>3</c:v>
                </c:pt>
                <c:pt idx="23">
                  <c:v>3</c:v>
                </c:pt>
                <c:pt idx="24" formatCode="0">
                  <c:v>0</c:v>
                </c:pt>
                <c:pt idx="25" formatCode="0">
                  <c:v>0</c:v>
                </c:pt>
                <c:pt idx="26">
                  <c:v>2</c:v>
                </c:pt>
                <c:pt idx="27">
                  <c:v>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2</c:v>
                </c:pt>
                <c:pt idx="32">
                  <c:v>2</c:v>
                </c:pt>
                <c:pt idx="33" formatCode="0">
                  <c:v>0</c:v>
                </c:pt>
                <c:pt idx="34">
                  <c:v>2</c:v>
                </c:pt>
                <c:pt idx="35">
                  <c:v>2</c:v>
                </c:pt>
                <c:pt idx="36" formatCode="0">
                  <c:v>0</c:v>
                </c:pt>
                <c:pt idx="37">
                  <c:v>2</c:v>
                </c:pt>
                <c:pt idx="38">
                  <c:v>2</c:v>
                </c:pt>
                <c:pt idx="39" formatCode="0">
                  <c:v>0</c:v>
                </c:pt>
                <c:pt idx="40">
                  <c:v>2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>
                  <c:v>1</c:v>
                </c:pt>
                <c:pt idx="45" formatCode="0">
                  <c:v>0</c:v>
                </c:pt>
                <c:pt idx="46" formatCode="0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 formatCode="0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 formatCode="0">
                  <c:v>0</c:v>
                </c:pt>
                <c:pt idx="59">
                  <c:v>2</c:v>
                </c:pt>
                <c:pt idx="60">
                  <c:v>3</c:v>
                </c:pt>
                <c:pt idx="61" formatCode="0">
                  <c:v>0</c:v>
                </c:pt>
                <c:pt idx="62">
                  <c:v>2</c:v>
                </c:pt>
                <c:pt idx="63">
                  <c:v>2</c:v>
                </c:pt>
                <c:pt idx="64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4FA-8C92-6C9ACA45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56095"/>
        <c:axId val="1988746943"/>
      </c:lineChart>
      <c:catAx>
        <c:axId val="19887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746943"/>
        <c:crosses val="autoZero"/>
        <c:auto val="1"/>
        <c:lblAlgn val="ctr"/>
        <c:lblOffset val="100"/>
        <c:noMultiLvlLbl val="0"/>
      </c:catAx>
      <c:valAx>
        <c:axId val="19887469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7560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7-1647-91BA-7545AC8573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7-1647-91BA-7545AC8573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7-1647-91BA-7545AC8573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7-1647-91BA-7545AC85731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Ringdiagramme!$B$49:$E$49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B-4C5D-97CB-AAF947EC16B7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37-1647-91BA-7545AC8573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37-1647-91BA-7545AC8573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37-1647-91BA-7545AC8573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37-1647-91BA-7545AC85731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Ringdiagramme!$G$49:$J$49</c:f>
              <c:numCache>
                <c:formatCode>General</c:formatCode>
                <c:ptCount val="4"/>
                <c:pt idx="0">
                  <c:v>34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B-4C5D-97CB-AAF947EC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5-1B47-A1C9-18B3D7243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5-1B47-A1C9-18B3D7243F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55-1B47-A1C9-18B3D7243F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55-1B47-A1C9-18B3D7243F2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Ringdiagramme!$B$50:$E$50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2-44DC-BB18-321B7B2C5CC8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55-1B47-A1C9-18B3D7243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55-1B47-A1C9-18B3D7243F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55-1B47-A1C9-18B3D7243F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55-1B47-A1C9-18B3D7243F2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Ringdiagramme!$G$50:$J$50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2-44DC-BB18-321B7B2C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B-8941-905E-5089D71AA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B-8941-905E-5089D71AA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B-8941-905E-5089D71AA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4B-8941-905E-5089D71AAD84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Ringdiagramme!$B$51:$E$51</c:f>
              <c:numCache>
                <c:formatCode>General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8-47F7-ABE7-38BEA42929CF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4B-8941-905E-5089D71AA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4B-8941-905E-5089D71AA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4B-8941-905E-5089D71AA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4B-8941-905E-5089D71AAD84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Ringdiagramme!$G$51:$J$51</c:f>
              <c:numCache>
                <c:formatCode>General</c:formatCode>
                <c:ptCount val="4"/>
                <c:pt idx="0">
                  <c:v>23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8-47F7-ABE7-38BEA429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2-F543-91B3-9FE368960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2-F543-91B3-9FE368960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2-F543-91B3-9FE368960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2-F543-91B3-9FE368960D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Ringdiagramme!$B$52:$E$52</c:f>
              <c:numCache>
                <c:formatCode>General</c:formatCode>
                <c:ptCount val="4"/>
                <c:pt idx="0">
                  <c:v>33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1-450C-88CF-E34EA2F39621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E2-F543-91B3-9FE368960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E2-F543-91B3-9FE368960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E2-F543-91B3-9FE368960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E2-F543-91B3-9FE368960D9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Ringdiagramme!$G$52:$J$52</c:f>
              <c:numCache>
                <c:formatCode>General</c:formatCode>
                <c:ptCount val="4"/>
                <c:pt idx="0">
                  <c:v>40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1-450C-88CF-E34EA2F3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B-7C47-ACB9-E064725E4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B-7C47-ACB9-E064725E4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4B-7C47-ACB9-E064725E4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4B-7C47-ACB9-E064725E4A7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Ringdiagramme!$B$53:$E$53</c:f>
              <c:numCache>
                <c:formatCode>General</c:formatCode>
                <c:ptCount val="4"/>
                <c:pt idx="0">
                  <c:v>29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0-4EA1-91FE-A183AAE01439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4B-7C47-ACB9-E064725E4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4B-7C47-ACB9-E064725E4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4B-7C47-ACB9-E064725E4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4B-7C47-ACB9-E064725E4A7C}"/>
              </c:ext>
            </c:extLst>
          </c:dPt>
          <c:val>
            <c:numRef>
              <c:f>Ringdiagramme!$G$53:$J$53</c:f>
              <c:numCache>
                <c:formatCode>General</c:formatCode>
                <c:ptCount val="4"/>
                <c:pt idx="0">
                  <c:v>29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0-4EA1-91FE-A183AAE0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03-F24F-BCE6-457653EB3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3-F24F-BCE6-457653EB3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3-F24F-BCE6-457653EB3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3-F24F-BCE6-457653EB3A4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Ringdiagramme!$B$54:$E$54</c:f>
              <c:numCache>
                <c:formatCode>General</c:formatCode>
                <c:ptCount val="4"/>
                <c:pt idx="0">
                  <c:v>37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4428-85DD-5D1B0F3B41D0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3-F24F-BCE6-457653EB3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03-F24F-BCE6-457653EB3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03-F24F-BCE6-457653EB3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03-F24F-BCE6-457653EB3A4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Ringdiagramme!$G$54:$J$54</c:f>
              <c:numCache>
                <c:formatCode>General</c:formatCode>
                <c:ptCount val="4"/>
                <c:pt idx="0">
                  <c:v>47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4-4428-85DD-5D1B0F3B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0E-0F42-B394-29751A9BB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0E-0F42-B394-29751A9BB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0E-0F42-B394-29751A9BB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0E-0F42-B394-29751A9BBAE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Ringdiagramme!$B$55:$E$55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B-416C-B255-D3CAA288BF61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0E-0F42-B394-29751A9BB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0E-0F42-B394-29751A9BB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0E-0F42-B394-29751A9BB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0E-0F42-B394-29751A9BBAE0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Ringdiagramme!$G$55:$J$55</c:f>
              <c:numCache>
                <c:formatCode>General</c:formatCode>
                <c:ptCount val="4"/>
                <c:pt idx="0">
                  <c:v>35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B-416C-B255-D3CAA288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9-7F49-BD8B-E584E9F2C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9-7F49-BD8B-E584E9F2C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9-7F49-BD8B-E584E9F2C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49-7F49-BD8B-E584E9F2CE5D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Ringdiagramme!$B$56:$E$56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4565-B48C-82182AC122DA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49-7F49-BD8B-E584E9F2C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49-7F49-BD8B-E584E9F2C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49-7F49-BD8B-E584E9F2C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49-7F49-BD8B-E584E9F2CE5D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Ringdiagramme!$G$56:$J$56</c:f>
              <c:numCache>
                <c:formatCode>General</c:formatCode>
                <c:ptCount val="4"/>
                <c:pt idx="0">
                  <c:v>31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4565-B48C-82182AC1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8A-5C4E-B37F-9332A3B36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8A-5C4E-B37F-9332A3B36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8A-5C4E-B37F-9332A3B36B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8A-5C4E-B37F-9332A3B36B8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Ringdiagramme!$B$57:$E$57</c:f>
              <c:numCache>
                <c:formatCode>General</c:formatCode>
                <c:ptCount val="4"/>
                <c:pt idx="0">
                  <c:v>27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0-4D52-BF3F-E6E036565C4B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8A-5C4E-B37F-9332A3B36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8A-5C4E-B37F-9332A3B36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8A-5C4E-B37F-9332A3B36B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8A-5C4E-B37F-9332A3B36B8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Ringdiagramme!$G$57:$J$57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0-4D52-BF3F-E6E03656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2-AC4E-BFDE-C72F2C9DF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72-AC4E-BFDE-C72F2C9DF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72-AC4E-BFDE-C72F2C9DF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72-AC4E-BFDE-C72F2C9DF42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Ringdiagramme!$B$58:$E$58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D-4003-9E32-11B563DB3A50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72-AC4E-BFDE-C72F2C9DF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72-AC4E-BFDE-C72F2C9DF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72-AC4E-BFDE-C72F2C9DF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72-AC4E-BFDE-C72F2C9DF421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Ringdiagramme!$G$58:$J$58</c:f>
              <c:numCache>
                <c:formatCode>General</c:formatCode>
                <c:ptCount val="4"/>
                <c:pt idx="0">
                  <c:v>40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D-4003-9E32-11B563DB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'ID1'!$BN$13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'ID1'!$BO$12:$BR$12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'ID1'!$BO$13:$BR$13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F-4650-979B-2C382D5B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55231"/>
        <c:axId val="2001646079"/>
      </c:lineChart>
      <c:catAx>
        <c:axId val="20016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1646079"/>
        <c:crosses val="autoZero"/>
        <c:auto val="1"/>
        <c:lblAlgn val="ctr"/>
        <c:lblOffset val="100"/>
        <c:noMultiLvlLbl val="0"/>
      </c:catAx>
      <c:valAx>
        <c:axId val="20016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16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3-C446-B704-40752E4D87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3-C446-B704-40752E4D87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3-C446-B704-40752E4D87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3-C446-B704-40752E4D875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Ringdiagramme!$B$59:$E$59</c:f>
              <c:numCache>
                <c:formatCode>General</c:formatCode>
                <c:ptCount val="4"/>
                <c:pt idx="0">
                  <c:v>39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9A1-BBE9-0E7B7FBAA43E}"/>
            </c:ext>
          </c:extLst>
        </c:ser>
        <c:ser>
          <c:idx val="2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3-C446-B704-40752E4D87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B3-C446-B704-40752E4D87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3-C446-B704-40752E4D87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B3-C446-B704-40752E4D8756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Ringdiagramme!$G$59:$J$59</c:f>
              <c:numCache>
                <c:formatCode>General</c:formatCode>
                <c:ptCount val="4"/>
                <c:pt idx="0">
                  <c:v>45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3-49A1-BBE9-0E7B7FBA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294E-B5DB-F1102A1A4F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294E-B5DB-F1102A1A4F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7-294E-B5DB-F1102A1A4F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7-294E-B5DB-F1102A1A4F6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Ringdiagramme!$B$60:$E$60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6-428E-BF6F-3D7EF9611155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7-294E-B5DB-F1102A1A4F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27-294E-B5DB-F1102A1A4F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27-294E-B5DB-F1102A1A4F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27-294E-B5DB-F1102A1A4F6C}"/>
              </c:ext>
            </c:extLst>
          </c:dPt>
          <c:val>
            <c:numRef>
              <c:f>Ringdiagramme!$G$60:$J$60</c:f>
              <c:numCache>
                <c:formatCode>General</c:formatCode>
                <c:ptCount val="4"/>
                <c:pt idx="0">
                  <c:v>22</c:v>
                </c:pt>
                <c:pt idx="1">
                  <c:v>16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6-428E-BF6F-3D7EF961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8-1146-9846-C8ED70DE6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8-1146-9846-C8ED70DE6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B8-1146-9846-C8ED70DE6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B8-1146-9846-C8ED70DE624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Ringdiagramme!$B$61:$E$61</c:f>
              <c:numCache>
                <c:formatCode>General</c:formatCode>
                <c:ptCount val="4"/>
                <c:pt idx="0">
                  <c:v>28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F-4985-8A16-6FAC1EC17EDA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B8-1146-9846-C8ED70DE6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B8-1146-9846-C8ED70DE6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B8-1146-9846-C8ED70DE6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B8-1146-9846-C8ED70DE6243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Ringdiagramme!$G$61:$J$61</c:f>
              <c:numCache>
                <c:formatCode>General</c:formatCode>
                <c:ptCount val="4"/>
                <c:pt idx="0">
                  <c:v>43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F-4985-8A16-6FAC1EC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Ringdiagramme!$B$1</c:f>
              <c:strCache>
                <c:ptCount val="1"/>
                <c:pt idx="0">
                  <c:v>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994E-A901-EDB3BDBB2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994E-A901-EDB3BDBB21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994E-A901-EDB3BDBB21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994E-A901-EDB3BDBB213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Ringdiagramme!$B$62:$E$62</c:f>
              <c:numCache>
                <c:formatCode>General</c:formatCode>
                <c:ptCount val="4"/>
                <c:pt idx="0">
                  <c:v>16</c:v>
                </c:pt>
                <c:pt idx="1">
                  <c:v>21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1-4BA4-A200-9D4622B5F3EF}"/>
            </c:ext>
          </c:extLst>
        </c:ser>
        <c:ser>
          <c:idx val="0"/>
          <c:order val="1"/>
          <c:tx>
            <c:strRef>
              <c:f>Ringdiagramme!$G$1</c:f>
              <c:strCache>
                <c:ptCount val="1"/>
                <c:pt idx="0">
                  <c:v>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3-994E-A901-EDB3BDBB2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3-994E-A901-EDB3BDBB21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3-994E-A901-EDB3BDBB21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3-994E-A901-EDB3BDBB213C}"/>
              </c:ext>
            </c:extLst>
          </c:dPt>
          <c:cat>
            <c:strRef>
              <c:f>Ringdiagramme!$B$2:$E$2</c:f>
              <c:strCache>
                <c:ptCount val="4"/>
                <c:pt idx="0">
                  <c:v>konzentriert</c:v>
                </c:pt>
                <c:pt idx="1">
                  <c:v>angestrengt konzentriert</c:v>
                </c:pt>
                <c:pt idx="2">
                  <c:v>kurzzeitig konzentriert</c:v>
                </c:pt>
                <c:pt idx="3">
                  <c:v>abwesend</c:v>
                </c:pt>
              </c:strCache>
            </c:strRef>
          </c:cat>
          <c:val>
            <c:numRef>
              <c:f>Ringdiagramme!$G$62:$J$62</c:f>
              <c:numCache>
                <c:formatCode>General</c:formatCode>
                <c:ptCount val="4"/>
                <c:pt idx="0">
                  <c:v>33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1-4BA4-A200-9D4622B5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7-1B43-9EDA-2E3863BDA5E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7-1B43-9EDA-2E3863BDA5EC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7-1B43-9EDA-2E3863BDA5EC}"/>
              </c:ext>
            </c:extLst>
          </c:dPt>
          <c:val>
            <c:numRef>
              <c:f>Ringdiagramme!$L$40:$N$40</c:f>
              <c:numCache>
                <c:formatCode>General</c:formatCode>
                <c:ptCount val="3"/>
                <c:pt idx="0">
                  <c:v>21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5-4E90-B613-43DBDD1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BB-AC4D-8E5E-7F432890E1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BB-AC4D-8E5E-7F432890E1B4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BB-AC4D-8E5E-7F432890E1B4}"/>
              </c:ext>
            </c:extLst>
          </c:dPt>
          <c:val>
            <c:numRef>
              <c:f>Ringdiagramme!$L$41:$N$41</c:f>
              <c:numCache>
                <c:formatCode>General</c:formatCode>
                <c:ptCount val="3"/>
                <c:pt idx="0">
                  <c:v>35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D5B-BDD7-3BEE6F80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B-6B40-AB3E-24F9B7CD8CE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B-6B40-AB3E-24F9B7CD8CE7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B-6B40-AB3E-24F9B7CD8CE7}"/>
              </c:ext>
            </c:extLst>
          </c:dPt>
          <c:val>
            <c:numRef>
              <c:f>Ringdiagramme!$L$48:$N$48</c:f>
              <c:numCache>
                <c:formatCode>General</c:formatCode>
                <c:ptCount val="3"/>
                <c:pt idx="0">
                  <c:v>28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0-4DFC-B8C7-8B9A7943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0C40-AF68-539A18EAB0E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0C40-AF68-539A18EAB0E8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B8-0C40-AF68-539A18EAB0E8}"/>
              </c:ext>
            </c:extLst>
          </c:dPt>
          <c:val>
            <c:numRef>
              <c:f>Ringdiagramme!$L$50:$N$50</c:f>
              <c:numCache>
                <c:formatCode>General</c:formatCode>
                <c:ptCount val="3"/>
                <c:pt idx="0">
                  <c:v>36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ABE-9D86-915C5B18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5-D54D-92DF-AC00311BC6D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5-D54D-92DF-AC00311BC6D8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5-D54D-92DF-AC00311BC6D8}"/>
              </c:ext>
            </c:extLst>
          </c:dPt>
          <c:val>
            <c:numRef>
              <c:f>Ringdiagramme!$L$52:$N$52</c:f>
              <c:numCache>
                <c:formatCode>General</c:formatCode>
                <c:ptCount val="3"/>
                <c:pt idx="0">
                  <c:v>40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8C7-8969-E07C6F98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ID_59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E-FC42-9FAD-517D6D008FD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E-FC42-9FAD-517D6D008FD1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E-FC42-9FAD-517D6D008FD1}"/>
              </c:ext>
            </c:extLst>
          </c:dPt>
          <c:val>
            <c:numRef>
              <c:f>Ringdiagramme!$L$53:$N$53</c:f>
              <c:numCache>
                <c:formatCode>General</c:formatCode>
                <c:ptCount val="3"/>
                <c:pt idx="0">
                  <c:v>36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A-417F-BB90-610D9BAC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4" Type="http://schemas.openxmlformats.org/officeDocument/2006/relationships/chart" Target="../charts/chart11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.xml"/><Relationship Id="rId21" Type="http://schemas.openxmlformats.org/officeDocument/2006/relationships/chart" Target="../charts/chart39.xml"/><Relationship Id="rId42" Type="http://schemas.openxmlformats.org/officeDocument/2006/relationships/chart" Target="../charts/chart60.xml"/><Relationship Id="rId47" Type="http://schemas.openxmlformats.org/officeDocument/2006/relationships/chart" Target="../charts/chart65.xml"/><Relationship Id="rId63" Type="http://schemas.openxmlformats.org/officeDocument/2006/relationships/chart" Target="../charts/chart81.xml"/><Relationship Id="rId68" Type="http://schemas.openxmlformats.org/officeDocument/2006/relationships/chart" Target="../charts/chart86.xml"/><Relationship Id="rId84" Type="http://schemas.openxmlformats.org/officeDocument/2006/relationships/chart" Target="../charts/chart102.xml"/><Relationship Id="rId89" Type="http://schemas.openxmlformats.org/officeDocument/2006/relationships/chart" Target="../charts/chart107.xml"/><Relationship Id="rId16" Type="http://schemas.openxmlformats.org/officeDocument/2006/relationships/chart" Target="../charts/chart34.xml"/><Relationship Id="rId11" Type="http://schemas.openxmlformats.org/officeDocument/2006/relationships/chart" Target="../charts/chart29.xml"/><Relationship Id="rId32" Type="http://schemas.openxmlformats.org/officeDocument/2006/relationships/chart" Target="../charts/chart50.xml"/><Relationship Id="rId37" Type="http://schemas.openxmlformats.org/officeDocument/2006/relationships/chart" Target="../charts/chart55.xml"/><Relationship Id="rId53" Type="http://schemas.openxmlformats.org/officeDocument/2006/relationships/chart" Target="../charts/chart71.xml"/><Relationship Id="rId58" Type="http://schemas.openxmlformats.org/officeDocument/2006/relationships/chart" Target="../charts/chart76.xml"/><Relationship Id="rId74" Type="http://schemas.openxmlformats.org/officeDocument/2006/relationships/chart" Target="../charts/chart92.xml"/><Relationship Id="rId79" Type="http://schemas.openxmlformats.org/officeDocument/2006/relationships/chart" Target="../charts/chart97.xml"/><Relationship Id="rId5" Type="http://schemas.openxmlformats.org/officeDocument/2006/relationships/chart" Target="../charts/chart23.xml"/><Relationship Id="rId90" Type="http://schemas.openxmlformats.org/officeDocument/2006/relationships/chart" Target="../charts/chart108.xml"/><Relationship Id="rId22" Type="http://schemas.openxmlformats.org/officeDocument/2006/relationships/chart" Target="../charts/chart40.xml"/><Relationship Id="rId27" Type="http://schemas.openxmlformats.org/officeDocument/2006/relationships/chart" Target="../charts/chart45.xml"/><Relationship Id="rId43" Type="http://schemas.openxmlformats.org/officeDocument/2006/relationships/chart" Target="../charts/chart61.xml"/><Relationship Id="rId48" Type="http://schemas.openxmlformats.org/officeDocument/2006/relationships/chart" Target="../charts/chart66.xml"/><Relationship Id="rId64" Type="http://schemas.openxmlformats.org/officeDocument/2006/relationships/chart" Target="../charts/chart82.xml"/><Relationship Id="rId69" Type="http://schemas.openxmlformats.org/officeDocument/2006/relationships/chart" Target="../charts/chart87.xml"/><Relationship Id="rId8" Type="http://schemas.openxmlformats.org/officeDocument/2006/relationships/chart" Target="../charts/chart26.xml"/><Relationship Id="rId51" Type="http://schemas.openxmlformats.org/officeDocument/2006/relationships/chart" Target="../charts/chart69.xml"/><Relationship Id="rId72" Type="http://schemas.openxmlformats.org/officeDocument/2006/relationships/chart" Target="../charts/chart90.xml"/><Relationship Id="rId80" Type="http://schemas.openxmlformats.org/officeDocument/2006/relationships/chart" Target="../charts/chart98.xml"/><Relationship Id="rId85" Type="http://schemas.openxmlformats.org/officeDocument/2006/relationships/chart" Target="../charts/chart103.xml"/><Relationship Id="rId93" Type="http://schemas.openxmlformats.org/officeDocument/2006/relationships/chart" Target="../charts/chart111.xml"/><Relationship Id="rId3" Type="http://schemas.openxmlformats.org/officeDocument/2006/relationships/chart" Target="../charts/chart21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33" Type="http://schemas.openxmlformats.org/officeDocument/2006/relationships/chart" Target="../charts/chart51.xml"/><Relationship Id="rId38" Type="http://schemas.openxmlformats.org/officeDocument/2006/relationships/chart" Target="../charts/chart56.xml"/><Relationship Id="rId46" Type="http://schemas.openxmlformats.org/officeDocument/2006/relationships/chart" Target="../charts/chart64.xml"/><Relationship Id="rId59" Type="http://schemas.openxmlformats.org/officeDocument/2006/relationships/chart" Target="../charts/chart77.xml"/><Relationship Id="rId67" Type="http://schemas.openxmlformats.org/officeDocument/2006/relationships/chart" Target="../charts/chart85.xml"/><Relationship Id="rId20" Type="http://schemas.openxmlformats.org/officeDocument/2006/relationships/chart" Target="../charts/chart38.xml"/><Relationship Id="rId41" Type="http://schemas.openxmlformats.org/officeDocument/2006/relationships/chart" Target="../charts/chart59.xml"/><Relationship Id="rId54" Type="http://schemas.openxmlformats.org/officeDocument/2006/relationships/chart" Target="../charts/chart72.xml"/><Relationship Id="rId62" Type="http://schemas.openxmlformats.org/officeDocument/2006/relationships/chart" Target="../charts/chart80.xml"/><Relationship Id="rId70" Type="http://schemas.openxmlformats.org/officeDocument/2006/relationships/chart" Target="../charts/chart88.xml"/><Relationship Id="rId75" Type="http://schemas.openxmlformats.org/officeDocument/2006/relationships/chart" Target="../charts/chart93.xml"/><Relationship Id="rId83" Type="http://schemas.openxmlformats.org/officeDocument/2006/relationships/chart" Target="../charts/chart101.xml"/><Relationship Id="rId88" Type="http://schemas.openxmlformats.org/officeDocument/2006/relationships/chart" Target="../charts/chart106.xml"/><Relationship Id="rId91" Type="http://schemas.openxmlformats.org/officeDocument/2006/relationships/chart" Target="../charts/chart109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28" Type="http://schemas.openxmlformats.org/officeDocument/2006/relationships/chart" Target="../charts/chart46.xml"/><Relationship Id="rId36" Type="http://schemas.openxmlformats.org/officeDocument/2006/relationships/chart" Target="../charts/chart54.xml"/><Relationship Id="rId49" Type="http://schemas.openxmlformats.org/officeDocument/2006/relationships/chart" Target="../charts/chart67.xml"/><Relationship Id="rId57" Type="http://schemas.openxmlformats.org/officeDocument/2006/relationships/chart" Target="../charts/chart75.xml"/><Relationship Id="rId10" Type="http://schemas.openxmlformats.org/officeDocument/2006/relationships/chart" Target="../charts/chart28.xml"/><Relationship Id="rId31" Type="http://schemas.openxmlformats.org/officeDocument/2006/relationships/chart" Target="../charts/chart49.xml"/><Relationship Id="rId44" Type="http://schemas.openxmlformats.org/officeDocument/2006/relationships/chart" Target="../charts/chart62.xml"/><Relationship Id="rId52" Type="http://schemas.openxmlformats.org/officeDocument/2006/relationships/chart" Target="../charts/chart70.xml"/><Relationship Id="rId60" Type="http://schemas.openxmlformats.org/officeDocument/2006/relationships/chart" Target="../charts/chart78.xml"/><Relationship Id="rId65" Type="http://schemas.openxmlformats.org/officeDocument/2006/relationships/chart" Target="../charts/chart83.xml"/><Relationship Id="rId73" Type="http://schemas.openxmlformats.org/officeDocument/2006/relationships/chart" Target="../charts/chart91.xml"/><Relationship Id="rId78" Type="http://schemas.openxmlformats.org/officeDocument/2006/relationships/chart" Target="../charts/chart96.xml"/><Relationship Id="rId81" Type="http://schemas.openxmlformats.org/officeDocument/2006/relationships/chart" Target="../charts/chart99.xml"/><Relationship Id="rId86" Type="http://schemas.openxmlformats.org/officeDocument/2006/relationships/chart" Target="../charts/chart104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9" Type="http://schemas.openxmlformats.org/officeDocument/2006/relationships/chart" Target="../charts/chart57.xml"/><Relationship Id="rId34" Type="http://schemas.openxmlformats.org/officeDocument/2006/relationships/chart" Target="../charts/chart52.xml"/><Relationship Id="rId50" Type="http://schemas.openxmlformats.org/officeDocument/2006/relationships/chart" Target="../charts/chart68.xml"/><Relationship Id="rId55" Type="http://schemas.openxmlformats.org/officeDocument/2006/relationships/chart" Target="../charts/chart73.xml"/><Relationship Id="rId76" Type="http://schemas.openxmlformats.org/officeDocument/2006/relationships/chart" Target="../charts/chart94.xml"/><Relationship Id="rId7" Type="http://schemas.openxmlformats.org/officeDocument/2006/relationships/chart" Target="../charts/chart25.xml"/><Relationship Id="rId71" Type="http://schemas.openxmlformats.org/officeDocument/2006/relationships/chart" Target="../charts/chart89.xml"/><Relationship Id="rId92" Type="http://schemas.openxmlformats.org/officeDocument/2006/relationships/chart" Target="../charts/chart110.xml"/><Relationship Id="rId2" Type="http://schemas.openxmlformats.org/officeDocument/2006/relationships/chart" Target="../charts/chart20.xml"/><Relationship Id="rId29" Type="http://schemas.openxmlformats.org/officeDocument/2006/relationships/chart" Target="../charts/chart47.xml"/><Relationship Id="rId24" Type="http://schemas.openxmlformats.org/officeDocument/2006/relationships/chart" Target="../charts/chart42.xml"/><Relationship Id="rId40" Type="http://schemas.openxmlformats.org/officeDocument/2006/relationships/chart" Target="../charts/chart58.xml"/><Relationship Id="rId45" Type="http://schemas.openxmlformats.org/officeDocument/2006/relationships/chart" Target="../charts/chart63.xml"/><Relationship Id="rId66" Type="http://schemas.openxmlformats.org/officeDocument/2006/relationships/chart" Target="../charts/chart84.xml"/><Relationship Id="rId87" Type="http://schemas.openxmlformats.org/officeDocument/2006/relationships/chart" Target="../charts/chart105.xml"/><Relationship Id="rId61" Type="http://schemas.openxmlformats.org/officeDocument/2006/relationships/chart" Target="../charts/chart79.xml"/><Relationship Id="rId82" Type="http://schemas.openxmlformats.org/officeDocument/2006/relationships/chart" Target="../charts/chart100.xml"/><Relationship Id="rId19" Type="http://schemas.openxmlformats.org/officeDocument/2006/relationships/chart" Target="../charts/chart37.xml"/><Relationship Id="rId14" Type="http://schemas.openxmlformats.org/officeDocument/2006/relationships/chart" Target="../charts/chart32.xml"/><Relationship Id="rId30" Type="http://schemas.openxmlformats.org/officeDocument/2006/relationships/chart" Target="../charts/chart48.xml"/><Relationship Id="rId35" Type="http://schemas.openxmlformats.org/officeDocument/2006/relationships/chart" Target="../charts/chart53.xml"/><Relationship Id="rId56" Type="http://schemas.openxmlformats.org/officeDocument/2006/relationships/chart" Target="../charts/chart74.xml"/><Relationship Id="rId77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73660</xdr:rowOff>
    </xdr:from>
    <xdr:to>
      <xdr:col>22</xdr:col>
      <xdr:colOff>205740</xdr:colOff>
      <xdr:row>45</xdr:row>
      <xdr:rowOff>149860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662940</xdr:colOff>
      <xdr:row>13</xdr:row>
      <xdr:rowOff>57150</xdr:rowOff>
    </xdr:from>
    <xdr:to>
      <xdr:col>70</xdr:col>
      <xdr:colOff>7620</xdr:colOff>
      <xdr:row>28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259080</xdr:colOff>
      <xdr:row>13</xdr:row>
      <xdr:rowOff>118110</xdr:rowOff>
    </xdr:from>
    <xdr:to>
      <xdr:col>64</xdr:col>
      <xdr:colOff>76200</xdr:colOff>
      <xdr:row>28</xdr:row>
      <xdr:rowOff>118110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701040</xdr:colOff>
      <xdr:row>13</xdr:row>
      <xdr:rowOff>38100</xdr:rowOff>
    </xdr:from>
    <xdr:to>
      <xdr:col>75</xdr:col>
      <xdr:colOff>236220</xdr:colOff>
      <xdr:row>27</xdr:row>
      <xdr:rowOff>175260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371474</xdr:colOff>
      <xdr:row>6</xdr:row>
      <xdr:rowOff>158115</xdr:rowOff>
    </xdr:from>
    <xdr:to>
      <xdr:col>87</xdr:col>
      <xdr:colOff>657225</xdr:colOff>
      <xdr:row>32</xdr:row>
      <xdr:rowOff>9525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88</xdr:col>
      <xdr:colOff>36195</xdr:colOff>
      <xdr:row>23</xdr:row>
      <xdr:rowOff>80010</xdr:rowOff>
    </xdr:from>
    <xdr:to>
      <xdr:col>93</xdr:col>
      <xdr:colOff>150495</xdr:colOff>
      <xdr:row>37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693420</xdr:colOff>
      <xdr:row>7</xdr:row>
      <xdr:rowOff>53340</xdr:rowOff>
    </xdr:from>
    <xdr:to>
      <xdr:col>22</xdr:col>
      <xdr:colOff>510540</xdr:colOff>
      <xdr:row>24</xdr:row>
      <xdr:rowOff>68580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</xdr:colOff>
      <xdr:row>8</xdr:row>
      <xdr:rowOff>69850</xdr:rowOff>
    </xdr:from>
    <xdr:to>
      <xdr:col>7</xdr:col>
      <xdr:colOff>660400</xdr:colOff>
      <xdr:row>23</xdr:row>
      <xdr:rowOff>146050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381000</xdr:colOff>
      <xdr:row>21</xdr:row>
      <xdr:rowOff>109538</xdr:rowOff>
    </xdr:from>
    <xdr:to>
      <xdr:col>67</xdr:col>
      <xdr:colOff>1000125</xdr:colOff>
      <xdr:row>36</xdr:row>
      <xdr:rowOff>138113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813153</xdr:colOff>
      <xdr:row>30</xdr:row>
      <xdr:rowOff>106538</xdr:rowOff>
    </xdr:from>
    <xdr:to>
      <xdr:col>33</xdr:col>
      <xdr:colOff>784930</xdr:colOff>
      <xdr:row>55</xdr:row>
      <xdr:rowOff>81139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BD839D5-B3CC-94C0-4603-40A420C7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548298</xdr:colOff>
      <xdr:row>41</xdr:row>
      <xdr:rowOff>80351</xdr:rowOff>
    </xdr:from>
    <xdr:to>
      <xdr:col>35</xdr:col>
      <xdr:colOff>621567</xdr:colOff>
      <xdr:row>61</xdr:row>
      <xdr:rowOff>64720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52A82B9-A92B-370A-C62D-EC69A83A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605556</xdr:colOff>
      <xdr:row>4</xdr:row>
      <xdr:rowOff>84557</xdr:rowOff>
    </xdr:from>
    <xdr:to>
      <xdr:col>35</xdr:col>
      <xdr:colOff>653316</xdr:colOff>
      <xdr:row>29</xdr:row>
      <xdr:rowOff>59158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679AC52-C40E-0DF9-7D44-A77C3BE3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657225</xdr:colOff>
      <xdr:row>11</xdr:row>
      <xdr:rowOff>138112</xdr:rowOff>
    </xdr:from>
    <xdr:to>
      <xdr:col>24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6B6E66-CEE8-FA2B-A556-F1583A9D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714374</xdr:colOff>
      <xdr:row>25</xdr:row>
      <xdr:rowOff>171450</xdr:rowOff>
    </xdr:from>
    <xdr:to>
      <xdr:col>50</xdr:col>
      <xdr:colOff>419100</xdr:colOff>
      <xdr:row>63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AF683A-309F-7527-338C-51A4A821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31749</xdr:colOff>
      <xdr:row>26</xdr:row>
      <xdr:rowOff>176213</xdr:rowOff>
    </xdr:from>
    <xdr:to>
      <xdr:col>25</xdr:col>
      <xdr:colOff>476249</xdr:colOff>
      <xdr:row>56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0A76C2-73D3-4F77-45DA-AD22E829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31749</xdr:colOff>
      <xdr:row>97</xdr:row>
      <xdr:rowOff>160338</xdr:rowOff>
    </xdr:from>
    <xdr:to>
      <xdr:col>11</xdr:col>
      <xdr:colOff>47624</xdr:colOff>
      <xdr:row>125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8C362F-EF2F-BB9F-CD56-DD613C15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47625</xdr:colOff>
      <xdr:row>124</xdr:row>
      <xdr:rowOff>120650</xdr:rowOff>
    </xdr:from>
    <xdr:to>
      <xdr:col>30</xdr:col>
      <xdr:colOff>492125</xdr:colOff>
      <xdr:row>139</xdr:row>
      <xdr:rowOff>6350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A7B3803-314B-DF3C-8438-1924D570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2363</xdr:colOff>
      <xdr:row>20</xdr:row>
      <xdr:rowOff>126999</xdr:rowOff>
    </xdr:from>
    <xdr:to>
      <xdr:col>7</xdr:col>
      <xdr:colOff>803939</xdr:colOff>
      <xdr:row>35</xdr:row>
      <xdr:rowOff>41275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B53801E-A69A-6A21-509B-54E1A7D6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63" y="3936999"/>
          <a:ext cx="4929076" cy="2771776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21</xdr:row>
      <xdr:rowOff>10161</xdr:rowOff>
    </xdr:from>
    <xdr:to>
      <xdr:col>14</xdr:col>
      <xdr:colOff>539044</xdr:colOff>
      <xdr:row>35</xdr:row>
      <xdr:rowOff>60961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821316D-69CB-2F21-91A2-2B1B3008A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000" y="4277361"/>
          <a:ext cx="4907844" cy="2895600"/>
        </a:xfrm>
        <a:prstGeom prst="rect">
          <a:avLst/>
        </a:prstGeom>
      </xdr:spPr>
    </xdr:pic>
    <xdr:clientData/>
  </xdr:twoCellAnchor>
  <xdr:twoCellAnchor editAs="oneCell">
    <xdr:from>
      <xdr:col>15</xdr:col>
      <xdr:colOff>673100</xdr:colOff>
      <xdr:row>21</xdr:row>
      <xdr:rowOff>74612</xdr:rowOff>
    </xdr:from>
    <xdr:to>
      <xdr:col>21</xdr:col>
      <xdr:colOff>50800</xdr:colOff>
      <xdr:row>34</xdr:row>
      <xdr:rowOff>41275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7E80EE-2783-5538-864A-97F03D79B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46100" y="4341812"/>
          <a:ext cx="4406900" cy="2608263"/>
        </a:xfrm>
        <a:prstGeom prst="rect">
          <a:avLst/>
        </a:prstGeom>
      </xdr:spPr>
    </xdr:pic>
    <xdr:clientData/>
  </xdr:twoCellAnchor>
  <xdr:twoCellAnchor editAs="oneCell">
    <xdr:from>
      <xdr:col>21</xdr:col>
      <xdr:colOff>751509</xdr:colOff>
      <xdr:row>2</xdr:row>
      <xdr:rowOff>139631</xdr:rowOff>
    </xdr:from>
    <xdr:to>
      <xdr:col>27</xdr:col>
      <xdr:colOff>497509</xdr:colOff>
      <xdr:row>16</xdr:row>
      <xdr:rowOff>125758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9D44FF0-76D6-6679-16B4-95FC81EF4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44987" y="526153"/>
          <a:ext cx="4715565" cy="2691779"/>
        </a:xfrm>
        <a:prstGeom prst="rect">
          <a:avLst/>
        </a:prstGeom>
      </xdr:spPr>
    </xdr:pic>
    <xdr:clientData/>
  </xdr:twoCellAnchor>
  <xdr:twoCellAnchor editAs="oneCell">
    <xdr:from>
      <xdr:col>21</xdr:col>
      <xdr:colOff>783535</xdr:colOff>
      <xdr:row>19</xdr:row>
      <xdr:rowOff>109812</xdr:rowOff>
    </xdr:from>
    <xdr:to>
      <xdr:col>28</xdr:col>
      <xdr:colOff>107674</xdr:colOff>
      <xdr:row>34</xdr:row>
      <xdr:rowOff>124100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9326E59-F6B5-F9CC-67D2-665265FB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77013" y="3781769"/>
          <a:ext cx="5121965" cy="2913201"/>
        </a:xfrm>
        <a:prstGeom prst="rect">
          <a:avLst/>
        </a:prstGeom>
      </xdr:spPr>
    </xdr:pic>
    <xdr:clientData/>
  </xdr:twoCellAnchor>
  <xdr:twoCellAnchor editAs="oneCell">
    <xdr:from>
      <xdr:col>28</xdr:col>
      <xdr:colOff>569010</xdr:colOff>
      <xdr:row>2</xdr:row>
      <xdr:rowOff>66224</xdr:rowOff>
    </xdr:from>
    <xdr:to>
      <xdr:col>34</xdr:col>
      <xdr:colOff>747400</xdr:colOff>
      <xdr:row>17</xdr:row>
      <xdr:rowOff>71651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712D4AC-CC43-EECA-36D7-672D559F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760314" y="452746"/>
          <a:ext cx="5147956" cy="2904340"/>
        </a:xfrm>
        <a:prstGeom prst="rect">
          <a:avLst/>
        </a:prstGeom>
      </xdr:spPr>
    </xdr:pic>
    <xdr:clientData/>
  </xdr:twoCellAnchor>
  <xdr:twoCellAnchor editAs="oneCell">
    <xdr:from>
      <xdr:col>35</xdr:col>
      <xdr:colOff>548820</xdr:colOff>
      <xdr:row>2</xdr:row>
      <xdr:rowOff>79213</xdr:rowOff>
    </xdr:from>
    <xdr:to>
      <xdr:col>41</xdr:col>
      <xdr:colOff>606845</xdr:colOff>
      <xdr:row>17</xdr:row>
      <xdr:rowOff>67344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13A807F-41B0-9747-3513-0DD2559AC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37950" y="465735"/>
          <a:ext cx="5027591" cy="2887044"/>
        </a:xfrm>
        <a:prstGeom prst="rect">
          <a:avLst/>
        </a:prstGeom>
      </xdr:spPr>
    </xdr:pic>
    <xdr:clientData/>
  </xdr:twoCellAnchor>
  <xdr:twoCellAnchor editAs="oneCell">
    <xdr:from>
      <xdr:col>28</xdr:col>
      <xdr:colOff>647386</xdr:colOff>
      <xdr:row>20</xdr:row>
      <xdr:rowOff>517</xdr:rowOff>
    </xdr:from>
    <xdr:to>
      <xdr:col>34</xdr:col>
      <xdr:colOff>285977</xdr:colOff>
      <xdr:row>33</xdr:row>
      <xdr:rowOff>134430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4F86D19B-50BA-B70A-FA86-A5262AB29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38690" y="3865734"/>
          <a:ext cx="4608157" cy="2646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723900</xdr:colOff>
      <xdr:row>64</xdr:row>
      <xdr:rowOff>34290</xdr:rowOff>
    </xdr:from>
    <xdr:to>
      <xdr:col>70</xdr:col>
      <xdr:colOff>541020</xdr:colOff>
      <xdr:row>79</xdr:row>
      <xdr:rowOff>34290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312420</xdr:colOff>
      <xdr:row>64</xdr:row>
      <xdr:rowOff>53340</xdr:rowOff>
    </xdr:from>
    <xdr:to>
      <xdr:col>64</xdr:col>
      <xdr:colOff>510540</xdr:colOff>
      <xdr:row>80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693420</xdr:colOff>
      <xdr:row>79</xdr:row>
      <xdr:rowOff>114300</xdr:rowOff>
    </xdr:from>
    <xdr:to>
      <xdr:col>70</xdr:col>
      <xdr:colOff>441960</xdr:colOff>
      <xdr:row>96</xdr:row>
      <xdr:rowOff>49530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327660</xdr:colOff>
      <xdr:row>1</xdr:row>
      <xdr:rowOff>15240</xdr:rowOff>
    </xdr:from>
    <xdr:to>
      <xdr:col>74</xdr:col>
      <xdr:colOff>640080</xdr:colOff>
      <xdr:row>13</xdr:row>
      <xdr:rowOff>41910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297180</xdr:colOff>
      <xdr:row>13</xdr:row>
      <xdr:rowOff>76200</xdr:rowOff>
    </xdr:from>
    <xdr:to>
      <xdr:col>74</xdr:col>
      <xdr:colOff>457200</xdr:colOff>
      <xdr:row>25</xdr:row>
      <xdr:rowOff>49530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571500</xdr:colOff>
      <xdr:row>0</xdr:row>
      <xdr:rowOff>175260</xdr:rowOff>
    </xdr:from>
    <xdr:to>
      <xdr:col>77</xdr:col>
      <xdr:colOff>769620</xdr:colOff>
      <xdr:row>13</xdr:row>
      <xdr:rowOff>53340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335280</xdr:colOff>
      <xdr:row>12</xdr:row>
      <xdr:rowOff>167640</xdr:rowOff>
    </xdr:from>
    <xdr:to>
      <xdr:col>77</xdr:col>
      <xdr:colOff>518160</xdr:colOff>
      <xdr:row>25</xdr:row>
      <xdr:rowOff>148590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175260</xdr:colOff>
      <xdr:row>10</xdr:row>
      <xdr:rowOff>83820</xdr:rowOff>
    </xdr:from>
    <xdr:to>
      <xdr:col>71</xdr:col>
      <xdr:colOff>312420</xdr:colOff>
      <xdr:row>22</xdr:row>
      <xdr:rowOff>156210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1059180</xdr:colOff>
      <xdr:row>6</xdr:row>
      <xdr:rowOff>182335</xdr:rowOff>
    </xdr:from>
    <xdr:to>
      <xdr:col>6</xdr:col>
      <xdr:colOff>631371</xdr:colOff>
      <xdr:row>21</xdr:row>
      <xdr:rowOff>182335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701038</xdr:colOff>
      <xdr:row>16</xdr:row>
      <xdr:rowOff>7620</xdr:rowOff>
    </xdr:from>
    <xdr:to>
      <xdr:col>20</xdr:col>
      <xdr:colOff>335278</xdr:colOff>
      <xdr:row>30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274320</xdr:colOff>
      <xdr:row>23</xdr:row>
      <xdr:rowOff>129540</xdr:rowOff>
    </xdr:from>
    <xdr:to>
      <xdr:col>34</xdr:col>
      <xdr:colOff>678180</xdr:colOff>
      <xdr:row>38</xdr:row>
      <xdr:rowOff>140970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617220</xdr:colOff>
      <xdr:row>33</xdr:row>
      <xdr:rowOff>53340</xdr:rowOff>
    </xdr:from>
    <xdr:to>
      <xdr:col>26</xdr:col>
      <xdr:colOff>769620</xdr:colOff>
      <xdr:row>52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</xdr:colOff>
      <xdr:row>20</xdr:row>
      <xdr:rowOff>45720</xdr:rowOff>
    </xdr:from>
    <xdr:to>
      <xdr:col>27</xdr:col>
      <xdr:colOff>655320</xdr:colOff>
      <xdr:row>35</xdr:row>
      <xdr:rowOff>45720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647700</xdr:colOff>
      <xdr:row>9</xdr:row>
      <xdr:rowOff>57150</xdr:rowOff>
    </xdr:from>
    <xdr:to>
      <xdr:col>34</xdr:col>
      <xdr:colOff>464820</xdr:colOff>
      <xdr:row>24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373380</xdr:colOff>
      <xdr:row>21</xdr:row>
      <xdr:rowOff>19050</xdr:rowOff>
    </xdr:from>
    <xdr:to>
      <xdr:col>32</xdr:col>
      <xdr:colOff>190500</xdr:colOff>
      <xdr:row>36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274320</xdr:colOff>
      <xdr:row>42</xdr:row>
      <xdr:rowOff>11430</xdr:rowOff>
    </xdr:from>
    <xdr:to>
      <xdr:col>30</xdr:col>
      <xdr:colOff>91440</xdr:colOff>
      <xdr:row>57</xdr:row>
      <xdr:rowOff>11430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426720</xdr:colOff>
      <xdr:row>0</xdr:row>
      <xdr:rowOff>141514</xdr:rowOff>
    </xdr:from>
    <xdr:to>
      <xdr:col>23</xdr:col>
      <xdr:colOff>230777</xdr:colOff>
      <xdr:row>15</xdr:row>
      <xdr:rowOff>108857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440871</xdr:colOff>
      <xdr:row>1</xdr:row>
      <xdr:rowOff>73177</xdr:rowOff>
    </xdr:from>
    <xdr:to>
      <xdr:col>24</xdr:col>
      <xdr:colOff>244928</xdr:colOff>
      <xdr:row>16</xdr:row>
      <xdr:rowOff>40520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D7E14C30-1658-4261-9E5A-B15CE1E6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802520</xdr:colOff>
      <xdr:row>1</xdr:row>
      <xdr:rowOff>27215</xdr:rowOff>
    </xdr:from>
    <xdr:to>
      <xdr:col>27</xdr:col>
      <xdr:colOff>606577</xdr:colOff>
      <xdr:row>15</xdr:row>
      <xdr:rowOff>179615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A378DA9-9626-4F76-BEC4-B1D39EA29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100996</xdr:colOff>
      <xdr:row>1</xdr:row>
      <xdr:rowOff>41124</xdr:rowOff>
    </xdr:from>
    <xdr:to>
      <xdr:col>31</xdr:col>
      <xdr:colOff>730553</xdr:colOff>
      <xdr:row>15</xdr:row>
      <xdr:rowOff>186267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385490FC-0384-48D6-94DC-31B9EA812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342296</xdr:colOff>
      <xdr:row>0</xdr:row>
      <xdr:rowOff>160262</xdr:rowOff>
    </xdr:from>
    <xdr:to>
      <xdr:col>35</xdr:col>
      <xdr:colOff>153610</xdr:colOff>
      <xdr:row>15</xdr:row>
      <xdr:rowOff>127605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765E4F3F-1429-4933-A1B8-0570E9CE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326572</xdr:colOff>
      <xdr:row>30</xdr:row>
      <xdr:rowOff>146958</xdr:rowOff>
    </xdr:from>
    <xdr:to>
      <xdr:col>22</xdr:col>
      <xdr:colOff>130629</xdr:colOff>
      <xdr:row>45</xdr:row>
      <xdr:rowOff>114301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D365841D-7C82-49F5-AECA-EB4E9712A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370114</xdr:colOff>
      <xdr:row>33</xdr:row>
      <xdr:rowOff>5443</xdr:rowOff>
    </xdr:from>
    <xdr:to>
      <xdr:col>22</xdr:col>
      <xdr:colOff>174171</xdr:colOff>
      <xdr:row>47</xdr:row>
      <xdr:rowOff>157843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FCA422D5-B9E8-4881-A48F-15ED5BA47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391886</xdr:colOff>
      <xdr:row>35</xdr:row>
      <xdr:rowOff>27214</xdr:rowOff>
    </xdr:from>
    <xdr:to>
      <xdr:col>22</xdr:col>
      <xdr:colOff>195943</xdr:colOff>
      <xdr:row>49</xdr:row>
      <xdr:rowOff>179614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9C759213-5746-4498-BC8D-586A98804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468087</xdr:colOff>
      <xdr:row>37</xdr:row>
      <xdr:rowOff>48986</xdr:rowOff>
    </xdr:from>
    <xdr:to>
      <xdr:col>22</xdr:col>
      <xdr:colOff>272144</xdr:colOff>
      <xdr:row>52</xdr:row>
      <xdr:rowOff>16329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E3530151-EC15-476B-9625-F5106FC6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435429</xdr:colOff>
      <xdr:row>39</xdr:row>
      <xdr:rowOff>70757</xdr:rowOff>
    </xdr:from>
    <xdr:to>
      <xdr:col>22</xdr:col>
      <xdr:colOff>239486</xdr:colOff>
      <xdr:row>54</xdr:row>
      <xdr:rowOff>38100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2F5710F-D1B8-4F2C-B621-59DF3690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381000</xdr:colOff>
      <xdr:row>41</xdr:row>
      <xdr:rowOff>136071</xdr:rowOff>
    </xdr:from>
    <xdr:to>
      <xdr:col>22</xdr:col>
      <xdr:colOff>185057</xdr:colOff>
      <xdr:row>56</xdr:row>
      <xdr:rowOff>103414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92059009-0B9E-4815-B276-25F819DF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359229</xdr:colOff>
      <xdr:row>43</xdr:row>
      <xdr:rowOff>81643</xdr:rowOff>
    </xdr:from>
    <xdr:to>
      <xdr:col>22</xdr:col>
      <xdr:colOff>163286</xdr:colOff>
      <xdr:row>58</xdr:row>
      <xdr:rowOff>48986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B33B90BB-A997-45D8-A370-17C72543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313871</xdr:colOff>
      <xdr:row>46</xdr:row>
      <xdr:rowOff>41729</xdr:rowOff>
    </xdr:from>
    <xdr:to>
      <xdr:col>22</xdr:col>
      <xdr:colOff>125185</xdr:colOff>
      <xdr:row>61</xdr:row>
      <xdr:rowOff>16329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1BC2E82C-7361-40D2-A70E-38A96FFE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581479</xdr:colOff>
      <xdr:row>48</xdr:row>
      <xdr:rowOff>29028</xdr:rowOff>
    </xdr:from>
    <xdr:to>
      <xdr:col>22</xdr:col>
      <xdr:colOff>429079</xdr:colOff>
      <xdr:row>63</xdr:row>
      <xdr:rowOff>112486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D3D106B5-8289-4067-A93B-A6F384B5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685801</xdr:colOff>
      <xdr:row>49</xdr:row>
      <xdr:rowOff>179614</xdr:rowOff>
    </xdr:from>
    <xdr:to>
      <xdr:col>22</xdr:col>
      <xdr:colOff>489858</xdr:colOff>
      <xdr:row>64</xdr:row>
      <xdr:rowOff>146957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3858D8F1-48FD-43AE-9353-0173E5D1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32657</xdr:colOff>
      <xdr:row>15</xdr:row>
      <xdr:rowOff>136072</xdr:rowOff>
    </xdr:from>
    <xdr:to>
      <xdr:col>25</xdr:col>
      <xdr:colOff>631371</xdr:colOff>
      <xdr:row>30</xdr:row>
      <xdr:rowOff>103415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B7E46F7F-95BF-4A20-85DF-A9267357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413657</xdr:colOff>
      <xdr:row>18</xdr:row>
      <xdr:rowOff>48985</xdr:rowOff>
    </xdr:from>
    <xdr:to>
      <xdr:col>26</xdr:col>
      <xdr:colOff>217714</xdr:colOff>
      <xdr:row>33</xdr:row>
      <xdr:rowOff>16328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1FBBDD24-FB8C-4C4C-A650-E7DBC63DE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664028</xdr:colOff>
      <xdr:row>20</xdr:row>
      <xdr:rowOff>103415</xdr:rowOff>
    </xdr:from>
    <xdr:to>
      <xdr:col>26</xdr:col>
      <xdr:colOff>468085</xdr:colOff>
      <xdr:row>35</xdr:row>
      <xdr:rowOff>70758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24AE50F5-14A0-4B2C-B567-51317EC6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359229</xdr:colOff>
      <xdr:row>22</xdr:row>
      <xdr:rowOff>38100</xdr:rowOff>
    </xdr:from>
    <xdr:to>
      <xdr:col>27</xdr:col>
      <xdr:colOff>163286</xdr:colOff>
      <xdr:row>37</xdr:row>
      <xdr:rowOff>5443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D993DD5F-AA17-45CA-B08D-05C75091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609599</xdr:colOff>
      <xdr:row>51</xdr:row>
      <xdr:rowOff>114300</xdr:rowOff>
    </xdr:from>
    <xdr:to>
      <xdr:col>22</xdr:col>
      <xdr:colOff>413656</xdr:colOff>
      <xdr:row>66</xdr:row>
      <xdr:rowOff>81643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666D68C4-E8BD-4663-97CD-8B46EAD4A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642257</xdr:colOff>
      <xdr:row>54</xdr:row>
      <xdr:rowOff>5443</xdr:rowOff>
    </xdr:from>
    <xdr:to>
      <xdr:col>22</xdr:col>
      <xdr:colOff>446314</xdr:colOff>
      <xdr:row>68</xdr:row>
      <xdr:rowOff>157843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AECDCD4E-D9A7-490E-A55E-D015F272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</xdr:colOff>
      <xdr:row>55</xdr:row>
      <xdr:rowOff>136071</xdr:rowOff>
    </xdr:from>
    <xdr:to>
      <xdr:col>22</xdr:col>
      <xdr:colOff>598715</xdr:colOff>
      <xdr:row>70</xdr:row>
      <xdr:rowOff>103414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725F41-4643-42C3-AD4A-3C3D27283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76201</xdr:colOff>
      <xdr:row>57</xdr:row>
      <xdr:rowOff>103415</xdr:rowOff>
    </xdr:from>
    <xdr:to>
      <xdr:col>22</xdr:col>
      <xdr:colOff>674915</xdr:colOff>
      <xdr:row>72</xdr:row>
      <xdr:rowOff>70758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71AB0677-66E8-47B7-9C37-A99D86CB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219529</xdr:colOff>
      <xdr:row>59</xdr:row>
      <xdr:rowOff>112485</xdr:rowOff>
    </xdr:from>
    <xdr:to>
      <xdr:col>23</xdr:col>
      <xdr:colOff>23586</xdr:colOff>
      <xdr:row>74</xdr:row>
      <xdr:rowOff>79828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73AE1CA2-00F7-42DF-B723-1D068A50E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311150</xdr:colOff>
      <xdr:row>61</xdr:row>
      <xdr:rowOff>50800</xdr:rowOff>
    </xdr:from>
    <xdr:to>
      <xdr:col>23</xdr:col>
      <xdr:colOff>158750</xdr:colOff>
      <xdr:row>76</xdr:row>
      <xdr:rowOff>127000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2EF12646-6A30-4DA9-A5B1-844E370F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565150</xdr:colOff>
      <xdr:row>63</xdr:row>
      <xdr:rowOff>38100</xdr:rowOff>
    </xdr:from>
    <xdr:to>
      <xdr:col>23</xdr:col>
      <xdr:colOff>412750</xdr:colOff>
      <xdr:row>78</xdr:row>
      <xdr:rowOff>114300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2E67EFD4-DF2F-443F-8DBF-F68E18E3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704850</xdr:colOff>
      <xdr:row>65</xdr:row>
      <xdr:rowOff>88900</xdr:rowOff>
    </xdr:from>
    <xdr:to>
      <xdr:col>23</xdr:col>
      <xdr:colOff>552450</xdr:colOff>
      <xdr:row>80</xdr:row>
      <xdr:rowOff>165100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D19002A1-0DFA-4BE4-B397-83055CE01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615950</xdr:colOff>
      <xdr:row>67</xdr:row>
      <xdr:rowOff>38100</xdr:rowOff>
    </xdr:from>
    <xdr:to>
      <xdr:col>23</xdr:col>
      <xdr:colOff>463550</xdr:colOff>
      <xdr:row>82</xdr:row>
      <xdr:rowOff>114300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5378B4C3-0F1F-4EC9-9B91-AF8B8DCB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539750</xdr:colOff>
      <xdr:row>69</xdr:row>
      <xdr:rowOff>88900</xdr:rowOff>
    </xdr:from>
    <xdr:to>
      <xdr:col>23</xdr:col>
      <xdr:colOff>387350</xdr:colOff>
      <xdr:row>84</xdr:row>
      <xdr:rowOff>165100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A3714296-FB26-489D-89FA-4CEB04C0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679450</xdr:colOff>
      <xdr:row>71</xdr:row>
      <xdr:rowOff>114300</xdr:rowOff>
    </xdr:from>
    <xdr:to>
      <xdr:col>23</xdr:col>
      <xdr:colOff>527050</xdr:colOff>
      <xdr:row>87</xdr:row>
      <xdr:rowOff>12700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0B2D32E9-D77A-41F5-995F-CAFC5A2B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704850</xdr:colOff>
      <xdr:row>73</xdr:row>
      <xdr:rowOff>101600</xdr:rowOff>
    </xdr:from>
    <xdr:to>
      <xdr:col>23</xdr:col>
      <xdr:colOff>552450</xdr:colOff>
      <xdr:row>89</xdr:row>
      <xdr:rowOff>0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F1289870-9D56-4630-AF59-819DD7054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577850</xdr:colOff>
      <xdr:row>75</xdr:row>
      <xdr:rowOff>38100</xdr:rowOff>
    </xdr:from>
    <xdr:to>
      <xdr:col>23</xdr:col>
      <xdr:colOff>425450</xdr:colOff>
      <xdr:row>90</xdr:row>
      <xdr:rowOff>114300</xdr:rowOff>
    </xdr:to>
    <xdr:graphicFrame macro="">
      <xdr:nvGraphicFramePr>
        <xdr:cNvPr id="48" name="Diagramm 47">
          <a:extLst>
            <a:ext uri="{FF2B5EF4-FFF2-40B4-BE49-F238E27FC236}">
              <a16:creationId xmlns:a16="http://schemas.microsoft.com/office/drawing/2014/main" id="{B068AFA3-53DA-4A77-B66B-94CE82735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742950</xdr:colOff>
      <xdr:row>77</xdr:row>
      <xdr:rowOff>0</xdr:rowOff>
    </xdr:from>
    <xdr:to>
      <xdr:col>23</xdr:col>
      <xdr:colOff>590550</xdr:colOff>
      <xdr:row>92</xdr:row>
      <xdr:rowOff>76200</xdr:rowOff>
    </xdr:to>
    <xdr:graphicFrame macro="">
      <xdr:nvGraphicFramePr>
        <xdr:cNvPr id="49" name="Diagramm 48">
          <a:extLst>
            <a:ext uri="{FF2B5EF4-FFF2-40B4-BE49-F238E27FC236}">
              <a16:creationId xmlns:a16="http://schemas.microsoft.com/office/drawing/2014/main" id="{3B9DC13C-ADE0-4616-96CA-CDD18869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412750</xdr:colOff>
      <xdr:row>54</xdr:row>
      <xdr:rowOff>12700</xdr:rowOff>
    </xdr:from>
    <xdr:to>
      <xdr:col>27</xdr:col>
      <xdr:colOff>260350</xdr:colOff>
      <xdr:row>69</xdr:row>
      <xdr:rowOff>88900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55A44EA1-A4A3-4AD7-B7C0-614C7A443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425450</xdr:colOff>
      <xdr:row>56</xdr:row>
      <xdr:rowOff>25400</xdr:rowOff>
    </xdr:from>
    <xdr:to>
      <xdr:col>27</xdr:col>
      <xdr:colOff>273050</xdr:colOff>
      <xdr:row>71</xdr:row>
      <xdr:rowOff>101600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3DD0E0FA-002C-44C3-A451-22D01B7FB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450850</xdr:colOff>
      <xdr:row>58</xdr:row>
      <xdr:rowOff>38100</xdr:rowOff>
    </xdr:from>
    <xdr:to>
      <xdr:col>27</xdr:col>
      <xdr:colOff>298450</xdr:colOff>
      <xdr:row>73</xdr:row>
      <xdr:rowOff>114300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79EF766F-DBED-414E-A528-B705F162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95250</xdr:colOff>
      <xdr:row>24</xdr:row>
      <xdr:rowOff>76200</xdr:rowOff>
    </xdr:from>
    <xdr:to>
      <xdr:col>27</xdr:col>
      <xdr:colOff>730250</xdr:colOff>
      <xdr:row>39</xdr:row>
      <xdr:rowOff>152400</xdr:rowOff>
    </xdr:to>
    <xdr:graphicFrame macro="">
      <xdr:nvGraphicFramePr>
        <xdr:cNvPr id="53" name="Diagramm 52">
          <a:extLst>
            <a:ext uri="{FF2B5EF4-FFF2-40B4-BE49-F238E27FC236}">
              <a16:creationId xmlns:a16="http://schemas.microsoft.com/office/drawing/2014/main" id="{BC34239C-B32D-4985-8420-6DB80CC7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641350</xdr:colOff>
      <xdr:row>26</xdr:row>
      <xdr:rowOff>165100</xdr:rowOff>
    </xdr:from>
    <xdr:to>
      <xdr:col>27</xdr:col>
      <xdr:colOff>488950</xdr:colOff>
      <xdr:row>42</xdr:row>
      <xdr:rowOff>63500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9CE6F94-10AB-40DF-A578-F256A859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</xdr:col>
      <xdr:colOff>590550</xdr:colOff>
      <xdr:row>29</xdr:row>
      <xdr:rowOff>25400</xdr:rowOff>
    </xdr:from>
    <xdr:to>
      <xdr:col>27</xdr:col>
      <xdr:colOff>438150</xdr:colOff>
      <xdr:row>44</xdr:row>
      <xdr:rowOff>101600</xdr:rowOff>
    </xdr:to>
    <xdr:graphicFrame macro="">
      <xdr:nvGraphicFramePr>
        <xdr:cNvPr id="56" name="Diagramm 55">
          <a:extLst>
            <a:ext uri="{FF2B5EF4-FFF2-40B4-BE49-F238E27FC236}">
              <a16:creationId xmlns:a16="http://schemas.microsoft.com/office/drawing/2014/main" id="{366DF03D-68F7-44FC-8764-692D6FB8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590550</xdr:colOff>
      <xdr:row>31</xdr:row>
      <xdr:rowOff>127000</xdr:rowOff>
    </xdr:from>
    <xdr:to>
      <xdr:col>27</xdr:col>
      <xdr:colOff>438150</xdr:colOff>
      <xdr:row>47</xdr:row>
      <xdr:rowOff>25400</xdr:rowOff>
    </xdr:to>
    <xdr:graphicFrame macro="">
      <xdr:nvGraphicFramePr>
        <xdr:cNvPr id="57" name="Diagramm 56">
          <a:extLst>
            <a:ext uri="{FF2B5EF4-FFF2-40B4-BE49-F238E27FC236}">
              <a16:creationId xmlns:a16="http://schemas.microsoft.com/office/drawing/2014/main" id="{B5B943E5-7D1A-4E9D-A034-91FC843BD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</xdr:col>
      <xdr:colOff>717550</xdr:colOff>
      <xdr:row>34</xdr:row>
      <xdr:rowOff>0</xdr:rowOff>
    </xdr:from>
    <xdr:to>
      <xdr:col>27</xdr:col>
      <xdr:colOff>565150</xdr:colOff>
      <xdr:row>49</xdr:row>
      <xdr:rowOff>76200</xdr:rowOff>
    </xdr:to>
    <xdr:graphicFrame macro="">
      <xdr:nvGraphicFramePr>
        <xdr:cNvPr id="58" name="Diagramm 57">
          <a:extLst>
            <a:ext uri="{FF2B5EF4-FFF2-40B4-BE49-F238E27FC236}">
              <a16:creationId xmlns:a16="http://schemas.microsoft.com/office/drawing/2014/main" id="{86D568B2-CA96-4C59-BCEF-BB6DCBDE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768350</xdr:colOff>
      <xdr:row>36</xdr:row>
      <xdr:rowOff>25400</xdr:rowOff>
    </xdr:from>
    <xdr:to>
      <xdr:col>27</xdr:col>
      <xdr:colOff>615950</xdr:colOff>
      <xdr:row>51</xdr:row>
      <xdr:rowOff>101600</xdr:rowOff>
    </xdr:to>
    <xdr:graphicFrame macro="">
      <xdr:nvGraphicFramePr>
        <xdr:cNvPr id="59" name="Diagramm 58">
          <a:extLst>
            <a:ext uri="{FF2B5EF4-FFF2-40B4-BE49-F238E27FC236}">
              <a16:creationId xmlns:a16="http://schemas.microsoft.com/office/drawing/2014/main" id="{E76C4F2A-58AF-4C09-86CB-C4639A2EA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21</xdr:col>
      <xdr:colOff>387350</xdr:colOff>
      <xdr:row>60</xdr:row>
      <xdr:rowOff>88900</xdr:rowOff>
    </xdr:from>
    <xdr:to>
      <xdr:col>27</xdr:col>
      <xdr:colOff>234950</xdr:colOff>
      <xdr:row>75</xdr:row>
      <xdr:rowOff>165100</xdr:rowOff>
    </xdr:to>
    <xdr:graphicFrame macro="">
      <xdr:nvGraphicFramePr>
        <xdr:cNvPr id="60" name="Diagramm 59">
          <a:extLst>
            <a:ext uri="{FF2B5EF4-FFF2-40B4-BE49-F238E27FC236}">
              <a16:creationId xmlns:a16="http://schemas.microsoft.com/office/drawing/2014/main" id="{D7F0C3DE-EAB7-4CBB-90D3-5ADBE963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349250</xdr:colOff>
      <xdr:row>62</xdr:row>
      <xdr:rowOff>63500</xdr:rowOff>
    </xdr:from>
    <xdr:to>
      <xdr:col>27</xdr:col>
      <xdr:colOff>196850</xdr:colOff>
      <xdr:row>77</xdr:row>
      <xdr:rowOff>139700</xdr:rowOff>
    </xdr:to>
    <xdr:graphicFrame macro="">
      <xdr:nvGraphicFramePr>
        <xdr:cNvPr id="61" name="Diagramm 60">
          <a:extLst>
            <a:ext uri="{FF2B5EF4-FFF2-40B4-BE49-F238E27FC236}">
              <a16:creationId xmlns:a16="http://schemas.microsoft.com/office/drawing/2014/main" id="{FC86701B-5480-4FB2-865D-39C9D47A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21</xdr:col>
      <xdr:colOff>590550</xdr:colOff>
      <xdr:row>64</xdr:row>
      <xdr:rowOff>76200</xdr:rowOff>
    </xdr:from>
    <xdr:to>
      <xdr:col>27</xdr:col>
      <xdr:colOff>438150</xdr:colOff>
      <xdr:row>79</xdr:row>
      <xdr:rowOff>152400</xdr:rowOff>
    </xdr:to>
    <xdr:graphicFrame macro="">
      <xdr:nvGraphicFramePr>
        <xdr:cNvPr id="62" name="Diagramm 61">
          <a:extLst>
            <a:ext uri="{FF2B5EF4-FFF2-40B4-BE49-F238E27FC236}">
              <a16:creationId xmlns:a16="http://schemas.microsoft.com/office/drawing/2014/main" id="{FF385868-E71C-41FE-87BC-6347C8B14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21</xdr:col>
      <xdr:colOff>641350</xdr:colOff>
      <xdr:row>66</xdr:row>
      <xdr:rowOff>25400</xdr:rowOff>
    </xdr:from>
    <xdr:to>
      <xdr:col>27</xdr:col>
      <xdr:colOff>488950</xdr:colOff>
      <xdr:row>81</xdr:row>
      <xdr:rowOff>101600</xdr:rowOff>
    </xdr:to>
    <xdr:graphicFrame macro="">
      <xdr:nvGraphicFramePr>
        <xdr:cNvPr id="63" name="Diagramm 62">
          <a:extLst>
            <a:ext uri="{FF2B5EF4-FFF2-40B4-BE49-F238E27FC236}">
              <a16:creationId xmlns:a16="http://schemas.microsoft.com/office/drawing/2014/main" id="{86F939A9-D4DF-4106-944C-B5AD63EA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21</xdr:col>
      <xdr:colOff>615950</xdr:colOff>
      <xdr:row>67</xdr:row>
      <xdr:rowOff>63500</xdr:rowOff>
    </xdr:from>
    <xdr:to>
      <xdr:col>27</xdr:col>
      <xdr:colOff>463550</xdr:colOff>
      <xdr:row>82</xdr:row>
      <xdr:rowOff>139700</xdr:rowOff>
    </xdr:to>
    <xdr:graphicFrame macro="">
      <xdr:nvGraphicFramePr>
        <xdr:cNvPr id="64" name="Diagramm 63">
          <a:extLst>
            <a:ext uri="{FF2B5EF4-FFF2-40B4-BE49-F238E27FC236}">
              <a16:creationId xmlns:a16="http://schemas.microsoft.com/office/drawing/2014/main" id="{36215B8E-BC8B-4655-9D6A-BCC740EC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21</xdr:col>
      <xdr:colOff>692150</xdr:colOff>
      <xdr:row>69</xdr:row>
      <xdr:rowOff>101600</xdr:rowOff>
    </xdr:from>
    <xdr:to>
      <xdr:col>27</xdr:col>
      <xdr:colOff>539750</xdr:colOff>
      <xdr:row>85</xdr:row>
      <xdr:rowOff>0</xdr:rowOff>
    </xdr:to>
    <xdr:graphicFrame macro="">
      <xdr:nvGraphicFramePr>
        <xdr:cNvPr id="65" name="Diagramm 64">
          <a:extLst>
            <a:ext uri="{FF2B5EF4-FFF2-40B4-BE49-F238E27FC236}">
              <a16:creationId xmlns:a16="http://schemas.microsoft.com/office/drawing/2014/main" id="{754655F9-453E-4B20-80E4-3CE8C0F6F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21</xdr:col>
      <xdr:colOff>679450</xdr:colOff>
      <xdr:row>71</xdr:row>
      <xdr:rowOff>12700</xdr:rowOff>
    </xdr:from>
    <xdr:to>
      <xdr:col>27</xdr:col>
      <xdr:colOff>527050</xdr:colOff>
      <xdr:row>86</xdr:row>
      <xdr:rowOff>88900</xdr:rowOff>
    </xdr:to>
    <xdr:graphicFrame macro="">
      <xdr:nvGraphicFramePr>
        <xdr:cNvPr id="66" name="Diagramm 65">
          <a:extLst>
            <a:ext uri="{FF2B5EF4-FFF2-40B4-BE49-F238E27FC236}">
              <a16:creationId xmlns:a16="http://schemas.microsoft.com/office/drawing/2014/main" id="{83865B23-2A51-4DCF-8AF9-FE92266B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21</xdr:col>
      <xdr:colOff>755650</xdr:colOff>
      <xdr:row>73</xdr:row>
      <xdr:rowOff>50800</xdr:rowOff>
    </xdr:from>
    <xdr:to>
      <xdr:col>27</xdr:col>
      <xdr:colOff>603250</xdr:colOff>
      <xdr:row>88</xdr:row>
      <xdr:rowOff>127000</xdr:rowOff>
    </xdr:to>
    <xdr:graphicFrame macro="">
      <xdr:nvGraphicFramePr>
        <xdr:cNvPr id="67" name="Diagramm 66">
          <a:extLst>
            <a:ext uri="{FF2B5EF4-FFF2-40B4-BE49-F238E27FC236}">
              <a16:creationId xmlns:a16="http://schemas.microsoft.com/office/drawing/2014/main" id="{53A1BDA5-81F8-46A1-9724-20B8CA961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22</xdr:col>
      <xdr:colOff>120650</xdr:colOff>
      <xdr:row>75</xdr:row>
      <xdr:rowOff>25400</xdr:rowOff>
    </xdr:from>
    <xdr:to>
      <xdr:col>27</xdr:col>
      <xdr:colOff>755650</xdr:colOff>
      <xdr:row>90</xdr:row>
      <xdr:rowOff>101600</xdr:rowOff>
    </xdr:to>
    <xdr:graphicFrame macro="">
      <xdr:nvGraphicFramePr>
        <xdr:cNvPr id="68" name="Diagramm 67">
          <a:extLst>
            <a:ext uri="{FF2B5EF4-FFF2-40B4-BE49-F238E27FC236}">
              <a16:creationId xmlns:a16="http://schemas.microsoft.com/office/drawing/2014/main" id="{F69F80F9-9244-40AD-AD63-E09E597D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22</xdr:col>
      <xdr:colOff>336550</xdr:colOff>
      <xdr:row>77</xdr:row>
      <xdr:rowOff>38100</xdr:rowOff>
    </xdr:from>
    <xdr:to>
      <xdr:col>28</xdr:col>
      <xdr:colOff>184150</xdr:colOff>
      <xdr:row>92</xdr:row>
      <xdr:rowOff>114300</xdr:rowOff>
    </xdr:to>
    <xdr:graphicFrame macro="">
      <xdr:nvGraphicFramePr>
        <xdr:cNvPr id="69" name="Diagramm 68">
          <a:extLst>
            <a:ext uri="{FF2B5EF4-FFF2-40B4-BE49-F238E27FC236}">
              <a16:creationId xmlns:a16="http://schemas.microsoft.com/office/drawing/2014/main" id="{510E68F2-4569-41BA-BC52-FDA74652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22</xdr:col>
      <xdr:colOff>361950</xdr:colOff>
      <xdr:row>78</xdr:row>
      <xdr:rowOff>152400</xdr:rowOff>
    </xdr:from>
    <xdr:to>
      <xdr:col>28</xdr:col>
      <xdr:colOff>209550</xdr:colOff>
      <xdr:row>94</xdr:row>
      <xdr:rowOff>50800</xdr:rowOff>
    </xdr:to>
    <xdr:graphicFrame macro="">
      <xdr:nvGraphicFramePr>
        <xdr:cNvPr id="70" name="Diagramm 69">
          <a:extLst>
            <a:ext uri="{FF2B5EF4-FFF2-40B4-BE49-F238E27FC236}">
              <a16:creationId xmlns:a16="http://schemas.microsoft.com/office/drawing/2014/main" id="{7EB644EB-10EA-4C62-95A8-0476B410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22</xdr:col>
      <xdr:colOff>374650</xdr:colOff>
      <xdr:row>81</xdr:row>
      <xdr:rowOff>165100</xdr:rowOff>
    </xdr:from>
    <xdr:to>
      <xdr:col>28</xdr:col>
      <xdr:colOff>222250</xdr:colOff>
      <xdr:row>97</xdr:row>
      <xdr:rowOff>63500</xdr:rowOff>
    </xdr:to>
    <xdr:graphicFrame macro="">
      <xdr:nvGraphicFramePr>
        <xdr:cNvPr id="71" name="Diagramm 70">
          <a:extLst>
            <a:ext uri="{FF2B5EF4-FFF2-40B4-BE49-F238E27FC236}">
              <a16:creationId xmlns:a16="http://schemas.microsoft.com/office/drawing/2014/main" id="{8B726FFD-F4DE-40F1-AA0F-D5791168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22</xdr:col>
      <xdr:colOff>374650</xdr:colOff>
      <xdr:row>83</xdr:row>
      <xdr:rowOff>88900</xdr:rowOff>
    </xdr:from>
    <xdr:to>
      <xdr:col>28</xdr:col>
      <xdr:colOff>222250</xdr:colOff>
      <xdr:row>98</xdr:row>
      <xdr:rowOff>165100</xdr:rowOff>
    </xdr:to>
    <xdr:graphicFrame macro="">
      <xdr:nvGraphicFramePr>
        <xdr:cNvPr id="72" name="Diagramm 71">
          <a:extLst>
            <a:ext uri="{FF2B5EF4-FFF2-40B4-BE49-F238E27FC236}">
              <a16:creationId xmlns:a16="http://schemas.microsoft.com/office/drawing/2014/main" id="{4D95BBDA-2C00-4667-85C4-7D9AD903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463550</xdr:colOff>
      <xdr:row>65</xdr:row>
      <xdr:rowOff>114300</xdr:rowOff>
    </xdr:from>
    <xdr:to>
      <xdr:col>16</xdr:col>
      <xdr:colOff>311150</xdr:colOff>
      <xdr:row>81</xdr:row>
      <xdr:rowOff>12700</xdr:rowOff>
    </xdr:to>
    <xdr:graphicFrame macro="">
      <xdr:nvGraphicFramePr>
        <xdr:cNvPr id="73" name="Diagramm 72">
          <a:extLst>
            <a:ext uri="{FF2B5EF4-FFF2-40B4-BE49-F238E27FC236}">
              <a16:creationId xmlns:a16="http://schemas.microsoft.com/office/drawing/2014/main" id="{C9DE45F0-17EC-4F81-9402-D3D385BC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565150</xdr:colOff>
      <xdr:row>67</xdr:row>
      <xdr:rowOff>101600</xdr:rowOff>
    </xdr:from>
    <xdr:to>
      <xdr:col>16</xdr:col>
      <xdr:colOff>412750</xdr:colOff>
      <xdr:row>83</xdr:row>
      <xdr:rowOff>0</xdr:rowOff>
    </xdr:to>
    <xdr:graphicFrame macro="">
      <xdr:nvGraphicFramePr>
        <xdr:cNvPr id="74" name="Diagramm 73">
          <a:extLst>
            <a:ext uri="{FF2B5EF4-FFF2-40B4-BE49-F238E27FC236}">
              <a16:creationId xmlns:a16="http://schemas.microsoft.com/office/drawing/2014/main" id="{98AF55C3-7205-4470-80D3-11D87813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577850</xdr:colOff>
      <xdr:row>69</xdr:row>
      <xdr:rowOff>76200</xdr:rowOff>
    </xdr:from>
    <xdr:to>
      <xdr:col>16</xdr:col>
      <xdr:colOff>425450</xdr:colOff>
      <xdr:row>84</xdr:row>
      <xdr:rowOff>152400</xdr:rowOff>
    </xdr:to>
    <xdr:graphicFrame macro="">
      <xdr:nvGraphicFramePr>
        <xdr:cNvPr id="75" name="Diagramm 74">
          <a:extLst>
            <a:ext uri="{FF2B5EF4-FFF2-40B4-BE49-F238E27FC236}">
              <a16:creationId xmlns:a16="http://schemas.microsoft.com/office/drawing/2014/main" id="{C2B8700F-94F6-4DB4-9BE7-4C1ED808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755650</xdr:colOff>
      <xdr:row>71</xdr:row>
      <xdr:rowOff>152400</xdr:rowOff>
    </xdr:from>
    <xdr:to>
      <xdr:col>16</xdr:col>
      <xdr:colOff>603250</xdr:colOff>
      <xdr:row>87</xdr:row>
      <xdr:rowOff>50800</xdr:rowOff>
    </xdr:to>
    <xdr:graphicFrame macro="">
      <xdr:nvGraphicFramePr>
        <xdr:cNvPr id="76" name="Diagramm 75">
          <a:extLst>
            <a:ext uri="{FF2B5EF4-FFF2-40B4-BE49-F238E27FC236}">
              <a16:creationId xmlns:a16="http://schemas.microsoft.com/office/drawing/2014/main" id="{A8F11BF2-2B1F-4155-B175-684AAFD9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171450</xdr:colOff>
      <xdr:row>74</xdr:row>
      <xdr:rowOff>38100</xdr:rowOff>
    </xdr:from>
    <xdr:to>
      <xdr:col>17</xdr:col>
      <xdr:colOff>19050</xdr:colOff>
      <xdr:row>89</xdr:row>
      <xdr:rowOff>114300</xdr:rowOff>
    </xdr:to>
    <xdr:graphicFrame macro="">
      <xdr:nvGraphicFramePr>
        <xdr:cNvPr id="77" name="Diagramm 76">
          <a:extLst>
            <a:ext uri="{FF2B5EF4-FFF2-40B4-BE49-F238E27FC236}">
              <a16:creationId xmlns:a16="http://schemas.microsoft.com/office/drawing/2014/main" id="{30B9A343-4A5C-4560-9EC5-07D7AAFC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146050</xdr:colOff>
      <xdr:row>76</xdr:row>
      <xdr:rowOff>38100</xdr:rowOff>
    </xdr:from>
    <xdr:to>
      <xdr:col>16</xdr:col>
      <xdr:colOff>781050</xdr:colOff>
      <xdr:row>91</xdr:row>
      <xdr:rowOff>114300</xdr:rowOff>
    </xdr:to>
    <xdr:graphicFrame macro="">
      <xdr:nvGraphicFramePr>
        <xdr:cNvPr id="78" name="Diagramm 77">
          <a:extLst>
            <a:ext uri="{FF2B5EF4-FFF2-40B4-BE49-F238E27FC236}">
              <a16:creationId xmlns:a16="http://schemas.microsoft.com/office/drawing/2014/main" id="{8D0CFEE7-FB04-4B2D-8E14-543E332F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</xdr:col>
      <xdr:colOff>190500</xdr:colOff>
      <xdr:row>78</xdr:row>
      <xdr:rowOff>30480</xdr:rowOff>
    </xdr:from>
    <xdr:to>
      <xdr:col>17</xdr:col>
      <xdr:colOff>7620</xdr:colOff>
      <xdr:row>93</xdr:row>
      <xdr:rowOff>30480</xdr:rowOff>
    </xdr:to>
    <xdr:graphicFrame macro="">
      <xdr:nvGraphicFramePr>
        <xdr:cNvPr id="79" name="Diagramm 78">
          <a:extLst>
            <a:ext uri="{FF2B5EF4-FFF2-40B4-BE49-F238E27FC236}">
              <a16:creationId xmlns:a16="http://schemas.microsoft.com/office/drawing/2014/main" id="{58D5851E-7423-4FEA-B794-BFF3A169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11</xdr:col>
      <xdr:colOff>495300</xdr:colOff>
      <xdr:row>80</xdr:row>
      <xdr:rowOff>106680</xdr:rowOff>
    </xdr:from>
    <xdr:to>
      <xdr:col>17</xdr:col>
      <xdr:colOff>312420</xdr:colOff>
      <xdr:row>95</xdr:row>
      <xdr:rowOff>106680</xdr:rowOff>
    </xdr:to>
    <xdr:graphicFrame macro="">
      <xdr:nvGraphicFramePr>
        <xdr:cNvPr id="80" name="Diagramm 79">
          <a:extLst>
            <a:ext uri="{FF2B5EF4-FFF2-40B4-BE49-F238E27FC236}">
              <a16:creationId xmlns:a16="http://schemas.microsoft.com/office/drawing/2014/main" id="{9F827A24-7D38-46D1-9B23-D2F73433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11</xdr:col>
      <xdr:colOff>449580</xdr:colOff>
      <xdr:row>82</xdr:row>
      <xdr:rowOff>106680</xdr:rowOff>
    </xdr:from>
    <xdr:to>
      <xdr:col>17</xdr:col>
      <xdr:colOff>266700</xdr:colOff>
      <xdr:row>97</xdr:row>
      <xdr:rowOff>106680</xdr:rowOff>
    </xdr:to>
    <xdr:graphicFrame macro="">
      <xdr:nvGraphicFramePr>
        <xdr:cNvPr id="81" name="Diagramm 80">
          <a:extLst>
            <a:ext uri="{FF2B5EF4-FFF2-40B4-BE49-F238E27FC236}">
              <a16:creationId xmlns:a16="http://schemas.microsoft.com/office/drawing/2014/main" id="{03D7C8E5-1AFB-47EF-B8E4-926D734B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</xdr:col>
      <xdr:colOff>556260</xdr:colOff>
      <xdr:row>84</xdr:row>
      <xdr:rowOff>76200</xdr:rowOff>
    </xdr:from>
    <xdr:to>
      <xdr:col>17</xdr:col>
      <xdr:colOff>373380</xdr:colOff>
      <xdr:row>99</xdr:row>
      <xdr:rowOff>76200</xdr:rowOff>
    </xdr:to>
    <xdr:graphicFrame macro="">
      <xdr:nvGraphicFramePr>
        <xdr:cNvPr id="82" name="Diagramm 81">
          <a:extLst>
            <a:ext uri="{FF2B5EF4-FFF2-40B4-BE49-F238E27FC236}">
              <a16:creationId xmlns:a16="http://schemas.microsoft.com/office/drawing/2014/main" id="{87F19438-8026-4B17-A661-51B8041A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480060</xdr:colOff>
      <xdr:row>86</xdr:row>
      <xdr:rowOff>106680</xdr:rowOff>
    </xdr:from>
    <xdr:to>
      <xdr:col>17</xdr:col>
      <xdr:colOff>297180</xdr:colOff>
      <xdr:row>101</xdr:row>
      <xdr:rowOff>106680</xdr:rowOff>
    </xdr:to>
    <xdr:graphicFrame macro="">
      <xdr:nvGraphicFramePr>
        <xdr:cNvPr id="83" name="Diagramm 82">
          <a:extLst>
            <a:ext uri="{FF2B5EF4-FFF2-40B4-BE49-F238E27FC236}">
              <a16:creationId xmlns:a16="http://schemas.microsoft.com/office/drawing/2014/main" id="{C396E268-F9A3-43C6-9CEC-350D0E538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11</xdr:col>
      <xdr:colOff>358140</xdr:colOff>
      <xdr:row>88</xdr:row>
      <xdr:rowOff>167640</xdr:rowOff>
    </xdr:from>
    <xdr:to>
      <xdr:col>17</xdr:col>
      <xdr:colOff>175260</xdr:colOff>
      <xdr:row>103</xdr:row>
      <xdr:rowOff>167640</xdr:rowOff>
    </xdr:to>
    <xdr:graphicFrame macro="">
      <xdr:nvGraphicFramePr>
        <xdr:cNvPr id="84" name="Diagramm 83">
          <a:extLst>
            <a:ext uri="{FF2B5EF4-FFF2-40B4-BE49-F238E27FC236}">
              <a16:creationId xmlns:a16="http://schemas.microsoft.com/office/drawing/2014/main" id="{1D78615D-D689-48B8-B273-9FF125032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11</xdr:col>
      <xdr:colOff>571500</xdr:colOff>
      <xdr:row>90</xdr:row>
      <xdr:rowOff>76200</xdr:rowOff>
    </xdr:from>
    <xdr:to>
      <xdr:col>17</xdr:col>
      <xdr:colOff>388620</xdr:colOff>
      <xdr:row>105</xdr:row>
      <xdr:rowOff>76200</xdr:rowOff>
    </xdr:to>
    <xdr:graphicFrame macro="">
      <xdr:nvGraphicFramePr>
        <xdr:cNvPr id="85" name="Diagramm 84">
          <a:extLst>
            <a:ext uri="{FF2B5EF4-FFF2-40B4-BE49-F238E27FC236}">
              <a16:creationId xmlns:a16="http://schemas.microsoft.com/office/drawing/2014/main" id="{BE55454D-A99D-4D92-A8DA-7D7AA1E6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22</xdr:col>
      <xdr:colOff>127000</xdr:colOff>
      <xdr:row>38</xdr:row>
      <xdr:rowOff>0</xdr:rowOff>
    </xdr:from>
    <xdr:to>
      <xdr:col>27</xdr:col>
      <xdr:colOff>762000</xdr:colOff>
      <xdr:row>53</xdr:row>
      <xdr:rowOff>76200</xdr:rowOff>
    </xdr:to>
    <xdr:graphicFrame macro="">
      <xdr:nvGraphicFramePr>
        <xdr:cNvPr id="87" name="Diagramm 86">
          <a:extLst>
            <a:ext uri="{FF2B5EF4-FFF2-40B4-BE49-F238E27FC236}">
              <a16:creationId xmlns:a16="http://schemas.microsoft.com/office/drawing/2014/main" id="{01B6CDA8-8C6F-49CE-872F-1F666742D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22</xdr:col>
      <xdr:colOff>38100</xdr:colOff>
      <xdr:row>40</xdr:row>
      <xdr:rowOff>38100</xdr:rowOff>
    </xdr:from>
    <xdr:to>
      <xdr:col>27</xdr:col>
      <xdr:colOff>673100</xdr:colOff>
      <xdr:row>55</xdr:row>
      <xdr:rowOff>114300</xdr:rowOff>
    </xdr:to>
    <xdr:graphicFrame macro="">
      <xdr:nvGraphicFramePr>
        <xdr:cNvPr id="88" name="Diagramm 87">
          <a:extLst>
            <a:ext uri="{FF2B5EF4-FFF2-40B4-BE49-F238E27FC236}">
              <a16:creationId xmlns:a16="http://schemas.microsoft.com/office/drawing/2014/main" id="{DE509A7B-0C92-4A36-982D-1E710CCB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22</xdr:col>
      <xdr:colOff>165100</xdr:colOff>
      <xdr:row>42</xdr:row>
      <xdr:rowOff>127000</xdr:rowOff>
    </xdr:from>
    <xdr:to>
      <xdr:col>28</xdr:col>
      <xdr:colOff>12700</xdr:colOff>
      <xdr:row>58</xdr:row>
      <xdr:rowOff>25400</xdr:rowOff>
    </xdr:to>
    <xdr:graphicFrame macro="">
      <xdr:nvGraphicFramePr>
        <xdr:cNvPr id="89" name="Diagramm 88">
          <a:extLst>
            <a:ext uri="{FF2B5EF4-FFF2-40B4-BE49-F238E27FC236}">
              <a16:creationId xmlns:a16="http://schemas.microsoft.com/office/drawing/2014/main" id="{CA423D68-3F31-4325-A629-1D29E03E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22</xdr:col>
      <xdr:colOff>342900</xdr:colOff>
      <xdr:row>45</xdr:row>
      <xdr:rowOff>12700</xdr:rowOff>
    </xdr:from>
    <xdr:to>
      <xdr:col>28</xdr:col>
      <xdr:colOff>190500</xdr:colOff>
      <xdr:row>60</xdr:row>
      <xdr:rowOff>88900</xdr:rowOff>
    </xdr:to>
    <xdr:graphicFrame macro="">
      <xdr:nvGraphicFramePr>
        <xdr:cNvPr id="90" name="Diagramm 89">
          <a:extLst>
            <a:ext uri="{FF2B5EF4-FFF2-40B4-BE49-F238E27FC236}">
              <a16:creationId xmlns:a16="http://schemas.microsoft.com/office/drawing/2014/main" id="{2706D7B2-D2B2-400A-B7E6-29650239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22</xdr:col>
      <xdr:colOff>342900</xdr:colOff>
      <xdr:row>47</xdr:row>
      <xdr:rowOff>12700</xdr:rowOff>
    </xdr:from>
    <xdr:to>
      <xdr:col>28</xdr:col>
      <xdr:colOff>190500</xdr:colOff>
      <xdr:row>62</xdr:row>
      <xdr:rowOff>88900</xdr:rowOff>
    </xdr:to>
    <xdr:graphicFrame macro="">
      <xdr:nvGraphicFramePr>
        <xdr:cNvPr id="91" name="Diagramm 90">
          <a:extLst>
            <a:ext uri="{FF2B5EF4-FFF2-40B4-BE49-F238E27FC236}">
              <a16:creationId xmlns:a16="http://schemas.microsoft.com/office/drawing/2014/main" id="{AEDDEBC7-A40A-46B7-BFA6-C1C09F4A2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22</xdr:col>
      <xdr:colOff>406400</xdr:colOff>
      <xdr:row>49</xdr:row>
      <xdr:rowOff>88900</xdr:rowOff>
    </xdr:from>
    <xdr:to>
      <xdr:col>28</xdr:col>
      <xdr:colOff>254000</xdr:colOff>
      <xdr:row>64</xdr:row>
      <xdr:rowOff>165100</xdr:rowOff>
    </xdr:to>
    <xdr:graphicFrame macro="">
      <xdr:nvGraphicFramePr>
        <xdr:cNvPr id="92" name="Diagramm 91">
          <a:extLst>
            <a:ext uri="{FF2B5EF4-FFF2-40B4-BE49-F238E27FC236}">
              <a16:creationId xmlns:a16="http://schemas.microsoft.com/office/drawing/2014/main" id="{28DB74D9-EB6A-4E4C-9521-276EFE64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22</xdr:col>
      <xdr:colOff>495300</xdr:colOff>
      <xdr:row>52</xdr:row>
      <xdr:rowOff>76200</xdr:rowOff>
    </xdr:from>
    <xdr:to>
      <xdr:col>28</xdr:col>
      <xdr:colOff>342900</xdr:colOff>
      <xdr:row>67</xdr:row>
      <xdr:rowOff>152400</xdr:rowOff>
    </xdr:to>
    <xdr:graphicFrame macro="">
      <xdr:nvGraphicFramePr>
        <xdr:cNvPr id="93" name="Diagramm 92">
          <a:extLst>
            <a:ext uri="{FF2B5EF4-FFF2-40B4-BE49-F238E27FC236}">
              <a16:creationId xmlns:a16="http://schemas.microsoft.com/office/drawing/2014/main" id="{3AB7FE70-0E64-4087-8CF6-0AAAF0B8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22</xdr:col>
      <xdr:colOff>571500</xdr:colOff>
      <xdr:row>55</xdr:row>
      <xdr:rowOff>152400</xdr:rowOff>
    </xdr:from>
    <xdr:to>
      <xdr:col>28</xdr:col>
      <xdr:colOff>419100</xdr:colOff>
      <xdr:row>71</xdr:row>
      <xdr:rowOff>50800</xdr:rowOff>
    </xdr:to>
    <xdr:graphicFrame macro="">
      <xdr:nvGraphicFramePr>
        <xdr:cNvPr id="94" name="Diagramm 93">
          <a:extLst>
            <a:ext uri="{FF2B5EF4-FFF2-40B4-BE49-F238E27FC236}">
              <a16:creationId xmlns:a16="http://schemas.microsoft.com/office/drawing/2014/main" id="{9C754AE0-7AAD-4766-9A69-DFD75577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22</xdr:col>
      <xdr:colOff>698500</xdr:colOff>
      <xdr:row>58</xdr:row>
      <xdr:rowOff>38100</xdr:rowOff>
    </xdr:from>
    <xdr:to>
      <xdr:col>28</xdr:col>
      <xdr:colOff>546100</xdr:colOff>
      <xdr:row>73</xdr:row>
      <xdr:rowOff>114300</xdr:rowOff>
    </xdr:to>
    <xdr:graphicFrame macro="">
      <xdr:nvGraphicFramePr>
        <xdr:cNvPr id="95" name="Diagramm 94">
          <a:extLst>
            <a:ext uri="{FF2B5EF4-FFF2-40B4-BE49-F238E27FC236}">
              <a16:creationId xmlns:a16="http://schemas.microsoft.com/office/drawing/2014/main" id="{62B9E995-010F-41B3-A238-3FDDAE6A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22</xdr:col>
      <xdr:colOff>698500</xdr:colOff>
      <xdr:row>60</xdr:row>
      <xdr:rowOff>63500</xdr:rowOff>
    </xdr:from>
    <xdr:to>
      <xdr:col>28</xdr:col>
      <xdr:colOff>546100</xdr:colOff>
      <xdr:row>75</xdr:row>
      <xdr:rowOff>139700</xdr:rowOff>
    </xdr:to>
    <xdr:graphicFrame macro="">
      <xdr:nvGraphicFramePr>
        <xdr:cNvPr id="96" name="Diagramm 95">
          <a:extLst>
            <a:ext uri="{FF2B5EF4-FFF2-40B4-BE49-F238E27FC236}">
              <a16:creationId xmlns:a16="http://schemas.microsoft.com/office/drawing/2014/main" id="{21453D1F-237F-4D7C-AEB6-01379131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22</xdr:col>
      <xdr:colOff>762000</xdr:colOff>
      <xdr:row>63</xdr:row>
      <xdr:rowOff>0</xdr:rowOff>
    </xdr:from>
    <xdr:to>
      <xdr:col>28</xdr:col>
      <xdr:colOff>609600</xdr:colOff>
      <xdr:row>78</xdr:row>
      <xdr:rowOff>76200</xdr:rowOff>
    </xdr:to>
    <xdr:graphicFrame macro="">
      <xdr:nvGraphicFramePr>
        <xdr:cNvPr id="97" name="Diagramm 96">
          <a:extLst>
            <a:ext uri="{FF2B5EF4-FFF2-40B4-BE49-F238E27FC236}">
              <a16:creationId xmlns:a16="http://schemas.microsoft.com/office/drawing/2014/main" id="{E4E78801-3E07-4323-9E08-65EE48E37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23</xdr:col>
      <xdr:colOff>50800</xdr:colOff>
      <xdr:row>65</xdr:row>
      <xdr:rowOff>101600</xdr:rowOff>
    </xdr:from>
    <xdr:to>
      <xdr:col>28</xdr:col>
      <xdr:colOff>685800</xdr:colOff>
      <xdr:row>81</xdr:row>
      <xdr:rowOff>0</xdr:rowOff>
    </xdr:to>
    <xdr:graphicFrame macro="">
      <xdr:nvGraphicFramePr>
        <xdr:cNvPr id="98" name="Diagramm 97">
          <a:extLst>
            <a:ext uri="{FF2B5EF4-FFF2-40B4-BE49-F238E27FC236}">
              <a16:creationId xmlns:a16="http://schemas.microsoft.com/office/drawing/2014/main" id="{47687E67-312A-455F-A639-5FABF9A1A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22</xdr:col>
      <xdr:colOff>330200</xdr:colOff>
      <xdr:row>31</xdr:row>
      <xdr:rowOff>76200</xdr:rowOff>
    </xdr:from>
    <xdr:to>
      <xdr:col>28</xdr:col>
      <xdr:colOff>177800</xdr:colOff>
      <xdr:row>46</xdr:row>
      <xdr:rowOff>152400</xdr:rowOff>
    </xdr:to>
    <xdr:graphicFrame macro="">
      <xdr:nvGraphicFramePr>
        <xdr:cNvPr id="100" name="Diagramm 99">
          <a:extLst>
            <a:ext uri="{FF2B5EF4-FFF2-40B4-BE49-F238E27FC236}">
              <a16:creationId xmlns:a16="http://schemas.microsoft.com/office/drawing/2014/main" id="{6FEE2849-7C3D-461D-A679-C3736B907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22</xdr:col>
      <xdr:colOff>203200</xdr:colOff>
      <xdr:row>26</xdr:row>
      <xdr:rowOff>127000</xdr:rowOff>
    </xdr:from>
    <xdr:to>
      <xdr:col>28</xdr:col>
      <xdr:colOff>50800</xdr:colOff>
      <xdr:row>42</xdr:row>
      <xdr:rowOff>25400</xdr:rowOff>
    </xdr:to>
    <xdr:graphicFrame macro="">
      <xdr:nvGraphicFramePr>
        <xdr:cNvPr id="101" name="Diagramm 100">
          <a:extLst>
            <a:ext uri="{FF2B5EF4-FFF2-40B4-BE49-F238E27FC236}">
              <a16:creationId xmlns:a16="http://schemas.microsoft.com/office/drawing/2014/main" id="{81288BFA-8A88-451B-83E6-F4F05905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34</xdr:col>
      <xdr:colOff>228600</xdr:colOff>
      <xdr:row>2</xdr:row>
      <xdr:rowOff>88900</xdr:rowOff>
    </xdr:from>
    <xdr:to>
      <xdr:col>40</xdr:col>
      <xdr:colOff>76200</xdr:colOff>
      <xdr:row>17</xdr:row>
      <xdr:rowOff>165100</xdr:rowOff>
    </xdr:to>
    <xdr:graphicFrame macro="">
      <xdr:nvGraphicFramePr>
        <xdr:cNvPr id="102" name="Diagramm 101">
          <a:extLst>
            <a:ext uri="{FF2B5EF4-FFF2-40B4-BE49-F238E27FC236}">
              <a16:creationId xmlns:a16="http://schemas.microsoft.com/office/drawing/2014/main" id="{36E2DF0D-551F-4915-A220-A2D0C352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15</xdr:col>
      <xdr:colOff>215899</xdr:colOff>
      <xdr:row>1</xdr:row>
      <xdr:rowOff>80433</xdr:rowOff>
    </xdr:from>
    <xdr:to>
      <xdr:col>21</xdr:col>
      <xdr:colOff>12699</xdr:colOff>
      <xdr:row>16</xdr:row>
      <xdr:rowOff>29633</xdr:rowOff>
    </xdr:to>
    <xdr:graphicFrame macro="">
      <xdr:nvGraphicFramePr>
        <xdr:cNvPr id="103" name="Diagramm 102">
          <a:extLst>
            <a:ext uri="{FF2B5EF4-FFF2-40B4-BE49-F238E27FC236}">
              <a16:creationId xmlns:a16="http://schemas.microsoft.com/office/drawing/2014/main" id="{C871D719-1F14-42EC-8003-733611DE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31</xdr:col>
      <xdr:colOff>82126</xdr:colOff>
      <xdr:row>42</xdr:row>
      <xdr:rowOff>180340</xdr:rowOff>
    </xdr:from>
    <xdr:to>
      <xdr:col>36</xdr:col>
      <xdr:colOff>671406</xdr:colOff>
      <xdr:row>57</xdr:row>
      <xdr:rowOff>129540</xdr:rowOff>
    </xdr:to>
    <xdr:graphicFrame macro="">
      <xdr:nvGraphicFramePr>
        <xdr:cNvPr id="105" name="Diagramm 104">
          <a:extLst>
            <a:ext uri="{FF2B5EF4-FFF2-40B4-BE49-F238E27FC236}">
              <a16:creationId xmlns:a16="http://schemas.microsoft.com/office/drawing/2014/main" id="{CE558073-0613-4B3F-93F3-0A974DE5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31</xdr:col>
      <xdr:colOff>160020</xdr:colOff>
      <xdr:row>59</xdr:row>
      <xdr:rowOff>121920</xdr:rowOff>
    </xdr:from>
    <xdr:to>
      <xdr:col>36</xdr:col>
      <xdr:colOff>769620</xdr:colOff>
      <xdr:row>74</xdr:row>
      <xdr:rowOff>121920</xdr:rowOff>
    </xdr:to>
    <xdr:graphicFrame macro="">
      <xdr:nvGraphicFramePr>
        <xdr:cNvPr id="106" name="Diagramm 105">
          <a:extLst>
            <a:ext uri="{FF2B5EF4-FFF2-40B4-BE49-F238E27FC236}">
              <a16:creationId xmlns:a16="http://schemas.microsoft.com/office/drawing/2014/main" id="{2F538F5A-060B-4EE0-8167-4D3EA2349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0.26182</cdr:x>
      <cdr:y>0.11395</cdr:y>
    </cdr:from>
    <cdr:to>
      <cdr:x>0.33277</cdr:x>
      <cdr:y>0.20465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81100" y="373380"/>
          <a:ext cx="3200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AS</a:t>
          </a:r>
        </a:p>
      </cdr:txBody>
    </cdr:sp>
  </cdr:relSizeAnchor>
  <cdr:relSizeAnchor xmlns:cdr="http://schemas.openxmlformats.org/drawingml/2006/chartDrawing">
    <cdr:from>
      <cdr:x>0.38262</cdr:x>
      <cdr:y>0.29805</cdr:y>
    </cdr:from>
    <cdr:to>
      <cdr:x>0.44849</cdr:x>
      <cdr:y>0.37712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376131" y="792622"/>
          <a:ext cx="236941" cy="210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AB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0.27611</cdr:x>
      <cdr:y>0.17685</cdr:y>
    </cdr:from>
    <cdr:to>
      <cdr:x>0.33192</cdr:x>
      <cdr:y>0.26478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262380" y="485140"/>
          <a:ext cx="255167" cy="241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AS</a:t>
          </a:r>
        </a:p>
      </cdr:txBody>
    </cdr:sp>
  </cdr:relSizeAnchor>
  <cdr:relSizeAnchor xmlns:cdr="http://schemas.openxmlformats.org/drawingml/2006/chartDrawing">
    <cdr:from>
      <cdr:x>0.37444</cdr:x>
      <cdr:y>0.33241</cdr:y>
    </cdr:from>
    <cdr:to>
      <cdr:x>0.42627</cdr:x>
      <cdr:y>0.40906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711960" y="911860"/>
          <a:ext cx="236941" cy="210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0.23944</cdr:x>
      <cdr:y>0.11016</cdr:y>
    </cdr:from>
    <cdr:to>
      <cdr:x>0.29526</cdr:x>
      <cdr:y>0.19808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985248" y="391600"/>
          <a:ext cx="229688" cy="312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AS</a:t>
          </a:r>
        </a:p>
      </cdr:txBody>
    </cdr:sp>
  </cdr:relSizeAnchor>
  <cdr:relSizeAnchor xmlns:cdr="http://schemas.openxmlformats.org/drawingml/2006/chartDrawing">
    <cdr:from>
      <cdr:x>0.37556</cdr:x>
      <cdr:y>0.27589</cdr:y>
    </cdr:from>
    <cdr:to>
      <cdr:x>0.42738</cdr:x>
      <cdr:y>0.35254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545345" y="980722"/>
          <a:ext cx="213229" cy="272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0.28611</cdr:x>
      <cdr:y>0.21019</cdr:y>
    </cdr:from>
    <cdr:to>
      <cdr:x>0.33635</cdr:x>
      <cdr:y>0.32411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08100" y="576580"/>
          <a:ext cx="229688" cy="312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AS</a:t>
          </a:r>
        </a:p>
      </cdr:txBody>
    </cdr:sp>
  </cdr:relSizeAnchor>
  <cdr:relSizeAnchor xmlns:cdr="http://schemas.openxmlformats.org/drawingml/2006/chartDrawing">
    <cdr:from>
      <cdr:x>0.36778</cdr:x>
      <cdr:y>0.35185</cdr:y>
    </cdr:from>
    <cdr:to>
      <cdr:x>0.41442</cdr:x>
      <cdr:y>0.45118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681480" y="965200"/>
          <a:ext cx="213229" cy="272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0.28944</cdr:x>
      <cdr:y>0.19074</cdr:y>
    </cdr:from>
    <cdr:to>
      <cdr:x>0.33968</cdr:x>
      <cdr:y>0.30467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23340" y="523240"/>
          <a:ext cx="229688" cy="312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AS</a:t>
          </a:r>
        </a:p>
      </cdr:txBody>
    </cdr:sp>
  </cdr:relSizeAnchor>
  <cdr:relSizeAnchor xmlns:cdr="http://schemas.openxmlformats.org/drawingml/2006/chartDrawing">
    <cdr:from>
      <cdr:x>0.37944</cdr:x>
      <cdr:y>0.31574</cdr:y>
    </cdr:from>
    <cdr:to>
      <cdr:x>0.42608</cdr:x>
      <cdr:y>0.41507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734820" y="866140"/>
          <a:ext cx="213229" cy="272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AB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BN61" totalsRowShown="0" headerRowDxfId="184">
  <autoFilter ref="A1:BN61" xr:uid="{00000000-0009-0000-0100-000003000000}"/>
  <tableColumns count="66">
    <tableColumn id="1" xr3:uid="{00000000-0010-0000-0000-000001000000}" name="AB" dataDxfId="183"/>
    <tableColumn id="2" xr3:uid="{00000000-0010-0000-0000-000002000000}" name="3_1"/>
    <tableColumn id="3" xr3:uid="{00000000-0010-0000-0000-000003000000}" name="3_2"/>
    <tableColumn id="4" xr3:uid="{00000000-0010-0000-0000-000004000000}" name="3_3" dataDxfId="182"/>
    <tableColumn id="5" xr3:uid="{00000000-0010-0000-0000-000005000000}" name="3_4" dataDxfId="181"/>
    <tableColumn id="6" xr3:uid="{00000000-0010-0000-0000-000006000000}" name="4_1"/>
    <tableColumn id="7" xr3:uid="{00000000-0010-0000-0000-000007000000}" name="4_2"/>
    <tableColumn id="8" xr3:uid="{00000000-0010-0000-0000-000008000000}" name="4_3" dataDxfId="180"/>
    <tableColumn id="9" xr3:uid="{00000000-0010-0000-0000-000009000000}" name="4_4" dataDxfId="179"/>
    <tableColumn id="10" xr3:uid="{00000000-0010-0000-0000-00000A000000}" name="4_5" dataDxfId="178"/>
    <tableColumn id="11" xr3:uid="{00000000-0010-0000-0000-00000B000000}" name="5_1"/>
    <tableColumn id="12" xr3:uid="{00000000-0010-0000-0000-00000C000000}" name="5_2"/>
    <tableColumn id="13" xr3:uid="{00000000-0010-0000-0000-00000D000000}" name="5_3" dataDxfId="177"/>
    <tableColumn id="14" xr3:uid="{00000000-0010-0000-0000-00000E000000}" name="5_4" dataDxfId="176"/>
    <tableColumn id="15" xr3:uid="{00000000-0010-0000-0000-00000F000000}" name="5_5" dataDxfId="175"/>
    <tableColumn id="16" xr3:uid="{00000000-0010-0000-0000-000010000000}" name="6_1"/>
    <tableColumn id="17" xr3:uid="{00000000-0010-0000-0000-000011000000}" name="6_2"/>
    <tableColumn id="18" xr3:uid="{00000000-0010-0000-0000-000012000000}" name="6_3"/>
    <tableColumn id="19" xr3:uid="{00000000-0010-0000-0000-000013000000}" name="6_4" dataDxfId="174"/>
    <tableColumn id="20" xr3:uid="{00000000-0010-0000-0000-000014000000}" name="7_1"/>
    <tableColumn id="21" xr3:uid="{00000000-0010-0000-0000-000015000000}" name="7_2"/>
    <tableColumn id="22" xr3:uid="{00000000-0010-0000-0000-000016000000}" name="7_3"/>
    <tableColumn id="23" xr3:uid="{00000000-0010-0000-0000-000017000000}" name="7_4" dataDxfId="173"/>
    <tableColumn id="24" xr3:uid="{00000000-0010-0000-0000-000018000000}" name="8_1"/>
    <tableColumn id="25" xr3:uid="{00000000-0010-0000-0000-000019000000}" name="8_2"/>
    <tableColumn id="26" xr3:uid="{00000000-0010-0000-0000-00001A000000}" name="8_3"/>
    <tableColumn id="27" xr3:uid="{00000000-0010-0000-0000-00001B000000}" name="8_4" dataDxfId="172"/>
    <tableColumn id="28" xr3:uid="{00000000-0010-0000-0000-00001C000000}" name="9_1"/>
    <tableColumn id="29" xr3:uid="{00000000-0010-0000-0000-00001D000000}" name="9_2"/>
    <tableColumn id="30" xr3:uid="{00000000-0010-0000-0000-00001E000000}" name="9_3" dataDxfId="171"/>
    <tableColumn id="31" xr3:uid="{00000000-0010-0000-0000-00001F000000}" name="9_4" dataDxfId="170"/>
    <tableColumn id="32" xr3:uid="{00000000-0010-0000-0000-000020000000}" name="9_5" dataDxfId="169"/>
    <tableColumn id="33" xr3:uid="{00000000-0010-0000-0000-000021000000}" name="10_1"/>
    <tableColumn id="34" xr3:uid="{00000000-0010-0000-0000-000022000000}" name="10_2"/>
    <tableColumn id="35" xr3:uid="{00000000-0010-0000-0000-000023000000}" name="10_3" dataDxfId="168"/>
    <tableColumn id="36" xr3:uid="{00000000-0010-0000-0000-000024000000}" name="11_1"/>
    <tableColumn id="37" xr3:uid="{00000000-0010-0000-0000-000025000000}" name="11_2"/>
    <tableColumn id="38" xr3:uid="{00000000-0010-0000-0000-000026000000}" name="11_3"/>
    <tableColumn id="39" xr3:uid="{00000000-0010-0000-0000-000027000000}" name="12_1"/>
    <tableColumn id="40" xr3:uid="{00000000-0010-0000-0000-000028000000}" name="12_2"/>
    <tableColumn id="41" xr3:uid="{00000000-0010-0000-0000-000029000000}" name="12_3" dataDxfId="167"/>
    <tableColumn id="42" xr3:uid="{00000000-0010-0000-0000-00002A000000}" name="13_1"/>
    <tableColumn id="43" xr3:uid="{00000000-0010-0000-0000-00002B000000}" name="13_2"/>
    <tableColumn id="44" xr3:uid="{00000000-0010-0000-0000-00002C000000}" name="13_3"/>
    <tableColumn id="45" xr3:uid="{00000000-0010-0000-0000-00002D000000}" name="13_4" dataDxfId="166"/>
    <tableColumn id="46" xr3:uid="{00000000-0010-0000-0000-00002E000000}" name="14_1"/>
    <tableColumn id="47" xr3:uid="{00000000-0010-0000-0000-00002F000000}" name="14_2"/>
    <tableColumn id="48" xr3:uid="{00000000-0010-0000-0000-000030000000}" name="14_3"/>
    <tableColumn id="49" xr3:uid="{00000000-0010-0000-0000-000031000000}" name="15_1"/>
    <tableColumn id="50" xr3:uid="{00000000-0010-0000-0000-000032000000}" name="15_2"/>
    <tableColumn id="51" xr3:uid="{00000000-0010-0000-0000-000033000000}" name="15_3"/>
    <tableColumn id="52" xr3:uid="{00000000-0010-0000-0000-000034000000}" name="16_1"/>
    <tableColumn id="53" xr3:uid="{00000000-0010-0000-0000-000035000000}" name="16_2"/>
    <tableColumn id="54" xr3:uid="{00000000-0010-0000-0000-000036000000}" name="16_3" dataDxfId="165"/>
    <tableColumn id="55" xr3:uid="{00000000-0010-0000-0000-000037000000}" name="17_1"/>
    <tableColumn id="56" xr3:uid="{00000000-0010-0000-0000-000038000000}" name="17_2"/>
    <tableColumn id="57" xr3:uid="{00000000-0010-0000-0000-000039000000}" name="17_3" dataDxfId="164"/>
    <tableColumn id="58" xr3:uid="{00000000-0010-0000-0000-00003A000000}" name="18_1"/>
    <tableColumn id="59" xr3:uid="{00000000-0010-0000-0000-00003B000000}" name="18_2"/>
    <tableColumn id="60" xr3:uid="{00000000-0010-0000-0000-00003C000000}" name="18_3" dataDxfId="163"/>
    <tableColumn id="61" xr3:uid="{00000000-0010-0000-0000-00003D000000}" name="19_1"/>
    <tableColumn id="62" xr3:uid="{00000000-0010-0000-0000-00003E000000}" name="19_2"/>
    <tableColumn id="63" xr3:uid="{00000000-0010-0000-0000-00003F000000}" name="19_3"/>
    <tableColumn id="64" xr3:uid="{00000000-0010-0000-0000-000040000000}" name="20_1"/>
    <tableColumn id="65" xr3:uid="{00000000-0010-0000-0000-000041000000}" name="20_2"/>
    <tableColumn id="66" xr3:uid="{00000000-0010-0000-0000-000042000000}" name="20_3" dataDxfId="1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04EAC-C510-2F4E-A272-4CAF1475C4AA}" name="Tabelle33" displayName="Tabelle33" ref="A1:FO62" totalsRowShown="0" headerRowDxfId="161">
  <autoFilter ref="A1:FO62" xr:uid="{27704EAC-C510-2F4E-A272-4CAF1475C4AA}"/>
  <tableColumns count="171">
    <tableColumn id="1" xr3:uid="{E3F05002-E4CB-1A48-913A-5D1626921849}" name="ID" dataDxfId="160"/>
    <tableColumn id="9" xr3:uid="{A2F8C72A-B9A3-3244-9A82-0003899EADCF}" name="AS3_1" dataDxfId="159"/>
    <tableColumn id="10" xr3:uid="{54A297D2-19EC-1745-B88A-7944F67069A6}" name="AB_3_1" dataDxfId="158"/>
    <tableColumn id="11" xr3:uid="{726978E4-7AE1-E347-B865-0B7CD4F3E572}" name="DIFF_3_1" dataDxfId="157">
      <calculatedColumnFormula>ABS(B2-C2)</calculatedColumnFormula>
    </tableColumn>
    <tableColumn id="12" xr3:uid="{652769E8-D93E-C34C-84A4-2C09A8DBA689}" name="AS3_2"/>
    <tableColumn id="13" xr3:uid="{F3ECAFC6-9EA9-314F-A66E-14E411FA0AA4}" name="AB_3_2" dataDxfId="156"/>
    <tableColumn id="14" xr3:uid="{F518621E-EFF9-324A-AD96-C7B0AA8B7552}" name="DIFF_3_2" dataDxfId="155">
      <calculatedColumnFormula>ABS(E2-F2)</calculatedColumnFormula>
    </tableColumn>
    <tableColumn id="15" xr3:uid="{A3C0E29A-C63B-C947-81C0-519104842F04}" name="AS3_3" dataDxfId="154"/>
    <tableColumn id="16" xr3:uid="{F2020A24-7240-DE4B-937E-C80DEF360546}" name="AB_3_3"/>
    <tableColumn id="17" xr3:uid="{CB0875F5-CFAA-904C-A159-5FF701A008ED}" name="DIFF_3_3" dataDxfId="153">
      <calculatedColumnFormula>ABS(H2-I2)</calculatedColumnFormula>
    </tableColumn>
    <tableColumn id="18" xr3:uid="{C4166E66-97FC-8844-A8A9-45A8EDF36D13}" name="AS3_4"/>
    <tableColumn id="19" xr3:uid="{8D46C2B4-4CDB-8D40-BDFC-C536D27F25F7}" name="AB_3_4" dataDxfId="152"/>
    <tableColumn id="20" xr3:uid="{89DC2E88-7A07-FC47-8BD5-B97EC27F0A7D}" name="DIFF_3_4" dataDxfId="151">
      <calculatedColumnFormula>ABS(K2-L2)</calculatedColumnFormula>
    </tableColumn>
    <tableColumn id="21" xr3:uid="{9861CB65-AA45-AD4D-97A4-4542188504BD}" name="AS4_1"/>
    <tableColumn id="22" xr3:uid="{E76B4819-2A92-7745-B66E-E3EE119416BA}" name="AB_4_1"/>
    <tableColumn id="23" xr3:uid="{46C0483B-80FC-EA42-AA25-B7C4CEE24850}" name="DIFF_4_1" dataDxfId="150">
      <calculatedColumnFormula>ABS(N2-O2)</calculatedColumnFormula>
    </tableColumn>
    <tableColumn id="24" xr3:uid="{6399E13D-7B35-4441-8400-BBD5F997783F}" name="AS4_2"/>
    <tableColumn id="25" xr3:uid="{C6C0231E-5F11-A34D-9D58-18CE5AD7D340}" name="AB_4_2"/>
    <tableColumn id="26" xr3:uid="{063B90B2-FEBF-0049-B4D1-9077C8544B33}" name="DIFF_4_2" dataDxfId="149">
      <calculatedColumnFormula>ABS(Q2-R2)</calculatedColumnFormula>
    </tableColumn>
    <tableColumn id="27" xr3:uid="{FA759D45-364D-634C-B258-FD0F0B50217B}" name="AS4_3" dataDxfId="148"/>
    <tableColumn id="28" xr3:uid="{E8817E56-DE25-9D4E-B35C-B14D297B24A6}" name="AB_4_3"/>
    <tableColumn id="29" xr3:uid="{A00ACF90-1C1B-1A43-A9AF-4E5D57299AAE}" name="DIFF_4_3" dataDxfId="147">
      <calculatedColumnFormula>ABS(T2-U2)</calculatedColumnFormula>
    </tableColumn>
    <tableColumn id="30" xr3:uid="{9E7F39FA-C9C7-614A-87C1-2BF88A9E61C8}" name="AS4_4" dataDxfId="146"/>
    <tableColumn id="31" xr3:uid="{FB71FDC4-1C25-F849-9B87-400AA6BBC74F}" name="AB_4_4" dataDxfId="145"/>
    <tableColumn id="32" xr3:uid="{0AD6B8AA-B1FF-6043-AF44-2207373A462B}" name="DIFF_4_4" dataDxfId="144">
      <calculatedColumnFormula>ABS(W2-X2)</calculatedColumnFormula>
    </tableColumn>
    <tableColumn id="33" xr3:uid="{464DB7C0-A36F-D442-BA71-12A9F8A8F1FA}" name="AS4_5" dataDxfId="143"/>
    <tableColumn id="34" xr3:uid="{0C9FA489-3EF0-2543-9DFA-16755E8BD33F}" name="AB_4_5"/>
    <tableColumn id="35" xr3:uid="{AB3F92F8-23FB-4548-98CB-37EE21A85DE5}" name="DIFF_4_5" dataDxfId="142">
      <calculatedColumnFormula>ABS(Z2-AA2)</calculatedColumnFormula>
    </tableColumn>
    <tableColumn id="36" xr3:uid="{D021FF72-9AE8-ED42-B60B-6EB38BE36661}" name="AS5_1" dataDxfId="141"/>
    <tableColumn id="37" xr3:uid="{FC799152-E558-784D-BE5A-74F918FC6882}" name="AB_5_1"/>
    <tableColumn id="38" xr3:uid="{D582D12A-8AB1-9743-9515-815286581745}" name="DIFF_5_1" dataDxfId="140">
      <calculatedColumnFormula>ABS(AC2-AD2)</calculatedColumnFormula>
    </tableColumn>
    <tableColumn id="39" xr3:uid="{C9F91AD8-0F4F-1A4A-AD16-1BE26EFF5B55}" name="AS5_2" dataDxfId="139"/>
    <tableColumn id="40" xr3:uid="{DFECA2B0-5913-5C47-83EB-9546095DC6C9}" name="AB_5_2"/>
    <tableColumn id="41" xr3:uid="{23694595-1CF3-DE49-9F64-31F7ED5BB030}" name="DIFF_5_2" dataDxfId="138">
      <calculatedColumnFormula>ABS(AF2-AG2)</calculatedColumnFormula>
    </tableColumn>
    <tableColumn id="42" xr3:uid="{E3B82AE1-E16F-C34B-BE45-3710869AE075}" name="AS5_3" dataDxfId="137">
      <calculatedColumnFormula>ABS(AR2-AS2)</calculatedColumnFormula>
    </tableColumn>
    <tableColumn id="43" xr3:uid="{4C431A6D-8BD0-2548-A284-2A5D8001863D}" name="AB_5_3" dataDxfId="136">
      <calculatedColumnFormula>ABS(DI2-DJ2)</calculatedColumnFormula>
    </tableColumn>
    <tableColumn id="44" xr3:uid="{A8FF72D5-1A53-D34E-842C-C252EDD746FF}" name="DIFF_5_3" dataDxfId="135">
      <calculatedColumnFormula>ABS(AI2-AJ2)</calculatedColumnFormula>
    </tableColumn>
    <tableColumn id="45" xr3:uid="{0F2FDC76-77F5-974A-979B-99244CFC2DF8}" name="AS5_4" dataDxfId="134">
      <calculatedColumnFormula>ABS(AU2-AV2)</calculatedColumnFormula>
    </tableColumn>
    <tableColumn id="46" xr3:uid="{4C9AA269-69D7-1144-AE1E-939CA49AF612}" name="AB_5_4" dataDxfId="133">
      <calculatedColumnFormula>ABS(DL2-DM2)</calculatedColumnFormula>
    </tableColumn>
    <tableColumn id="47" xr3:uid="{26D0E643-839F-8F49-A71A-77FADD350243}" name="DIFF_5_4" dataDxfId="132">
      <calculatedColumnFormula>ABS(AL2-AM2)</calculatedColumnFormula>
    </tableColumn>
    <tableColumn id="48" xr3:uid="{4788EFDB-0DAB-8241-83F7-29783A20CB48}" name="AS5_5" dataDxfId="131">
      <calculatedColumnFormula>ABS(AX2-AY2)</calculatedColumnFormula>
    </tableColumn>
    <tableColumn id="49" xr3:uid="{32E79E9D-B8C1-2D4D-96FC-A6C56958D2B7}" name="AB_5_5" dataDxfId="130">
      <calculatedColumnFormula>ABS(DO2-DP2)</calculatedColumnFormula>
    </tableColumn>
    <tableColumn id="50" xr3:uid="{97BB2629-0153-6A40-A6AF-B98D90C75A5A}" name="DIFF_5_5" dataDxfId="129">
      <calculatedColumnFormula>ABS(AR2-AS2)</calculatedColumnFormula>
    </tableColumn>
    <tableColumn id="51" xr3:uid="{CCC8AF17-DFFE-D046-8754-62506EEABEC4}" name="AS6_1" dataDxfId="128">
      <calculatedColumnFormula>ABS(BA2-BB2)</calculatedColumnFormula>
    </tableColumn>
    <tableColumn id="52" xr3:uid="{36CC1644-DE80-564A-87C0-88EFF371316C}" name="AB_6_1" dataDxfId="127">
      <calculatedColumnFormula>ABS(DR2-DS2)</calculatedColumnFormula>
    </tableColumn>
    <tableColumn id="53" xr3:uid="{AA5947D1-AD6D-AF4D-A40E-80CD18C94E35}" name="DIFF_6_1" dataDxfId="126">
      <calculatedColumnFormula>ABS(AU2-AV2)</calculatedColumnFormula>
    </tableColumn>
    <tableColumn id="54" xr3:uid="{279268DB-8220-8648-84D2-721EE6D8AA03}" name="AS6_2" dataDxfId="125">
      <calculatedColumnFormula>ABS(BD2-BE2)</calculatedColumnFormula>
    </tableColumn>
    <tableColumn id="55" xr3:uid="{A994C2B5-ADEB-6E45-8786-D05356E47B8B}" name="AB_6_2" dataDxfId="124">
      <calculatedColumnFormula>ABS(DU2-DV2)</calculatedColumnFormula>
    </tableColumn>
    <tableColumn id="56" xr3:uid="{3E574699-F4A3-0E4C-9F6A-D344BF3961C2}" name="DIFF_6_2" dataDxfId="123">
      <calculatedColumnFormula>ABS(AX2-AY2)</calculatedColumnFormula>
    </tableColumn>
    <tableColumn id="57" xr3:uid="{5F332ABF-05C1-8D4D-B4BB-048CF918EBD9}" name="AS6_3" dataDxfId="122">
      <calculatedColumnFormula>ABS(BG2-BH2)</calculatedColumnFormula>
    </tableColumn>
    <tableColumn id="58" xr3:uid="{ED9C14AE-64DA-3342-889B-2AE4EAF559DA}" name="AB_6_3" dataDxfId="121">
      <calculatedColumnFormula>ABS(DX2-DY2)</calculatedColumnFormula>
    </tableColumn>
    <tableColumn id="59" xr3:uid="{619062D3-C69C-9E45-B870-6278BEB87F1C}" name="DIFF_6_3" dataDxfId="120">
      <calculatedColumnFormula>ABS(AX2-AY2)</calculatedColumnFormula>
    </tableColumn>
    <tableColumn id="60" xr3:uid="{781D5C2B-BBDC-AD4D-A5BB-7EF7019A27F1}" name="AS6_4" dataDxfId="119">
      <calculatedColumnFormula>ABS(BJ2-BK2)</calculatedColumnFormula>
    </tableColumn>
    <tableColumn id="63" xr3:uid="{8D44C47F-748A-A047-AD27-E22E4161B3BF}" name="AB_6_4" dataDxfId="118">
      <calculatedColumnFormula>ABS(EA2-EB2)</calculatedColumnFormula>
    </tableColumn>
    <tableColumn id="64" xr3:uid="{A5719DA7-AD92-4143-894F-F6749F41FC3D}" name="DIFF_6_4" dataDxfId="117">
      <calculatedColumnFormula>ABS(BA2-BB2)</calculatedColumnFormula>
    </tableColumn>
    <tableColumn id="61" xr3:uid="{EADD6989-C530-CB4B-B3C6-011D3FFBEDD5}" name="AS7_1" dataDxfId="116">
      <calculatedColumnFormula>ABS(BM2-BN2)</calculatedColumnFormula>
    </tableColumn>
    <tableColumn id="65" xr3:uid="{D9F524F1-EA51-D940-B160-09381FF905CB}" name="AB_7_1" dataDxfId="115">
      <calculatedColumnFormula>ABS(ED2-EE2)</calculatedColumnFormula>
    </tableColumn>
    <tableColumn id="66" xr3:uid="{A36F2945-A009-9E40-A20E-EBC0D84B1E54}" name="DIFF_7_1" dataDxfId="114">
      <calculatedColumnFormula>ABS(BD2-BE2)</calculatedColumnFormula>
    </tableColumn>
    <tableColumn id="62" xr3:uid="{6B15534D-C7C7-694F-87A2-830D02955125}" name="AS7_2" dataDxfId="113">
      <calculatedColumnFormula>ABS(BP2-BQ2)</calculatedColumnFormula>
    </tableColumn>
    <tableColumn id="67" xr3:uid="{C4A0071C-4318-814B-8F94-7E3449579BB4}" name="AB_7_2" dataDxfId="112">
      <calculatedColumnFormula>ABS(EG2-EH2)</calculatedColumnFormula>
    </tableColumn>
    <tableColumn id="68" xr3:uid="{AB4E8CBC-AE1E-BF4D-910E-87F4109EF4B2}" name="DIFF_7_2" dataDxfId="111">
      <calculatedColumnFormula>ABS(BG2-BH2)</calculatedColumnFormula>
    </tableColumn>
    <tableColumn id="69" xr3:uid="{4583B469-6E40-B148-9E4A-B6BCE789DBC9}" name="AS7_3" dataDxfId="110">
      <calculatedColumnFormula>ABS(BS2-BT2)</calculatedColumnFormula>
    </tableColumn>
    <tableColumn id="70" xr3:uid="{EBE5F5BD-216E-5D47-9135-C17553F34805}" name="AB_7_3" dataDxfId="109">
      <calculatedColumnFormula>ABS(EJ2-EK2)</calculatedColumnFormula>
    </tableColumn>
    <tableColumn id="71" xr3:uid="{6CA9ACE7-7F20-B04C-A24B-B0B367E770C1}" name="DIFF_7_3" dataDxfId="108">
      <calculatedColumnFormula>ABS(BJ2-BK2)</calculatedColumnFormula>
    </tableColumn>
    <tableColumn id="72" xr3:uid="{AED4BDA6-8263-914E-BACF-CFFE2F2CAC86}" name="AS7_4" dataDxfId="107">
      <calculatedColumnFormula>ABS(BV2-BW2)</calculatedColumnFormula>
    </tableColumn>
    <tableColumn id="73" xr3:uid="{DA0D27B0-1098-ED47-842B-5F42FFC5A7C0}" name="AB_7_4" dataDxfId="106">
      <calculatedColumnFormula>ABS(EM2-EN2)</calculatedColumnFormula>
    </tableColumn>
    <tableColumn id="74" xr3:uid="{5E3A10CA-F7F9-414D-A464-EE0B0FE1D079}" name="DIFF_7_4" dataDxfId="105">
      <calculatedColumnFormula>ABS(BM2-BN2)</calculatedColumnFormula>
    </tableColumn>
    <tableColumn id="75" xr3:uid="{897F565E-535B-5B4F-9422-599A5399090E}" name="AS8_1" dataDxfId="104"/>
    <tableColumn id="76" xr3:uid="{85C79250-9DFA-1142-A4B2-055EEC9EFF42}" name="AB_8_1" dataDxfId="103">
      <calculatedColumnFormula>ABS(EP2-EQ2)</calculatedColumnFormula>
    </tableColumn>
    <tableColumn id="77" xr3:uid="{0B12B33C-6734-DC4C-9A96-696484413BAF}" name="DIFF_8_1" dataDxfId="102">
      <calculatedColumnFormula>ABS(BP2-BQ2)</calculatedColumnFormula>
    </tableColumn>
    <tableColumn id="78" xr3:uid="{01061260-F8D8-9649-898C-1D3CFD855FAE}" name="AS8_2" dataDxfId="101">
      <calculatedColumnFormula>ABS(CB2-CC2)</calculatedColumnFormula>
    </tableColumn>
    <tableColumn id="79" xr3:uid="{661917A4-A5DB-3640-B807-641242B76CD7}" name="AB_8_2" dataDxfId="100">
      <calculatedColumnFormula>ABS(ES2-ET2)</calculatedColumnFormula>
    </tableColumn>
    <tableColumn id="80" xr3:uid="{F86CC645-3288-944C-8057-2E24A100A604}" name="DIFF_8_2" dataDxfId="99">
      <calculatedColumnFormula>ABS(BS2-BT2)</calculatedColumnFormula>
    </tableColumn>
    <tableColumn id="81" xr3:uid="{9ECA3AC4-9A69-B248-A4B5-1DD982B9160B}" name="AS8_3" dataDxfId="98">
      <calculatedColumnFormula>ABS(CE2-CF2)</calculatedColumnFormula>
    </tableColumn>
    <tableColumn id="82" xr3:uid="{C413FF08-F65A-2040-9482-F357D1BD8DFA}" name="AB_8_3" dataDxfId="97">
      <calculatedColumnFormula>ABS((EV2-EW2))</calculatedColumnFormula>
    </tableColumn>
    <tableColumn id="83" xr3:uid="{B1E6ACD8-7F9F-8847-9CC6-888969BB9CA9}" name="DIFF_8_3" dataDxfId="96">
      <calculatedColumnFormula>ABS(BV2-BW2)</calculatedColumnFormula>
    </tableColumn>
    <tableColumn id="84" xr3:uid="{13CD741E-8630-0140-88F1-686E317732DB}" name="AS8_4" dataDxfId="95">
      <calculatedColumnFormula>ABS(CH2-CI2)</calculatedColumnFormula>
    </tableColumn>
    <tableColumn id="85" xr3:uid="{05ECE09A-4386-2844-B1D3-6CA2167D1A3B}" name="AB_8_4" dataDxfId="94">
      <calculatedColumnFormula>ABS(EY2-EZ2)</calculatedColumnFormula>
    </tableColumn>
    <tableColumn id="86" xr3:uid="{58AA4EFC-A54B-9F4A-9648-E7DB76A53054}" name="DIFF_8_4" dataDxfId="93">
      <calculatedColumnFormula>ABS(BY2-BZ2)</calculatedColumnFormula>
    </tableColumn>
    <tableColumn id="87" xr3:uid="{372882BD-8F20-8C40-A1AE-013A8FDAF982}" name="AS9_1" dataDxfId="92">
      <calculatedColumnFormula>ABS(CK2-CL2)</calculatedColumnFormula>
    </tableColumn>
    <tableColumn id="88" xr3:uid="{B3102933-0D5D-4340-9A33-36D4B4FFB0A7}" name="AB_9_1" dataDxfId="91">
      <calculatedColumnFormula>ABS(FB2-FC2)</calculatedColumnFormula>
    </tableColumn>
    <tableColumn id="89" xr3:uid="{2B1C9229-6602-204C-89D0-B695D8EFE775}" name="DIFF_9_1" dataDxfId="90">
      <calculatedColumnFormula>ABS(CB2-CC2)</calculatedColumnFormula>
    </tableColumn>
    <tableColumn id="90" xr3:uid="{A9B95D58-4223-914F-9F6E-6A9A804441E5}" name="AS9_2" dataDxfId="89">
      <calculatedColumnFormula>ABS(CN2-CO2)</calculatedColumnFormula>
    </tableColumn>
    <tableColumn id="91" xr3:uid="{9F695767-06C9-9949-83C3-EF25FAF03AC5}" name="AB_9_2" dataDxfId="88">
      <calculatedColumnFormula>ABS(FE2-FF2)</calculatedColumnFormula>
    </tableColumn>
    <tableColumn id="92" xr3:uid="{56652447-1E02-184D-B709-AEC62D1A8E69}" name="DIFF_9_2" dataDxfId="87">
      <calculatedColumnFormula>ABS(CE2-CF2)</calculatedColumnFormula>
    </tableColumn>
    <tableColumn id="93" xr3:uid="{2076177E-D74F-2C40-B014-A9F1944779D5}" name="AS9_3" dataDxfId="86">
      <calculatedColumnFormula>ABS(CQ2-CR2)</calculatedColumnFormula>
    </tableColumn>
    <tableColumn id="94" xr3:uid="{FB1DF7E6-56A3-7943-97D3-7D623C0E9B62}" name="AB_9_3" dataDxfId="85">
      <calculatedColumnFormula>ABS(FH2-FI2)</calculatedColumnFormula>
    </tableColumn>
    <tableColumn id="95" xr3:uid="{9FA138C8-3D6D-C748-8C7B-ACD12430EF67}" name="DIFF_9_3" dataDxfId="84">
      <calculatedColumnFormula>ABS(CH2-CI2)</calculatedColumnFormula>
    </tableColumn>
    <tableColumn id="96" xr3:uid="{DDC37769-07CF-EA4C-A044-4369F913FDAF}" name="AS9_4" dataDxfId="83">
      <calculatedColumnFormula>ABS(CT2-CU2)</calculatedColumnFormula>
    </tableColumn>
    <tableColumn id="97" xr3:uid="{089AD882-2701-C144-A89C-001FA0D56FEF}" name="AB_9_4" dataDxfId="82">
      <calculatedColumnFormula>ABS(GI2-GJ2)</calculatedColumnFormula>
    </tableColumn>
    <tableColumn id="98" xr3:uid="{7C79D130-2306-584E-8CAE-1DBF59274B47}" name="DIFF_9_4" dataDxfId="81">
      <calculatedColumnFormula>ABS(CK2-CL2)</calculatedColumnFormula>
    </tableColumn>
    <tableColumn id="99" xr3:uid="{F5F0482C-A09C-4D48-91F6-EF169F835DD8}" name="AS9_5" dataDxfId="80">
      <calculatedColumnFormula>ABS(CW2-CX2)</calculatedColumnFormula>
    </tableColumn>
    <tableColumn id="100" xr3:uid="{A12AFBCA-9C06-F74C-BFC5-2E4FBB687D8A}" name="AB_9_5" dataDxfId="79">
      <calculatedColumnFormula>ABS(FN2-FO2)</calculatedColumnFormula>
    </tableColumn>
    <tableColumn id="101" xr3:uid="{D2FDEBF4-2FBF-E649-BDB2-41F26740BAD0}" name="DIFF_9_5" dataDxfId="78">
      <calculatedColumnFormula>ABS(CN2-CO2)</calculatedColumnFormula>
    </tableColumn>
    <tableColumn id="102" xr3:uid="{C0528EE2-30D4-D14A-9108-DE0A8674737E}" name="AS10_1" dataDxfId="77">
      <calculatedColumnFormula>ABS(CZ2-DA2)</calculatedColumnFormula>
    </tableColumn>
    <tableColumn id="103" xr3:uid="{4F7714FC-8065-3B40-8EDF-8DD348F361EF}" name="AB_10_1" dataDxfId="76">
      <calculatedColumnFormula>ABS(FQ2-FR2)</calculatedColumnFormula>
    </tableColumn>
    <tableColumn id="104" xr3:uid="{326E3D17-7390-0E44-875B-4D6E0FCDA1E0}" name="DIFF_10_1" dataDxfId="75">
      <calculatedColumnFormula>ABS(CQ2-CR2)</calculatedColumnFormula>
    </tableColumn>
    <tableColumn id="105" xr3:uid="{0170443D-0AF6-AD42-A401-6F410C21D667}" name="AS10_2" dataDxfId="74">
      <calculatedColumnFormula>ABS(DC2-DD2)</calculatedColumnFormula>
    </tableColumn>
    <tableColumn id="106" xr3:uid="{830603B3-C47E-0C4D-933B-7A059E50197B}" name="AB_10_2" dataDxfId="73">
      <calculatedColumnFormula>ABS(FT2-FU2)</calculatedColumnFormula>
    </tableColumn>
    <tableColumn id="107" xr3:uid="{14B3E2D7-FB27-3540-8BE2-6E7B898AD6B4}" name="DIFF_10_2" dataDxfId="72">
      <calculatedColumnFormula>ABS(CT2-CU2)</calculatedColumnFormula>
    </tableColumn>
    <tableColumn id="108" xr3:uid="{65D7FED8-8039-C843-B807-11ADC3796A86}" name="AS10_3" dataDxfId="71">
      <calculatedColumnFormula>ABS(DF2-DG2)</calculatedColumnFormula>
    </tableColumn>
    <tableColumn id="109" xr3:uid="{86BBF57A-FCDA-7C45-ACB0-1A8585CCC7AE}" name="AB_10_3" dataDxfId="70">
      <calculatedColumnFormula>ABS(FW2-FX2)</calculatedColumnFormula>
    </tableColumn>
    <tableColumn id="110" xr3:uid="{E1656642-89AA-A143-98D1-723D171FAAFB}" name="DIFF_10_3" dataDxfId="69">
      <calculatedColumnFormula>ABS(CW2-CX2)</calculatedColumnFormula>
    </tableColumn>
    <tableColumn id="111" xr3:uid="{5A7B1F65-378D-D742-8BC7-8A34D6999507}" name="AS11_1" dataDxfId="68">
      <calculatedColumnFormula>ABS(DI2-DJ2)</calculatedColumnFormula>
    </tableColumn>
    <tableColumn id="112" xr3:uid="{25B47B5F-FDB9-334C-9157-4F144DBC520A}" name="AB_11_1" dataDxfId="67">
      <calculatedColumnFormula>ABS(FZ2-GA2)</calculatedColumnFormula>
    </tableColumn>
    <tableColumn id="113" xr3:uid="{96BD04B5-A84A-C549-B905-4F8DF2793D9D}" name="DIFF_11_1" dataDxfId="66">
      <calculatedColumnFormula>ABS(CZ2-DA2)</calculatedColumnFormula>
    </tableColumn>
    <tableColumn id="114" xr3:uid="{1B53D4CC-862B-B54F-80FC-21404A443592}" name="AS11_2" dataDxfId="65">
      <calculatedColumnFormula>ABS(DL2-DM2)</calculatedColumnFormula>
    </tableColumn>
    <tableColumn id="115" xr3:uid="{F73B706B-FCCC-2A44-A168-1DD4D16AC390}" name="AB_11_2" dataDxfId="64">
      <calculatedColumnFormula>ABS(GC2-GD2)</calculatedColumnFormula>
    </tableColumn>
    <tableColumn id="116" xr3:uid="{27ECC9B8-7B47-9342-BE3B-DE14D64A16F7}" name="DIFF_11_2" dataDxfId="63">
      <calculatedColumnFormula>ABS(DC2-DD2)</calculatedColumnFormula>
    </tableColumn>
    <tableColumn id="117" xr3:uid="{3FBD7601-4D33-594B-B0CD-0281DD8232DF}" name="AS11_3" dataDxfId="62">
      <calculatedColumnFormula>ABS(DO2-DP2)</calculatedColumnFormula>
    </tableColumn>
    <tableColumn id="118" xr3:uid="{9C19BF0F-90EE-9443-8FD5-ACE6C88BE0CE}" name="AB_11_3" dataDxfId="61">
      <calculatedColumnFormula>ABS(GF2-GG2)</calculatedColumnFormula>
    </tableColumn>
    <tableColumn id="119" xr3:uid="{844E9CCD-38A5-6541-B0CA-9FF18AEB9520}" name="DIFF_11_3" dataDxfId="60">
      <calculatedColumnFormula>ABS(DF2-DG2)</calculatedColumnFormula>
    </tableColumn>
    <tableColumn id="120" xr3:uid="{D855853D-B6B6-9542-90DD-429DF3623D98}" name="AS12_1" dataDxfId="59">
      <calculatedColumnFormula>ABS(DR2-DS2)</calculatedColumnFormula>
    </tableColumn>
    <tableColumn id="121" xr3:uid="{A2E82372-C4F0-4A41-A06D-476F5AB2BC22}" name="AB_12_1" dataDxfId="58">
      <calculatedColumnFormula>ABS(GI2-GJ2)</calculatedColumnFormula>
    </tableColumn>
    <tableColumn id="122" xr3:uid="{ABF47872-7935-CA42-82F0-3FBCF7B0E09A}" name="DIFF_12_1" dataDxfId="57">
      <calculatedColumnFormula>ABS(DI2-DJ2)</calculatedColumnFormula>
    </tableColumn>
    <tableColumn id="123" xr3:uid="{A3C5E4EB-5CA0-A846-82E2-7199884D725E}" name="AS12_2" dataDxfId="56">
      <calculatedColumnFormula>ABS(DU2-DV2)</calculatedColumnFormula>
    </tableColumn>
    <tableColumn id="124" xr3:uid="{BB428EC5-E5D2-EE4F-B79B-D06F88D4E70F}" name="AB_12_2" dataDxfId="55">
      <calculatedColumnFormula>ABS(GL2-GM2)</calculatedColumnFormula>
    </tableColumn>
    <tableColumn id="125" xr3:uid="{58DEA27B-133D-9541-B95E-ADAD9D9A2524}" name="DIFF_12_2" dataDxfId="54">
      <calculatedColumnFormula>ABS(DL2-DM2)</calculatedColumnFormula>
    </tableColumn>
    <tableColumn id="126" xr3:uid="{60F4545E-56C4-D846-8BFE-5A84B374FBEA}" name="AS12_3" dataDxfId="53">
      <calculatedColumnFormula>ABS(DX2-DY2)</calculatedColumnFormula>
    </tableColumn>
    <tableColumn id="127" xr3:uid="{934117E2-11FE-BB47-BAF4-E3379CEA70EB}" name="AB_12_3" dataDxfId="52"/>
    <tableColumn id="128" xr3:uid="{C5F80DC4-BBCF-4045-BA94-2EE834C99645}" name="DIFF_12_3" dataDxfId="51">
      <calculatedColumnFormula>ABS(DO2-DP2)</calculatedColumnFormula>
    </tableColumn>
    <tableColumn id="129" xr3:uid="{EE6DA070-772F-5F47-A21E-4F2F479C69B7}" name="AS13_1" dataDxfId="50">
      <calculatedColumnFormula>ABS(EA2-EB2)</calculatedColumnFormula>
    </tableColumn>
    <tableColumn id="130" xr3:uid="{97D90086-10F3-3F4D-A6D6-E5B25F9542BA}" name="AB_13_1" dataDxfId="49"/>
    <tableColumn id="131" xr3:uid="{56DE3BDF-6D6E-CE4A-80B1-CC4217C939DA}" name="DIFF_13_1" dataDxfId="48">
      <calculatedColumnFormula>ABS(DR2-DS2)</calculatedColumnFormula>
    </tableColumn>
    <tableColumn id="132" xr3:uid="{CE212D08-2523-374C-9491-25CC3BD39AE2}" name="AS13_2" dataDxfId="47">
      <calculatedColumnFormula>ABS(ED2-EE2)</calculatedColumnFormula>
    </tableColumn>
    <tableColumn id="133" xr3:uid="{A7FB2844-1F9D-EC45-91FC-E697A046E643}" name="AB_13_2" dataDxfId="46"/>
    <tableColumn id="134" xr3:uid="{9ACA2CD8-2438-A947-94C1-5D0F773CFDB4}" name="DIFF_13_2" dataDxfId="45">
      <calculatedColumnFormula>ABS(DU2-DV2)</calculatedColumnFormula>
    </tableColumn>
    <tableColumn id="135" xr3:uid="{DDF3D141-8391-874F-AF10-37BF70E2AA79}" name="AS13_3" dataDxfId="44">
      <calculatedColumnFormula>ABS(EG2-EH2)</calculatedColumnFormula>
    </tableColumn>
    <tableColumn id="136" xr3:uid="{E8104732-3125-B247-BD2A-53689F198627}" name="AB_13_3" dataDxfId="43">
      <calculatedColumnFormula>ABS(ED2-EE2)</calculatedColumnFormula>
    </tableColumn>
    <tableColumn id="137" xr3:uid="{A17A803F-3ACB-BD46-96A3-BCDFCA25917A}" name="DIFF_13_3" dataDxfId="42">
      <calculatedColumnFormula>ABS(DX2-DY2)</calculatedColumnFormula>
    </tableColumn>
    <tableColumn id="138" xr3:uid="{3348501E-9C3A-344A-85AB-79F908FFC074}" name="AS13_4" dataDxfId="41">
      <calculatedColumnFormula>ABS(EJ2-EK2)</calculatedColumnFormula>
    </tableColumn>
    <tableColumn id="139" xr3:uid="{CCF3EDD2-95FC-5A43-B48D-37D2EFF16EFC}" name="AB_13_4" dataDxfId="40">
      <calculatedColumnFormula>ABS(EG2-EH2)</calculatedColumnFormula>
    </tableColumn>
    <tableColumn id="140" xr3:uid="{15D051E0-ECC1-DF4B-9257-95555115972A}" name="DIFF_13_4" dataDxfId="39">
      <calculatedColumnFormula>ABS(EA2-EB2)</calculatedColumnFormula>
    </tableColumn>
    <tableColumn id="141" xr3:uid="{92B5B4D9-94F0-614A-A2C7-66D70C147983}" name="AS14_1" dataDxfId="38">
      <calculatedColumnFormula>ABS(EM2-EN2)</calculatedColumnFormula>
    </tableColumn>
    <tableColumn id="142" xr3:uid="{C87C1F5C-4B48-9A4C-9EEB-4C76EC73D439}" name="AB_14_1" dataDxfId="37">
      <calculatedColumnFormula>ABS(EJ2-EK2)</calculatedColumnFormula>
    </tableColumn>
    <tableColumn id="143" xr3:uid="{110FED70-6503-D048-A0EA-B9E0B8D524BE}" name="DIFF_14_1" dataDxfId="36">
      <calculatedColumnFormula>ABS(ED2-EE2)</calculatedColumnFormula>
    </tableColumn>
    <tableColumn id="144" xr3:uid="{C885C393-C59A-B74C-9A84-63737E7948C7}" name="AS14_2" dataDxfId="35">
      <calculatedColumnFormula>ABS(EP2-EQ2)</calculatedColumnFormula>
    </tableColumn>
    <tableColumn id="145" xr3:uid="{72C826EB-D651-3A4A-98D9-4092E0354F90}" name="AB_14_2" dataDxfId="34">
      <calculatedColumnFormula>ABS(EM2-EN2)</calculatedColumnFormula>
    </tableColumn>
    <tableColumn id="146" xr3:uid="{26DB2EE7-119A-A742-8E4F-586B017A7FBF}" name="DIFF_14_2" dataDxfId="33">
      <calculatedColumnFormula>ABS(EG2-EH2)</calculatedColumnFormula>
    </tableColumn>
    <tableColumn id="147" xr3:uid="{5AFD645E-610A-A343-803C-4589BF706214}" name="AS14_3" dataDxfId="32">
      <calculatedColumnFormula>ABS(ES2-ET2)</calculatedColumnFormula>
    </tableColumn>
    <tableColumn id="148" xr3:uid="{49BE0B0E-DFC7-1C4F-A4A2-3B5D6E0063F5}" name="AB_14_3" dataDxfId="31">
      <calculatedColumnFormula>ABS(EP2-EQ2)</calculatedColumnFormula>
    </tableColumn>
    <tableColumn id="149" xr3:uid="{F36423E1-AE5F-FA4E-8C63-40B7EE4563BA}" name="DIFF_14_3" dataDxfId="30">
      <calculatedColumnFormula>ABS(EJ2-EK2)</calculatedColumnFormula>
    </tableColumn>
    <tableColumn id="150" xr3:uid="{74E3D6A9-2B7C-B240-B92A-6F24E25EDBB6}" name="AS15_1" dataDxfId="29">
      <calculatedColumnFormula>ABS((EV2-EW2))</calculatedColumnFormula>
    </tableColumn>
    <tableColumn id="151" xr3:uid="{30DBD02D-B40F-7343-B134-A1707BEA33C1}" name="AB_15_1" dataDxfId="28">
      <calculatedColumnFormula>ABS(ES2-ET2)</calculatedColumnFormula>
    </tableColumn>
    <tableColumn id="152" xr3:uid="{7C374DBF-36D2-D844-BBB5-EED4D4FD7F2D}" name="DIFF_15_1" dataDxfId="27">
      <calculatedColumnFormula>ABS(EM2-EN2)</calculatedColumnFormula>
    </tableColumn>
    <tableColumn id="153" xr3:uid="{3762ECF0-402F-F041-AC1F-F2DA2110A2FE}" name="AS15_2" dataDxfId="26">
      <calculatedColumnFormula>ABS(EY2-EZ2)</calculatedColumnFormula>
    </tableColumn>
    <tableColumn id="154" xr3:uid="{858342DA-D9D5-7A42-8FD4-C653D00EDD86}" name="AB_15_2" dataDxfId="25">
      <calculatedColumnFormula>ABS((EV2-EW2))</calculatedColumnFormula>
    </tableColumn>
    <tableColumn id="155" xr3:uid="{94386E9C-02CF-6E45-BB24-0DEE4DBBD946}" name="DIFF_15_2" dataDxfId="24">
      <calculatedColumnFormula>ABS(EP2-EQ2)</calculatedColumnFormula>
    </tableColumn>
    <tableColumn id="156" xr3:uid="{76C76399-AD80-7940-B2D7-00EA5F0DEEEF}" name="AS15_3" dataDxfId="23">
      <calculatedColumnFormula>ABS(FB2-FC2)</calculatedColumnFormula>
    </tableColumn>
    <tableColumn id="157" xr3:uid="{62F1A27F-218C-C44F-BE3F-19595CE18AF4}" name="AB_15_3" dataDxfId="22">
      <calculatedColumnFormula>ABS(EY2-EZ2)</calculatedColumnFormula>
    </tableColumn>
    <tableColumn id="158" xr3:uid="{E07C6C7D-80B8-7E4A-9982-F920F53A140E}" name="DIFF_15_3" dataDxfId="21">
      <calculatedColumnFormula>ABS(ES2-ET2)</calculatedColumnFormula>
    </tableColumn>
    <tableColumn id="159" xr3:uid="{FACD61BE-A598-874F-9CE5-D2F64B3224F4}" name="AS16_1" dataDxfId="20">
      <calculatedColumnFormula>ABS(FE2-FF2)</calculatedColumnFormula>
    </tableColumn>
    <tableColumn id="160" xr3:uid="{07885F9E-23A9-2643-9EBB-F608F6973D4C}" name="AB_16_1" dataDxfId="19">
      <calculatedColumnFormula>ABS(FB2-FC2)</calculatedColumnFormula>
    </tableColumn>
    <tableColumn id="161" xr3:uid="{3A7ADBB9-8CCA-294D-9722-5CAB77EC4F99}" name="DIFF_16_1" dataDxfId="18">
      <calculatedColumnFormula>ABS((EV2-EW2))</calculatedColumnFormula>
    </tableColumn>
    <tableColumn id="162" xr3:uid="{EF68A82F-204C-B34F-A233-9AC0D0E81860}" name="AS16_2" dataDxfId="17">
      <calculatedColumnFormula>ABS(FH2-FI2)</calculatedColumnFormula>
    </tableColumn>
    <tableColumn id="163" xr3:uid="{329589AD-23DC-EA40-876E-E7F80C4C7317}" name="AB_16_2" dataDxfId="16">
      <calculatedColumnFormula>ABS(FE2-FF2)</calculatedColumnFormula>
    </tableColumn>
    <tableColumn id="164" xr3:uid="{8B3DF08A-2E9D-0146-BC93-44352F881F5D}" name="DIFF_16_2" dataDxfId="15">
      <calculatedColumnFormula>ABS(EY2-EZ2)</calculatedColumnFormula>
    </tableColumn>
    <tableColumn id="165" xr3:uid="{7040D3D7-F938-814A-831C-918EFDFD429A}" name="AS16_3" dataDxfId="14"/>
    <tableColumn id="166" xr3:uid="{4A7F1094-C9A7-2C4B-AB73-264F399FEDFD}" name="AB_16_3" dataDxfId="13">
      <calculatedColumnFormula>ABS(FH2-FI2)</calculatedColumnFormula>
    </tableColumn>
    <tableColumn id="167" xr3:uid="{F5CE73C5-35EE-BC4C-99B3-BD765529BF6F}" name="DIFF_16_3" dataDxfId="12">
      <calculatedColumnFormula>ABS(FB2-FC2)</calculatedColumnFormula>
    </tableColumn>
    <tableColumn id="168" xr3:uid="{94A18ED1-478F-4B41-ADD3-D2320933A125}" name="AS17_1" dataDxfId="11">
      <calculatedColumnFormula>ABS(FN2-FO2)</calculatedColumnFormula>
    </tableColumn>
    <tableColumn id="169" xr3:uid="{CEE1D0C0-CBFA-204A-B789-8ACE401E4ED6}" name="AB_17_1" dataDxfId="10"/>
    <tableColumn id="170" xr3:uid="{3084F902-CA60-C746-8BA4-DB89C72D21E9}" name="DIFF_17_1" dataDxfId="9">
      <calculatedColumnFormula>ABS(FE2-FF2)</calculatedColumnFormula>
    </tableColumn>
    <tableColumn id="171" xr3:uid="{55AE0EEF-B64E-D841-B502-B5FAC4E8CE4E}" name="AS17_2" dataDxfId="8"/>
    <tableColumn id="172" xr3:uid="{7C788266-5724-C84F-960F-883B50F62AF3}" name="AB_17_2" dataDxfId="7"/>
    <tableColumn id="173" xr3:uid="{95747795-BCD7-9F40-A0EA-3BF17AF9D58A}" name="DIFF_17_2" dataDxfId="6">
      <calculatedColumnFormula>ABS(FH2-FI2)</calculatedColumnFormula>
    </tableColumn>
    <tableColumn id="174" xr3:uid="{EB39F466-968C-DD43-A231-AC09627391D9}" name="AS17_3" dataDxfId="5"/>
    <tableColumn id="175" xr3:uid="{F58EB600-951E-EA40-8309-EE5DBE143507}" name="AB_17_3" dataDxfId="4"/>
    <tableColumn id="176" xr3:uid="{A539BAF0-11B7-5B40-BEA2-90818275D989}" name="DIFF_17_3" dataDxfId="3"/>
    <tableColumn id="177" xr3:uid="{37F02523-1975-BD43-AD2E-BD4DDB579DE9}" name="AS18_1" dataDxfId="2"/>
    <tableColumn id="178" xr3:uid="{82FEAF45-8C7B-0B4F-BA14-8224E3545612}" name="AB_18_1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BI5" totalsRowShown="0" headerRowDxfId="0">
  <autoFilter ref="A1:BI5" xr:uid="{00000000-0009-0000-0100-000001000000}"/>
  <tableColumns count="61">
    <tableColumn id="1" xr3:uid="{00000000-0010-0000-0100-000001000000}" name="ProbandInnen ID"/>
    <tableColumn id="2" xr3:uid="{00000000-0010-0000-0100-000002000000}" name="1"/>
    <tableColumn id="3" xr3:uid="{00000000-0010-0000-0100-000003000000}" name="2"/>
    <tableColumn id="4" xr3:uid="{00000000-0010-0000-0100-000004000000}" name="3"/>
    <tableColumn id="5" xr3:uid="{00000000-0010-0000-0100-000005000000}" name="4"/>
    <tableColumn id="6" xr3:uid="{00000000-0010-0000-0100-000006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/>
    <tableColumn id="12" xr3:uid="{00000000-0010-0000-0100-00000C000000}" name="13"/>
    <tableColumn id="13" xr3:uid="{00000000-0010-0000-0100-00000D000000}" name="14"/>
    <tableColumn id="14" xr3:uid="{00000000-0010-0000-0100-00000E000000}" name="15"/>
    <tableColumn id="15" xr3:uid="{00000000-0010-0000-0100-00000F000000}" name="17"/>
    <tableColumn id="16" xr3:uid="{00000000-0010-0000-0100-000010000000}" name="18"/>
    <tableColumn id="17" xr3:uid="{00000000-0010-0000-0100-000011000000}" name="19"/>
    <tableColumn id="18" xr3:uid="{00000000-0010-0000-0100-000012000000}" name="20"/>
    <tableColumn id="19" xr3:uid="{00000000-0010-0000-0100-000013000000}" name="21"/>
    <tableColumn id="20" xr3:uid="{00000000-0010-0000-0100-000014000000}" name="22"/>
    <tableColumn id="21" xr3:uid="{00000000-0010-0000-0100-000015000000}" name="23"/>
    <tableColumn id="22" xr3:uid="{00000000-0010-0000-0100-000016000000}" name="24"/>
    <tableColumn id="23" xr3:uid="{00000000-0010-0000-0100-000017000000}" name="27"/>
    <tableColumn id="24" xr3:uid="{00000000-0010-0000-0100-000018000000}" name="28"/>
    <tableColumn id="25" xr3:uid="{00000000-0010-0000-0100-000019000000}" name="30"/>
    <tableColumn id="26" xr3:uid="{00000000-0010-0000-0100-00001A000000}" name="31"/>
    <tableColumn id="27" xr3:uid="{00000000-0010-0000-0100-00001B000000}" name="32"/>
    <tableColumn id="28" xr3:uid="{00000000-0010-0000-0100-00001C000000}" name="33"/>
    <tableColumn id="29" xr3:uid="{00000000-0010-0000-0100-00001D000000}" name="34"/>
    <tableColumn id="30" xr3:uid="{00000000-0010-0000-0100-00001E000000}" name="35"/>
    <tableColumn id="31" xr3:uid="{00000000-0010-0000-0100-00001F000000}" name="36"/>
    <tableColumn id="32" xr3:uid="{00000000-0010-0000-0100-000020000000}" name="37"/>
    <tableColumn id="33" xr3:uid="{00000000-0010-0000-0100-000021000000}" name="38"/>
    <tableColumn id="34" xr3:uid="{00000000-0010-0000-0100-000022000000}" name="39"/>
    <tableColumn id="35" xr3:uid="{00000000-0010-0000-0100-000023000000}" name="40"/>
    <tableColumn id="36" xr3:uid="{00000000-0010-0000-0100-000024000000}" name="41"/>
    <tableColumn id="37" xr3:uid="{00000000-0010-0000-0100-000025000000}" name="44"/>
    <tableColumn id="38" xr3:uid="{00000000-0010-0000-0100-000026000000}" name="45"/>
    <tableColumn id="39" xr3:uid="{00000000-0010-0000-0100-000027000000}" name="46"/>
    <tableColumn id="40" xr3:uid="{00000000-0010-0000-0100-000028000000}" name="47"/>
    <tableColumn id="41" xr3:uid="{00000000-0010-0000-0100-000029000000}" name="48"/>
    <tableColumn id="42" xr3:uid="{00000000-0010-0000-0100-00002A000000}" name="49"/>
    <tableColumn id="43" xr3:uid="{00000000-0010-0000-0100-00002B000000}" name="50"/>
    <tableColumn id="44" xr3:uid="{00000000-0010-0000-0100-00002C000000}" name="51"/>
    <tableColumn id="45" xr3:uid="{00000000-0010-0000-0100-00002D000000}" name="52"/>
    <tableColumn id="46" xr3:uid="{00000000-0010-0000-0100-00002E000000}" name="53"/>
    <tableColumn id="47" xr3:uid="{00000000-0010-0000-0100-00002F000000}" name="54"/>
    <tableColumn id="48" xr3:uid="{00000000-0010-0000-0100-000030000000}" name="55"/>
    <tableColumn id="49" xr3:uid="{00000000-0010-0000-0100-000031000000}" name="56"/>
    <tableColumn id="50" xr3:uid="{00000000-0010-0000-0100-000032000000}" name="57"/>
    <tableColumn id="51" xr3:uid="{00000000-0010-0000-0100-000033000000}" name="58"/>
    <tableColumn id="52" xr3:uid="{00000000-0010-0000-0100-000034000000}" name="59"/>
    <tableColumn id="53" xr3:uid="{00000000-0010-0000-0100-000035000000}" name="60"/>
    <tableColumn id="54" xr3:uid="{00000000-0010-0000-0100-000036000000}" name="61"/>
    <tableColumn id="55" xr3:uid="{00000000-0010-0000-0100-000037000000}" name="62"/>
    <tableColumn id="56" xr3:uid="{00000000-0010-0000-0100-000038000000}" name="63"/>
    <tableColumn id="57" xr3:uid="{00000000-0010-0000-0100-000039000000}" name="65"/>
    <tableColumn id="58" xr3:uid="{00000000-0010-0000-0100-00003A000000}" name="66"/>
    <tableColumn id="59" xr3:uid="{00000000-0010-0000-0100-00003B000000}" name="67"/>
    <tableColumn id="60" xr3:uid="{00000000-0010-0000-0100-00003C000000}" name="68"/>
    <tableColumn id="61" xr3:uid="{00000000-0010-0000-0100-00003D000000}" name="6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W61"/>
  <sheetViews>
    <sheetView topLeftCell="GG1" zoomScale="110" zoomScaleNormal="110" workbookViewId="0">
      <selection activeCell="GI1" sqref="GI1:GO61"/>
    </sheetView>
  </sheetViews>
  <sheetFormatPr baseColWidth="10" defaultRowHeight="15" x14ac:dyDescent="0.2"/>
  <cols>
    <col min="5" max="5" width="19.5" bestFit="1" customWidth="1"/>
    <col min="7" max="7" width="11.1640625" customWidth="1"/>
    <col min="8" max="8" width="10.1640625" customWidth="1"/>
    <col min="9" max="9" width="23.1640625" bestFit="1" customWidth="1"/>
    <col min="10" max="10" width="10.5" bestFit="1" customWidth="1"/>
    <col min="189" max="190" width="18.83203125" bestFit="1" customWidth="1"/>
    <col min="191" max="191" width="21.33203125" customWidth="1"/>
    <col min="192" max="192" width="16" customWidth="1"/>
    <col min="193" max="193" width="16.1640625" customWidth="1"/>
    <col min="194" max="194" width="14.6640625" bestFit="1" customWidth="1"/>
    <col min="195" max="195" width="14.83203125" bestFit="1" customWidth="1"/>
    <col min="196" max="196" width="15.5" bestFit="1" customWidth="1"/>
    <col min="197" max="197" width="15.6640625" bestFit="1" customWidth="1"/>
    <col min="198" max="199" width="18.83203125" bestFit="1" customWidth="1"/>
    <col min="200" max="200" width="31.5" customWidth="1"/>
    <col min="201" max="201" width="8.83203125"/>
    <col min="202" max="202" width="16.83203125" bestFit="1" customWidth="1"/>
    <col min="203" max="203" width="9.83203125" customWidth="1"/>
    <col min="204" max="204" width="16.33203125" bestFit="1" customWidth="1"/>
    <col min="205" max="205" width="17.6640625" bestFit="1" customWidth="1"/>
    <col min="206" max="206" width="17.83203125" bestFit="1" customWidth="1"/>
    <col min="207" max="207" width="12.5" bestFit="1" customWidth="1"/>
    <col min="208" max="208" width="13.33203125" bestFit="1" customWidth="1"/>
    <col min="209" max="209" width="12.5" bestFit="1" customWidth="1"/>
    <col min="210" max="210" width="13.5" bestFit="1" customWidth="1"/>
    <col min="211" max="211" width="12.83203125" bestFit="1" customWidth="1"/>
    <col min="212" max="212" width="13" bestFit="1" customWidth="1"/>
    <col min="213" max="213" width="12.33203125" bestFit="1" customWidth="1"/>
    <col min="214" max="214" width="12.5" bestFit="1" customWidth="1"/>
    <col min="215" max="216" width="13.83203125" bestFit="1" customWidth="1"/>
    <col min="217" max="217" width="11.83203125" bestFit="1" customWidth="1"/>
    <col min="218" max="218" width="12" bestFit="1" customWidth="1"/>
    <col min="219" max="594" width="8.83203125"/>
    <col min="595" max="595" width="9.1640625" customWidth="1"/>
    <col min="596" max="907" width="8.83203125"/>
  </cols>
  <sheetData>
    <row r="1" spans="1:907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951</v>
      </c>
      <c r="F1" s="6" t="s">
        <v>952</v>
      </c>
      <c r="G1" s="6" t="s">
        <v>4</v>
      </c>
      <c r="H1" s="6" t="s">
        <v>5</v>
      </c>
      <c r="I1" s="6" t="s">
        <v>6</v>
      </c>
      <c r="J1" s="6" t="s">
        <v>7</v>
      </c>
      <c r="K1" s="15" t="s">
        <v>43</v>
      </c>
      <c r="L1" s="15" t="s">
        <v>44</v>
      </c>
      <c r="M1" s="15" t="s">
        <v>45</v>
      </c>
      <c r="N1" s="15" t="s">
        <v>46</v>
      </c>
      <c r="O1" s="15" t="s">
        <v>47</v>
      </c>
      <c r="P1" s="15" t="s">
        <v>48</v>
      </c>
      <c r="Q1" s="15" t="s">
        <v>49</v>
      </c>
      <c r="R1" s="15" t="s">
        <v>50</v>
      </c>
      <c r="S1" s="15" t="s">
        <v>51</v>
      </c>
      <c r="T1" s="15" t="s">
        <v>52</v>
      </c>
      <c r="U1" s="15" t="s">
        <v>53</v>
      </c>
      <c r="V1" s="15" t="s">
        <v>54</v>
      </c>
      <c r="W1" s="15" t="s">
        <v>55</v>
      </c>
      <c r="X1" s="15" t="s">
        <v>56</v>
      </c>
      <c r="Y1" s="15" t="s">
        <v>57</v>
      </c>
      <c r="Z1" s="15" t="s">
        <v>58</v>
      </c>
      <c r="AA1" s="15" t="s">
        <v>59</v>
      </c>
      <c r="AB1" s="15" t="s">
        <v>60</v>
      </c>
      <c r="AC1" s="15" t="s">
        <v>61</v>
      </c>
      <c r="AD1" s="15" t="s">
        <v>62</v>
      </c>
      <c r="AE1" s="15" t="s">
        <v>63</v>
      </c>
      <c r="AF1" s="15" t="s">
        <v>64</v>
      </c>
      <c r="AG1" s="15" t="s">
        <v>65</v>
      </c>
      <c r="AH1" s="15" t="s">
        <v>66</v>
      </c>
      <c r="AI1" s="15" t="s">
        <v>67</v>
      </c>
      <c r="AJ1" s="15" t="s">
        <v>68</v>
      </c>
      <c r="AK1" s="15" t="s">
        <v>69</v>
      </c>
      <c r="AL1" s="15" t="s">
        <v>70</v>
      </c>
      <c r="AM1" s="15" t="s">
        <v>71</v>
      </c>
      <c r="AN1" s="15" t="s">
        <v>72</v>
      </c>
      <c r="AO1" s="15" t="s">
        <v>73</v>
      </c>
      <c r="AP1" s="15" t="s">
        <v>74</v>
      </c>
      <c r="AQ1" s="15" t="s">
        <v>75</v>
      </c>
      <c r="AR1" s="15" t="s">
        <v>76</v>
      </c>
      <c r="AS1" s="15" t="s">
        <v>77</v>
      </c>
      <c r="AT1" s="15" t="s">
        <v>78</v>
      </c>
      <c r="AU1" s="15" t="s">
        <v>79</v>
      </c>
      <c r="AV1" s="15" t="s">
        <v>80</v>
      </c>
      <c r="AW1" s="15" t="s">
        <v>81</v>
      </c>
      <c r="AX1" s="15" t="s">
        <v>82</v>
      </c>
      <c r="AY1" s="15" t="s">
        <v>83</v>
      </c>
      <c r="AZ1" s="15" t="s">
        <v>84</v>
      </c>
      <c r="BA1" s="15" t="s">
        <v>85</v>
      </c>
      <c r="BB1" s="15" t="s">
        <v>86</v>
      </c>
      <c r="BC1" s="15" t="s">
        <v>87</v>
      </c>
      <c r="BD1" s="15" t="s">
        <v>88</v>
      </c>
      <c r="BE1" s="15" t="s">
        <v>89</v>
      </c>
      <c r="BF1" s="15" t="s">
        <v>90</v>
      </c>
      <c r="BG1" s="15" t="s">
        <v>91</v>
      </c>
      <c r="BH1" s="15" t="s">
        <v>92</v>
      </c>
      <c r="BI1" s="15" t="s">
        <v>93</v>
      </c>
      <c r="BJ1" s="15" t="s">
        <v>94</v>
      </c>
      <c r="BK1" s="15" t="s">
        <v>95</v>
      </c>
      <c r="BL1" s="15" t="s">
        <v>96</v>
      </c>
      <c r="BM1" s="15" t="s">
        <v>97</v>
      </c>
      <c r="BN1" s="15" t="s">
        <v>98</v>
      </c>
      <c r="BO1" s="15" t="s">
        <v>99</v>
      </c>
      <c r="BP1" s="15" t="s">
        <v>100</v>
      </c>
      <c r="BQ1" s="15" t="s">
        <v>101</v>
      </c>
      <c r="BR1" s="15" t="s">
        <v>102</v>
      </c>
      <c r="BS1" s="15" t="s">
        <v>103</v>
      </c>
      <c r="BT1" s="15" t="s">
        <v>104</v>
      </c>
      <c r="BU1" s="15" t="s">
        <v>105</v>
      </c>
      <c r="BV1" s="15" t="s">
        <v>106</v>
      </c>
      <c r="BW1" s="15" t="s">
        <v>107</v>
      </c>
      <c r="BX1" s="15" t="s">
        <v>108</v>
      </c>
      <c r="BY1" s="15" t="s">
        <v>109</v>
      </c>
      <c r="BZ1" s="15" t="s">
        <v>110</v>
      </c>
      <c r="CA1" s="15" t="s">
        <v>111</v>
      </c>
      <c r="CB1" s="15" t="s">
        <v>112</v>
      </c>
      <c r="CC1" s="15" t="s">
        <v>113</v>
      </c>
      <c r="CD1" s="15" t="s">
        <v>114</v>
      </c>
      <c r="CE1" s="15" t="s">
        <v>115</v>
      </c>
      <c r="CF1" s="15" t="s">
        <v>116</v>
      </c>
      <c r="CG1" s="15" t="s">
        <v>117</v>
      </c>
      <c r="CH1" s="15" t="s">
        <v>118</v>
      </c>
      <c r="CI1" s="15" t="s">
        <v>119</v>
      </c>
      <c r="CJ1" s="15" t="s">
        <v>120</v>
      </c>
      <c r="CK1" s="15" t="s">
        <v>121</v>
      </c>
      <c r="CL1" s="15" t="s">
        <v>122</v>
      </c>
      <c r="CM1" s="15" t="s">
        <v>123</v>
      </c>
      <c r="CN1" s="15" t="s">
        <v>124</v>
      </c>
      <c r="CO1" s="15" t="s">
        <v>125</v>
      </c>
      <c r="CP1" s="15" t="s">
        <v>126</v>
      </c>
      <c r="CQ1" s="15" t="s">
        <v>127</v>
      </c>
      <c r="CR1" s="15" t="s">
        <v>128</v>
      </c>
      <c r="CS1" s="15" t="s">
        <v>129</v>
      </c>
      <c r="CT1" s="15" t="s">
        <v>130</v>
      </c>
      <c r="CU1" s="15" t="s">
        <v>131</v>
      </c>
      <c r="CV1" s="15" t="s">
        <v>428</v>
      </c>
      <c r="CW1" s="15" t="s">
        <v>429</v>
      </c>
      <c r="CX1" s="15" t="s">
        <v>430</v>
      </c>
      <c r="CY1" s="15" t="s">
        <v>431</v>
      </c>
      <c r="CZ1" s="15" t="s">
        <v>432</v>
      </c>
      <c r="DA1" s="15" t="s">
        <v>433</v>
      </c>
      <c r="DB1" s="15" t="s">
        <v>434</v>
      </c>
      <c r="DC1" s="15" t="s">
        <v>435</v>
      </c>
      <c r="DD1" s="15" t="s">
        <v>436</v>
      </c>
      <c r="DE1" s="15" t="s">
        <v>437</v>
      </c>
      <c r="DF1" s="15" t="s">
        <v>438</v>
      </c>
      <c r="DG1" s="15" t="s">
        <v>439</v>
      </c>
      <c r="DH1" s="15" t="s">
        <v>440</v>
      </c>
      <c r="DI1" s="15" t="s">
        <v>441</v>
      </c>
      <c r="DJ1" s="15" t="s">
        <v>442</v>
      </c>
      <c r="DK1" s="15" t="s">
        <v>443</v>
      </c>
      <c r="DL1" s="15" t="s">
        <v>444</v>
      </c>
      <c r="DM1" s="15" t="s">
        <v>445</v>
      </c>
      <c r="DN1" s="15" t="s">
        <v>446</v>
      </c>
      <c r="DO1" s="15" t="s">
        <v>447</v>
      </c>
      <c r="DP1" s="15" t="s">
        <v>448</v>
      </c>
      <c r="DQ1" s="15" t="s">
        <v>449</v>
      </c>
      <c r="DR1" s="15" t="s">
        <v>450</v>
      </c>
      <c r="DS1" s="15" t="s">
        <v>451</v>
      </c>
      <c r="DT1" s="15" t="s">
        <v>452</v>
      </c>
      <c r="DU1" s="15" t="s">
        <v>453</v>
      </c>
      <c r="DV1" s="15" t="s">
        <v>454</v>
      </c>
      <c r="DW1" s="15" t="s">
        <v>455</v>
      </c>
      <c r="DX1" s="15" t="s">
        <v>456</v>
      </c>
      <c r="DY1" s="15" t="s">
        <v>457</v>
      </c>
      <c r="DZ1" s="15" t="s">
        <v>458</v>
      </c>
      <c r="EA1" s="15" t="s">
        <v>459</v>
      </c>
      <c r="EB1" s="15" t="s">
        <v>460</v>
      </c>
      <c r="EC1" s="15" t="s">
        <v>461</v>
      </c>
      <c r="ED1" s="15" t="s">
        <v>462</v>
      </c>
      <c r="EE1" s="15" t="s">
        <v>463</v>
      </c>
      <c r="EF1" s="15" t="s">
        <v>464</v>
      </c>
      <c r="EG1" s="15" t="s">
        <v>465</v>
      </c>
      <c r="EH1" s="15" t="s">
        <v>466</v>
      </c>
      <c r="EI1" s="15" t="s">
        <v>467</v>
      </c>
      <c r="EJ1" s="15" t="s">
        <v>468</v>
      </c>
      <c r="EK1" s="15" t="s">
        <v>469</v>
      </c>
      <c r="EL1" s="15" t="s">
        <v>470</v>
      </c>
      <c r="EM1" s="15" t="s">
        <v>471</v>
      </c>
      <c r="EN1" s="15" t="s">
        <v>472</v>
      </c>
      <c r="EO1" s="15" t="s">
        <v>473</v>
      </c>
      <c r="EP1" s="15" t="s">
        <v>474</v>
      </c>
      <c r="EQ1" s="15" t="s">
        <v>475</v>
      </c>
      <c r="ER1" s="15" t="s">
        <v>476</v>
      </c>
      <c r="ES1" s="15" t="s">
        <v>477</v>
      </c>
      <c r="ET1" s="15" t="s">
        <v>478</v>
      </c>
      <c r="EU1" s="15" t="s">
        <v>479</v>
      </c>
      <c r="EV1" s="15" t="s">
        <v>480</v>
      </c>
      <c r="EW1" s="15" t="s">
        <v>481</v>
      </c>
      <c r="EX1" s="15" t="s">
        <v>482</v>
      </c>
      <c r="EY1" s="15" t="s">
        <v>483</v>
      </c>
      <c r="EZ1" s="15" t="s">
        <v>484</v>
      </c>
      <c r="FA1" s="15" t="s">
        <v>485</v>
      </c>
      <c r="FB1" s="15" t="s">
        <v>486</v>
      </c>
      <c r="FC1" s="15" t="s">
        <v>487</v>
      </c>
      <c r="FD1" s="15" t="s">
        <v>488</v>
      </c>
      <c r="FE1" s="15" t="s">
        <v>489</v>
      </c>
      <c r="FF1" s="15" t="s">
        <v>490</v>
      </c>
      <c r="FG1" s="15" t="s">
        <v>491</v>
      </c>
      <c r="FH1" s="15" t="s">
        <v>492</v>
      </c>
      <c r="FI1" s="15" t="s">
        <v>493</v>
      </c>
      <c r="FJ1" s="15" t="s">
        <v>494</v>
      </c>
      <c r="FK1" s="15" t="s">
        <v>495</v>
      </c>
      <c r="FL1" s="15" t="s">
        <v>496</v>
      </c>
      <c r="FM1" s="15" t="s">
        <v>497</v>
      </c>
      <c r="FN1" s="15" t="s">
        <v>498</v>
      </c>
      <c r="FO1" s="15" t="s">
        <v>499</v>
      </c>
      <c r="FP1" s="15" t="s">
        <v>500</v>
      </c>
      <c r="FQ1" s="15" t="s">
        <v>501</v>
      </c>
      <c r="FR1" s="15" t="s">
        <v>502</v>
      </c>
      <c r="FS1" s="15" t="s">
        <v>503</v>
      </c>
      <c r="FT1" s="15" t="s">
        <v>504</v>
      </c>
      <c r="FU1" s="15" t="s">
        <v>505</v>
      </c>
      <c r="FV1" s="15" t="s">
        <v>506</v>
      </c>
      <c r="FW1" s="15" t="s">
        <v>507</v>
      </c>
      <c r="FX1" s="15" t="s">
        <v>508</v>
      </c>
      <c r="FY1" s="15" t="s">
        <v>509</v>
      </c>
      <c r="FZ1" s="15" t="s">
        <v>510</v>
      </c>
      <c r="GA1" s="15" t="s">
        <v>511</v>
      </c>
      <c r="GB1" s="15" t="s">
        <v>512</v>
      </c>
      <c r="GC1" s="15" t="s">
        <v>513</v>
      </c>
      <c r="GD1" s="15" t="s">
        <v>514</v>
      </c>
      <c r="GE1" s="15" t="s">
        <v>515</v>
      </c>
      <c r="GF1" s="15" t="s">
        <v>516</v>
      </c>
      <c r="GG1" s="6" t="s">
        <v>8</v>
      </c>
      <c r="GH1" s="6" t="s">
        <v>9</v>
      </c>
      <c r="GI1" s="6" t="s">
        <v>10</v>
      </c>
      <c r="GJ1" s="6" t="s">
        <v>11</v>
      </c>
      <c r="GK1" s="6" t="s">
        <v>12</v>
      </c>
      <c r="GL1" s="6" t="s">
        <v>13</v>
      </c>
      <c r="GM1" s="6" t="s">
        <v>14</v>
      </c>
      <c r="GN1" s="6" t="s">
        <v>15</v>
      </c>
      <c r="GO1" s="6" t="s">
        <v>16</v>
      </c>
      <c r="GP1" s="6" t="s">
        <v>8</v>
      </c>
      <c r="GQ1" s="6" t="s">
        <v>9</v>
      </c>
      <c r="GR1" s="6" t="s">
        <v>1007</v>
      </c>
      <c r="GS1" s="6" t="s">
        <v>17</v>
      </c>
      <c r="GT1" s="6" t="s">
        <v>18</v>
      </c>
      <c r="GU1" s="6" t="s">
        <v>19</v>
      </c>
      <c r="GV1" s="6" t="s">
        <v>20</v>
      </c>
      <c r="GW1" s="6" t="s">
        <v>21</v>
      </c>
      <c r="GX1" s="6" t="s">
        <v>22</v>
      </c>
      <c r="GY1" s="6" t="s">
        <v>23</v>
      </c>
      <c r="GZ1" s="6" t="s">
        <v>24</v>
      </c>
      <c r="HA1" s="6" t="s">
        <v>25</v>
      </c>
      <c r="HB1" s="6" t="s">
        <v>26</v>
      </c>
      <c r="HC1" s="6" t="s">
        <v>27</v>
      </c>
      <c r="HD1" s="6" t="s">
        <v>28</v>
      </c>
      <c r="HE1" s="6" t="s">
        <v>29</v>
      </c>
      <c r="HF1" s="6" t="s">
        <v>30</v>
      </c>
      <c r="HG1" s="6" t="s">
        <v>31</v>
      </c>
      <c r="HH1" s="6" t="s">
        <v>32</v>
      </c>
      <c r="HI1" s="6" t="s">
        <v>33</v>
      </c>
      <c r="HJ1" s="6" t="s">
        <v>34</v>
      </c>
      <c r="HK1" s="6" t="s">
        <v>35</v>
      </c>
      <c r="HL1" s="6" t="s">
        <v>36</v>
      </c>
      <c r="HM1" s="6" t="s">
        <v>37</v>
      </c>
      <c r="HN1" s="6" t="s">
        <v>38</v>
      </c>
      <c r="HO1" s="6" t="s">
        <v>39</v>
      </c>
      <c r="HP1" s="6" t="s">
        <v>40</v>
      </c>
      <c r="HQ1" s="6" t="s">
        <v>41</v>
      </c>
      <c r="HR1" s="6" t="s">
        <v>42</v>
      </c>
      <c r="HS1" s="6" t="s">
        <v>132</v>
      </c>
      <c r="HT1" s="6" t="s">
        <v>133</v>
      </c>
      <c r="HU1" s="6" t="s">
        <v>134</v>
      </c>
      <c r="HV1" s="6" t="s">
        <v>135</v>
      </c>
      <c r="HW1" s="6" t="s">
        <v>136</v>
      </c>
      <c r="HX1" s="6" t="s">
        <v>137</v>
      </c>
      <c r="HY1" s="6" t="s">
        <v>138</v>
      </c>
      <c r="HZ1" s="6" t="s">
        <v>139</v>
      </c>
      <c r="IA1" s="6" t="s">
        <v>140</v>
      </c>
      <c r="IB1" s="6" t="s">
        <v>141</v>
      </c>
      <c r="IC1" s="6" t="s">
        <v>142</v>
      </c>
      <c r="ID1" s="6" t="s">
        <v>143</v>
      </c>
      <c r="IE1" s="6" t="s">
        <v>144</v>
      </c>
      <c r="IF1" s="6" t="s">
        <v>145</v>
      </c>
      <c r="IG1" s="6" t="s">
        <v>146</v>
      </c>
      <c r="IH1" s="6" t="s">
        <v>147</v>
      </c>
      <c r="II1" s="6" t="s">
        <v>148</v>
      </c>
      <c r="IJ1" s="6" t="s">
        <v>149</v>
      </c>
      <c r="IK1" s="6" t="s">
        <v>150</v>
      </c>
      <c r="IL1" s="6" t="s">
        <v>151</v>
      </c>
      <c r="IM1" s="6" t="s">
        <v>152</v>
      </c>
      <c r="IN1" s="6" t="s">
        <v>153</v>
      </c>
      <c r="IO1" s="6" t="s">
        <v>154</v>
      </c>
      <c r="IP1" s="6" t="s">
        <v>155</v>
      </c>
      <c r="IQ1" s="6" t="s">
        <v>156</v>
      </c>
      <c r="IR1" s="6" t="s">
        <v>157</v>
      </c>
      <c r="IS1" s="6" t="s">
        <v>158</v>
      </c>
      <c r="IT1" s="6" t="s">
        <v>159</v>
      </c>
      <c r="IU1" s="6" t="s">
        <v>160</v>
      </c>
      <c r="IV1" s="6" t="s">
        <v>161</v>
      </c>
      <c r="IW1" s="6" t="s">
        <v>162</v>
      </c>
      <c r="IX1" s="6" t="s">
        <v>163</v>
      </c>
      <c r="IY1" s="6" t="s">
        <v>164</v>
      </c>
      <c r="IZ1" s="6" t="s">
        <v>165</v>
      </c>
      <c r="JA1" s="6" t="s">
        <v>166</v>
      </c>
      <c r="JB1" s="6" t="s">
        <v>167</v>
      </c>
      <c r="JC1" s="6" t="s">
        <v>168</v>
      </c>
      <c r="JD1" s="6" t="s">
        <v>169</v>
      </c>
      <c r="JE1" s="6" t="s">
        <v>170</v>
      </c>
      <c r="JF1" s="6" t="s">
        <v>171</v>
      </c>
      <c r="JG1" s="6" t="s">
        <v>172</v>
      </c>
      <c r="JH1" s="6" t="s">
        <v>173</v>
      </c>
      <c r="JI1" s="6" t="s">
        <v>174</v>
      </c>
      <c r="JJ1" s="6" t="s">
        <v>175</v>
      </c>
      <c r="JK1" s="6" t="s">
        <v>176</v>
      </c>
      <c r="JL1" s="6" t="s">
        <v>177</v>
      </c>
      <c r="JM1" s="6" t="s">
        <v>178</v>
      </c>
      <c r="JN1" s="6" t="s">
        <v>179</v>
      </c>
      <c r="JO1" s="6" t="s">
        <v>180</v>
      </c>
      <c r="JP1" s="6" t="s">
        <v>181</v>
      </c>
      <c r="JQ1" s="6" t="s">
        <v>182</v>
      </c>
      <c r="JR1" s="6" t="s">
        <v>183</v>
      </c>
      <c r="JS1" s="6" t="s">
        <v>184</v>
      </c>
      <c r="JT1" s="6" t="s">
        <v>185</v>
      </c>
      <c r="JU1" s="6" t="s">
        <v>186</v>
      </c>
      <c r="JV1" s="6" t="s">
        <v>187</v>
      </c>
      <c r="JW1" s="6" t="s">
        <v>188</v>
      </c>
      <c r="JX1" s="6" t="s">
        <v>189</v>
      </c>
      <c r="JY1" s="6" t="s">
        <v>190</v>
      </c>
      <c r="JZ1" s="6" t="s">
        <v>191</v>
      </c>
      <c r="KA1" s="6" t="s">
        <v>192</v>
      </c>
      <c r="KB1" s="6" t="s">
        <v>193</v>
      </c>
      <c r="KC1" s="6" t="s">
        <v>194</v>
      </c>
      <c r="KD1" s="6" t="s">
        <v>195</v>
      </c>
      <c r="KE1" s="6" t="s">
        <v>196</v>
      </c>
      <c r="KF1" s="6" t="s">
        <v>197</v>
      </c>
      <c r="KG1" s="6" t="s">
        <v>198</v>
      </c>
      <c r="KH1" s="6" t="s">
        <v>199</v>
      </c>
      <c r="KI1" s="6" t="s">
        <v>200</v>
      </c>
      <c r="KJ1" s="6" t="s">
        <v>201</v>
      </c>
      <c r="KK1" s="6" t="s">
        <v>202</v>
      </c>
      <c r="KL1" s="6" t="s">
        <v>203</v>
      </c>
      <c r="KM1" s="6" t="s">
        <v>204</v>
      </c>
      <c r="KN1" s="6" t="s">
        <v>205</v>
      </c>
      <c r="KO1" s="6" t="s">
        <v>206</v>
      </c>
      <c r="KP1" s="6" t="s">
        <v>207</v>
      </c>
      <c r="KQ1" s="6" t="s">
        <v>208</v>
      </c>
      <c r="KR1" s="6" t="s">
        <v>209</v>
      </c>
      <c r="KS1" s="6" t="s">
        <v>210</v>
      </c>
      <c r="KT1" s="6" t="s">
        <v>211</v>
      </c>
      <c r="KU1" s="6" t="s">
        <v>212</v>
      </c>
      <c r="KV1" s="6" t="s">
        <v>213</v>
      </c>
      <c r="KW1" s="6" t="s">
        <v>214</v>
      </c>
      <c r="KX1" s="6" t="s">
        <v>215</v>
      </c>
      <c r="KY1" s="6" t="s">
        <v>216</v>
      </c>
      <c r="KZ1" s="6" t="s">
        <v>217</v>
      </c>
      <c r="LA1" s="6" t="s">
        <v>218</v>
      </c>
      <c r="LB1" s="6" t="s">
        <v>219</v>
      </c>
      <c r="LC1" s="6" t="s">
        <v>220</v>
      </c>
      <c r="LD1" s="6" t="s">
        <v>221</v>
      </c>
      <c r="LE1" s="6" t="s">
        <v>222</v>
      </c>
      <c r="LF1" s="6" t="s">
        <v>223</v>
      </c>
      <c r="LG1" s="6" t="s">
        <v>224</v>
      </c>
      <c r="LH1" s="6" t="s">
        <v>225</v>
      </c>
      <c r="LI1" s="6" t="s">
        <v>226</v>
      </c>
      <c r="LJ1" s="6" t="s">
        <v>227</v>
      </c>
      <c r="LK1" s="6" t="s">
        <v>228</v>
      </c>
      <c r="LL1" s="6" t="s">
        <v>229</v>
      </c>
      <c r="LM1" s="6" t="s">
        <v>230</v>
      </c>
      <c r="LN1" s="6" t="s">
        <v>231</v>
      </c>
      <c r="LO1" s="6" t="s">
        <v>232</v>
      </c>
      <c r="LP1" s="6" t="s">
        <v>233</v>
      </c>
      <c r="LQ1" s="6" t="s">
        <v>234</v>
      </c>
      <c r="LR1" s="6" t="s">
        <v>235</v>
      </c>
      <c r="LS1" s="6" t="s">
        <v>236</v>
      </c>
      <c r="LT1" s="6" t="s">
        <v>237</v>
      </c>
      <c r="LU1" s="6" t="s">
        <v>238</v>
      </c>
      <c r="LV1" s="6" t="s">
        <v>239</v>
      </c>
      <c r="LW1" s="6" t="s">
        <v>240</v>
      </c>
      <c r="LX1" s="6" t="s">
        <v>241</v>
      </c>
      <c r="LY1" s="6" t="s">
        <v>242</v>
      </c>
      <c r="LZ1" s="6" t="s">
        <v>243</v>
      </c>
      <c r="MA1" s="6" t="s">
        <v>244</v>
      </c>
      <c r="MB1" s="6" t="s">
        <v>245</v>
      </c>
      <c r="MC1" s="6" t="s">
        <v>246</v>
      </c>
      <c r="MD1" s="6" t="s">
        <v>247</v>
      </c>
      <c r="ME1" s="6" t="s">
        <v>248</v>
      </c>
      <c r="MF1" s="6" t="s">
        <v>249</v>
      </c>
      <c r="MG1" s="6" t="s">
        <v>250</v>
      </c>
      <c r="MH1" s="6" t="s">
        <v>251</v>
      </c>
      <c r="MI1" s="6" t="s">
        <v>252</v>
      </c>
      <c r="MJ1" s="6" t="s">
        <v>253</v>
      </c>
      <c r="MK1" s="6" t="s">
        <v>254</v>
      </c>
      <c r="ML1" s="6" t="s">
        <v>255</v>
      </c>
      <c r="MM1" s="6" t="s">
        <v>256</v>
      </c>
      <c r="MN1" s="6" t="s">
        <v>257</v>
      </c>
      <c r="MO1" s="6" t="s">
        <v>258</v>
      </c>
      <c r="MP1" s="6" t="s">
        <v>259</v>
      </c>
      <c r="MQ1" s="6" t="s">
        <v>260</v>
      </c>
      <c r="MR1" s="6" t="s">
        <v>261</v>
      </c>
      <c r="MS1" s="6" t="s">
        <v>262</v>
      </c>
      <c r="MT1" s="6" t="s">
        <v>263</v>
      </c>
      <c r="MU1" s="6" t="s">
        <v>264</v>
      </c>
      <c r="MV1" s="6" t="s">
        <v>265</v>
      </c>
      <c r="MW1" s="6" t="s">
        <v>266</v>
      </c>
      <c r="MX1" s="6" t="s">
        <v>267</v>
      </c>
      <c r="MY1" s="6" t="s">
        <v>268</v>
      </c>
      <c r="MZ1" s="6" t="s">
        <v>269</v>
      </c>
      <c r="NA1" s="6" t="s">
        <v>270</v>
      </c>
      <c r="NB1" s="6" t="s">
        <v>271</v>
      </c>
      <c r="NC1" s="6" t="s">
        <v>272</v>
      </c>
      <c r="ND1" s="6" t="s">
        <v>273</v>
      </c>
      <c r="NE1" s="6" t="s">
        <v>274</v>
      </c>
      <c r="NF1" s="6" t="s">
        <v>275</v>
      </c>
      <c r="NG1" s="6" t="s">
        <v>276</v>
      </c>
      <c r="NH1" s="6" t="s">
        <v>277</v>
      </c>
      <c r="NI1" s="6" t="s">
        <v>278</v>
      </c>
      <c r="NJ1" s="6" t="s">
        <v>279</v>
      </c>
      <c r="NK1" s="6" t="s">
        <v>280</v>
      </c>
      <c r="NL1" s="6" t="s">
        <v>281</v>
      </c>
      <c r="NM1" s="6" t="s">
        <v>282</v>
      </c>
      <c r="NN1" s="6" t="s">
        <v>283</v>
      </c>
      <c r="NO1" s="6" t="s">
        <v>284</v>
      </c>
      <c r="NP1" s="6" t="s">
        <v>285</v>
      </c>
      <c r="NQ1" s="6" t="s">
        <v>286</v>
      </c>
      <c r="NR1" s="6" t="s">
        <v>287</v>
      </c>
      <c r="NS1" s="6" t="s">
        <v>288</v>
      </c>
      <c r="NT1" s="6" t="s">
        <v>289</v>
      </c>
      <c r="NU1" s="6" t="s">
        <v>290</v>
      </c>
      <c r="NV1" s="6" t="s">
        <v>291</v>
      </c>
      <c r="NW1" s="6" t="s">
        <v>292</v>
      </c>
      <c r="NX1" s="6" t="s">
        <v>293</v>
      </c>
      <c r="NY1" s="6" t="s">
        <v>294</v>
      </c>
      <c r="NZ1" s="6" t="s">
        <v>295</v>
      </c>
      <c r="OA1" s="6" t="s">
        <v>296</v>
      </c>
      <c r="OB1" s="6" t="s">
        <v>297</v>
      </c>
      <c r="OC1" s="6" t="s">
        <v>298</v>
      </c>
      <c r="OD1" s="6" t="s">
        <v>299</v>
      </c>
      <c r="OE1" s="6" t="s">
        <v>300</v>
      </c>
      <c r="OF1" s="6" t="s">
        <v>301</v>
      </c>
      <c r="OG1" s="6" t="s">
        <v>302</v>
      </c>
      <c r="OH1" s="6" t="s">
        <v>303</v>
      </c>
      <c r="OI1" s="6" t="s">
        <v>304</v>
      </c>
      <c r="OJ1" s="6" t="s">
        <v>305</v>
      </c>
      <c r="OK1" s="6" t="s">
        <v>306</v>
      </c>
      <c r="OL1" s="6" t="s">
        <v>307</v>
      </c>
      <c r="OM1" s="6" t="s">
        <v>308</v>
      </c>
      <c r="ON1" s="6" t="s">
        <v>309</v>
      </c>
      <c r="OO1" s="6" t="s">
        <v>310</v>
      </c>
      <c r="OP1" s="6" t="s">
        <v>311</v>
      </c>
      <c r="OQ1" s="6" t="s">
        <v>312</v>
      </c>
      <c r="OR1" s="6" t="s">
        <v>313</v>
      </c>
      <c r="OS1" s="6" t="s">
        <v>314</v>
      </c>
      <c r="OT1" s="6" t="s">
        <v>315</v>
      </c>
      <c r="OU1" s="6" t="s">
        <v>316</v>
      </c>
      <c r="OV1" s="6" t="s">
        <v>317</v>
      </c>
      <c r="OW1" s="6" t="s">
        <v>318</v>
      </c>
      <c r="OX1" s="6" t="s">
        <v>319</v>
      </c>
      <c r="OY1" s="6" t="s">
        <v>320</v>
      </c>
      <c r="OZ1" s="6" t="s">
        <v>321</v>
      </c>
      <c r="PA1" s="6" t="s">
        <v>322</v>
      </c>
      <c r="PB1" s="6" t="s">
        <v>323</v>
      </c>
      <c r="PC1" s="6" t="s">
        <v>324</v>
      </c>
      <c r="PD1" s="6" t="s">
        <v>325</v>
      </c>
      <c r="PE1" s="6" t="s">
        <v>326</v>
      </c>
      <c r="PF1" s="6" t="s">
        <v>327</v>
      </c>
      <c r="PG1" s="6" t="s">
        <v>328</v>
      </c>
      <c r="PH1" s="6" t="s">
        <v>329</v>
      </c>
      <c r="PI1" s="6" t="s">
        <v>330</v>
      </c>
      <c r="PJ1" s="6" t="s">
        <v>331</v>
      </c>
      <c r="PK1" s="6" t="s">
        <v>332</v>
      </c>
      <c r="PL1" s="6" t="s">
        <v>333</v>
      </c>
      <c r="PM1" s="6" t="s">
        <v>334</v>
      </c>
      <c r="PN1" s="6" t="s">
        <v>335</v>
      </c>
      <c r="PO1" s="6" t="s">
        <v>336</v>
      </c>
      <c r="PP1" s="6" t="s">
        <v>337</v>
      </c>
      <c r="PQ1" s="6" t="s">
        <v>338</v>
      </c>
      <c r="PR1" s="6" t="s">
        <v>339</v>
      </c>
      <c r="PS1" s="6" t="s">
        <v>340</v>
      </c>
      <c r="PT1" s="6" t="s">
        <v>341</v>
      </c>
      <c r="PU1" s="6" t="s">
        <v>342</v>
      </c>
      <c r="PV1" s="6" t="s">
        <v>343</v>
      </c>
      <c r="PW1" s="6" t="s">
        <v>344</v>
      </c>
      <c r="PX1" s="6" t="s">
        <v>345</v>
      </c>
      <c r="PY1" s="6" t="s">
        <v>346</v>
      </c>
      <c r="PZ1" s="6" t="s">
        <v>347</v>
      </c>
      <c r="QA1" s="6" t="s">
        <v>348</v>
      </c>
      <c r="QB1" s="6" t="s">
        <v>349</v>
      </c>
      <c r="QC1" s="6" t="s">
        <v>350</v>
      </c>
      <c r="QD1" s="6" t="s">
        <v>351</v>
      </c>
      <c r="QE1" s="6" t="s">
        <v>352</v>
      </c>
      <c r="QF1" s="6" t="s">
        <v>353</v>
      </c>
      <c r="QG1" s="6" t="s">
        <v>354</v>
      </c>
      <c r="QH1" s="6" t="s">
        <v>355</v>
      </c>
      <c r="QI1" s="6" t="s">
        <v>356</v>
      </c>
      <c r="QJ1" s="6" t="s">
        <v>357</v>
      </c>
      <c r="QK1" s="6" t="s">
        <v>358</v>
      </c>
      <c r="QL1" s="6" t="s">
        <v>359</v>
      </c>
      <c r="QM1" s="6" t="s">
        <v>360</v>
      </c>
      <c r="QN1" s="6" t="s">
        <v>361</v>
      </c>
      <c r="QO1" s="6" t="s">
        <v>362</v>
      </c>
      <c r="QP1" s="6" t="s">
        <v>363</v>
      </c>
      <c r="QQ1" s="6" t="s">
        <v>364</v>
      </c>
      <c r="QR1" s="6" t="s">
        <v>365</v>
      </c>
      <c r="QS1" s="6" t="s">
        <v>366</v>
      </c>
      <c r="QT1" s="6" t="s">
        <v>367</v>
      </c>
      <c r="QU1" s="6" t="s">
        <v>368</v>
      </c>
      <c r="QV1" s="6" t="s">
        <v>369</v>
      </c>
      <c r="QW1" s="6" t="s">
        <v>370</v>
      </c>
      <c r="QX1" s="6" t="s">
        <v>371</v>
      </c>
      <c r="QY1" s="6" t="s">
        <v>372</v>
      </c>
      <c r="QZ1" s="6" t="s">
        <v>373</v>
      </c>
      <c r="RA1" s="6" t="s">
        <v>374</v>
      </c>
      <c r="RB1" s="6" t="s">
        <v>375</v>
      </c>
      <c r="RC1" s="6" t="s">
        <v>376</v>
      </c>
      <c r="RD1" s="6" t="s">
        <v>377</v>
      </c>
      <c r="RE1" s="6" t="s">
        <v>378</v>
      </c>
      <c r="RF1" s="6" t="s">
        <v>379</v>
      </c>
      <c r="RG1" s="6" t="s">
        <v>380</v>
      </c>
      <c r="RH1" s="6" t="s">
        <v>381</v>
      </c>
      <c r="RI1" s="6" t="s">
        <v>382</v>
      </c>
      <c r="RJ1" s="6" t="s">
        <v>383</v>
      </c>
      <c r="RK1" s="6" t="s">
        <v>384</v>
      </c>
      <c r="RL1" s="6" t="s">
        <v>385</v>
      </c>
      <c r="RM1" s="6" t="s">
        <v>386</v>
      </c>
      <c r="RN1" s="6" t="s">
        <v>387</v>
      </c>
      <c r="RO1" s="6" t="s">
        <v>388</v>
      </c>
      <c r="RP1" s="6" t="s">
        <v>389</v>
      </c>
      <c r="RQ1" s="6" t="s">
        <v>390</v>
      </c>
      <c r="RR1" s="6" t="s">
        <v>391</v>
      </c>
      <c r="RS1" s="6" t="s">
        <v>392</v>
      </c>
      <c r="RT1" s="6" t="s">
        <v>393</v>
      </c>
      <c r="RU1" s="6" t="s">
        <v>394</v>
      </c>
      <c r="RV1" s="6" t="s">
        <v>395</v>
      </c>
      <c r="RW1" s="6" t="s">
        <v>396</v>
      </c>
      <c r="RX1" s="6" t="s">
        <v>397</v>
      </c>
      <c r="RY1" s="6" t="s">
        <v>398</v>
      </c>
      <c r="RZ1" s="6" t="s">
        <v>399</v>
      </c>
      <c r="SA1" s="6" t="s">
        <v>400</v>
      </c>
      <c r="SB1" s="6" t="s">
        <v>401</v>
      </c>
      <c r="SC1" s="6" t="s">
        <v>402</v>
      </c>
      <c r="SD1" s="6" t="s">
        <v>403</v>
      </c>
      <c r="SE1" s="6" t="s">
        <v>404</v>
      </c>
      <c r="SF1" s="6" t="s">
        <v>405</v>
      </c>
      <c r="SG1" s="6" t="s">
        <v>406</v>
      </c>
      <c r="SH1" s="6" t="s">
        <v>407</v>
      </c>
      <c r="SI1" s="6" t="s">
        <v>408</v>
      </c>
      <c r="SJ1" s="6" t="s">
        <v>409</v>
      </c>
      <c r="SK1" s="6" t="s">
        <v>410</v>
      </c>
      <c r="SL1" s="6" t="s">
        <v>411</v>
      </c>
      <c r="SM1" s="6" t="s">
        <v>412</v>
      </c>
      <c r="SN1" s="6" t="s">
        <v>413</v>
      </c>
      <c r="SO1" s="6" t="s">
        <v>414</v>
      </c>
      <c r="SP1" s="6" t="s">
        <v>415</v>
      </c>
      <c r="SQ1" s="6" t="s">
        <v>416</v>
      </c>
      <c r="SR1" s="6" t="s">
        <v>417</v>
      </c>
      <c r="SS1" s="6" t="s">
        <v>418</v>
      </c>
      <c r="ST1" s="6" t="s">
        <v>419</v>
      </c>
      <c r="SU1" s="6" t="s">
        <v>420</v>
      </c>
      <c r="SV1" s="6" t="s">
        <v>421</v>
      </c>
      <c r="SW1" s="6" t="s">
        <v>422</v>
      </c>
      <c r="SX1" s="6" t="s">
        <v>423</v>
      </c>
      <c r="SY1" s="6" t="s">
        <v>424</v>
      </c>
      <c r="SZ1" s="6" t="s">
        <v>425</v>
      </c>
      <c r="TA1" s="6" t="s">
        <v>426</v>
      </c>
      <c r="TB1" s="6" t="s">
        <v>517</v>
      </c>
      <c r="TC1" s="6" t="s">
        <v>518</v>
      </c>
      <c r="TD1" s="6" t="s">
        <v>519</v>
      </c>
      <c r="TE1" s="6" t="s">
        <v>520</v>
      </c>
      <c r="TF1" s="6" t="s">
        <v>521</v>
      </c>
      <c r="TG1" s="6" t="s">
        <v>522</v>
      </c>
      <c r="TH1" s="6" t="s">
        <v>523</v>
      </c>
      <c r="TI1" s="6" t="s">
        <v>524</v>
      </c>
      <c r="TJ1" s="6" t="s">
        <v>525</v>
      </c>
      <c r="TK1" s="6" t="s">
        <v>526</v>
      </c>
      <c r="TL1" s="6" t="s">
        <v>527</v>
      </c>
      <c r="TM1" s="6" t="s">
        <v>528</v>
      </c>
      <c r="TN1" s="6" t="s">
        <v>529</v>
      </c>
      <c r="TO1" s="6" t="s">
        <v>530</v>
      </c>
      <c r="TP1" s="6" t="s">
        <v>531</v>
      </c>
      <c r="TQ1" s="6" t="s">
        <v>532</v>
      </c>
      <c r="TR1" s="6" t="s">
        <v>533</v>
      </c>
      <c r="TS1" s="6" t="s">
        <v>534</v>
      </c>
      <c r="TT1" s="6" t="s">
        <v>535</v>
      </c>
      <c r="TU1" s="6" t="s">
        <v>536</v>
      </c>
      <c r="TV1" s="6" t="s">
        <v>537</v>
      </c>
      <c r="TW1" s="6" t="s">
        <v>538</v>
      </c>
      <c r="TX1" s="6" t="s">
        <v>539</v>
      </c>
      <c r="TY1" s="6" t="s">
        <v>540</v>
      </c>
      <c r="TZ1" s="6" t="s">
        <v>541</v>
      </c>
      <c r="UA1" s="6" t="s">
        <v>542</v>
      </c>
      <c r="UB1" s="6" t="s">
        <v>543</v>
      </c>
      <c r="UC1" s="6" t="s">
        <v>544</v>
      </c>
      <c r="UD1" s="6" t="s">
        <v>545</v>
      </c>
      <c r="UE1" s="6" t="s">
        <v>546</v>
      </c>
      <c r="UF1" s="6" t="s">
        <v>547</v>
      </c>
      <c r="UG1" s="6" t="s">
        <v>548</v>
      </c>
      <c r="UH1" s="6" t="s">
        <v>549</v>
      </c>
      <c r="UI1" s="6" t="s">
        <v>550</v>
      </c>
      <c r="UJ1" s="6" t="s">
        <v>551</v>
      </c>
      <c r="UK1" s="6" t="s">
        <v>552</v>
      </c>
      <c r="UL1" s="6" t="s">
        <v>553</v>
      </c>
      <c r="UM1" s="6" t="s">
        <v>554</v>
      </c>
      <c r="UN1" s="6" t="s">
        <v>555</v>
      </c>
      <c r="UO1" s="6" t="s">
        <v>556</v>
      </c>
      <c r="UP1" s="6" t="s">
        <v>557</v>
      </c>
      <c r="UQ1" s="6" t="s">
        <v>558</v>
      </c>
      <c r="UR1" s="6" t="s">
        <v>559</v>
      </c>
      <c r="US1" s="6" t="s">
        <v>560</v>
      </c>
      <c r="UT1" s="6" t="s">
        <v>561</v>
      </c>
      <c r="UU1" s="6" t="s">
        <v>562</v>
      </c>
      <c r="UV1" s="6" t="s">
        <v>563</v>
      </c>
      <c r="UW1" s="6" t="s">
        <v>564</v>
      </c>
      <c r="UX1" s="6" t="s">
        <v>565</v>
      </c>
      <c r="UY1" s="6" t="s">
        <v>566</v>
      </c>
      <c r="UZ1" s="6" t="s">
        <v>567</v>
      </c>
      <c r="VA1" s="6" t="s">
        <v>568</v>
      </c>
      <c r="VB1" s="6" t="s">
        <v>569</v>
      </c>
      <c r="VC1" s="6" t="s">
        <v>570</v>
      </c>
      <c r="VD1" s="6" t="s">
        <v>571</v>
      </c>
      <c r="VE1" s="6" t="s">
        <v>572</v>
      </c>
      <c r="VF1" s="6" t="s">
        <v>573</v>
      </c>
      <c r="VG1" s="6" t="s">
        <v>574</v>
      </c>
      <c r="VH1" s="6" t="s">
        <v>575</v>
      </c>
      <c r="VI1" s="6" t="s">
        <v>576</v>
      </c>
      <c r="VJ1" s="6" t="s">
        <v>577</v>
      </c>
      <c r="VK1" s="6" t="s">
        <v>578</v>
      </c>
      <c r="VL1" s="6" t="s">
        <v>579</v>
      </c>
      <c r="VM1" s="6" t="s">
        <v>580</v>
      </c>
      <c r="VN1" s="6" t="s">
        <v>581</v>
      </c>
      <c r="VO1" s="6" t="s">
        <v>582</v>
      </c>
      <c r="VP1" s="6" t="s">
        <v>583</v>
      </c>
      <c r="VQ1" s="6" t="s">
        <v>584</v>
      </c>
      <c r="VR1" s="6" t="s">
        <v>585</v>
      </c>
      <c r="VS1" s="6" t="s">
        <v>586</v>
      </c>
      <c r="VT1" s="6" t="s">
        <v>587</v>
      </c>
      <c r="VU1" s="6" t="s">
        <v>588</v>
      </c>
      <c r="VV1" s="6" t="s">
        <v>589</v>
      </c>
      <c r="VW1" s="6" t="s">
        <v>590</v>
      </c>
      <c r="VX1" s="6" t="s">
        <v>591</v>
      </c>
      <c r="VY1" s="6" t="s">
        <v>592</v>
      </c>
      <c r="VZ1" s="6" t="s">
        <v>593</v>
      </c>
      <c r="WA1" s="6" t="s">
        <v>594</v>
      </c>
      <c r="WB1" s="6" t="s">
        <v>595</v>
      </c>
      <c r="WC1" s="6" t="s">
        <v>596</v>
      </c>
      <c r="WD1" s="6" t="s">
        <v>597</v>
      </c>
      <c r="WE1" s="6" t="s">
        <v>598</v>
      </c>
      <c r="WF1" s="6" t="s">
        <v>599</v>
      </c>
      <c r="WG1" s="6" t="s">
        <v>600</v>
      </c>
      <c r="WH1" s="6" t="s">
        <v>601</v>
      </c>
      <c r="WI1" s="6" t="s">
        <v>602</v>
      </c>
      <c r="WJ1" s="6" t="s">
        <v>603</v>
      </c>
      <c r="WK1" s="6" t="s">
        <v>604</v>
      </c>
      <c r="WL1" s="6" t="s">
        <v>605</v>
      </c>
      <c r="WM1" s="6" t="s">
        <v>606</v>
      </c>
      <c r="WN1" s="6" t="s">
        <v>607</v>
      </c>
      <c r="WO1" s="6" t="s">
        <v>608</v>
      </c>
      <c r="WP1" s="6" t="s">
        <v>609</v>
      </c>
      <c r="WQ1" s="6" t="s">
        <v>610</v>
      </c>
      <c r="WR1" s="6" t="s">
        <v>611</v>
      </c>
      <c r="WS1" s="6" t="s">
        <v>612</v>
      </c>
      <c r="WT1" s="6" t="s">
        <v>613</v>
      </c>
      <c r="WU1" s="6" t="s">
        <v>614</v>
      </c>
      <c r="WV1" s="6" t="s">
        <v>615</v>
      </c>
      <c r="WW1" s="6" t="s">
        <v>616</v>
      </c>
      <c r="WX1" s="6" t="s">
        <v>617</v>
      </c>
      <c r="WY1" s="6" t="s">
        <v>618</v>
      </c>
      <c r="WZ1" s="6" t="s">
        <v>619</v>
      </c>
      <c r="XA1" s="6" t="s">
        <v>620</v>
      </c>
      <c r="XB1" s="6" t="s">
        <v>621</v>
      </c>
      <c r="XC1" s="6" t="s">
        <v>622</v>
      </c>
      <c r="XD1" s="6" t="s">
        <v>623</v>
      </c>
      <c r="XE1" s="6" t="s">
        <v>624</v>
      </c>
      <c r="XF1" s="6" t="s">
        <v>625</v>
      </c>
      <c r="XG1" s="6" t="s">
        <v>626</v>
      </c>
      <c r="XH1" s="6" t="s">
        <v>627</v>
      </c>
      <c r="XI1" s="6" t="s">
        <v>628</v>
      </c>
      <c r="XJ1" s="6" t="s">
        <v>629</v>
      </c>
      <c r="XK1" s="6" t="s">
        <v>630</v>
      </c>
      <c r="XL1" s="6" t="s">
        <v>631</v>
      </c>
      <c r="XM1" s="6" t="s">
        <v>632</v>
      </c>
      <c r="XN1" s="6" t="s">
        <v>633</v>
      </c>
      <c r="XO1" s="6" t="s">
        <v>634</v>
      </c>
      <c r="XP1" s="6" t="s">
        <v>635</v>
      </c>
      <c r="XQ1" s="14" t="s">
        <v>636</v>
      </c>
      <c r="XR1" s="6" t="s">
        <v>637</v>
      </c>
      <c r="XS1" s="6" t="s">
        <v>638</v>
      </c>
      <c r="XT1" s="6" t="s">
        <v>639</v>
      </c>
      <c r="XU1" s="6" t="s">
        <v>640</v>
      </c>
      <c r="XV1" s="6" t="s">
        <v>641</v>
      </c>
      <c r="XW1" s="6" t="s">
        <v>642</v>
      </c>
      <c r="XX1" s="6" t="s">
        <v>643</v>
      </c>
      <c r="XY1" s="6" t="s">
        <v>644</v>
      </c>
      <c r="XZ1" s="6" t="s">
        <v>645</v>
      </c>
      <c r="YA1" s="6" t="s">
        <v>646</v>
      </c>
      <c r="YB1" s="6" t="s">
        <v>647</v>
      </c>
      <c r="YC1" s="6" t="s">
        <v>648</v>
      </c>
      <c r="YD1" s="6" t="s">
        <v>649</v>
      </c>
      <c r="YE1" s="6" t="s">
        <v>650</v>
      </c>
      <c r="YF1" s="6" t="s">
        <v>651</v>
      </c>
      <c r="YG1" s="6" t="s">
        <v>652</v>
      </c>
      <c r="YH1" s="6" t="s">
        <v>653</v>
      </c>
      <c r="YI1" s="6" t="s">
        <v>654</v>
      </c>
      <c r="YJ1" s="6" t="s">
        <v>655</v>
      </c>
      <c r="YK1" s="6" t="s">
        <v>656</v>
      </c>
      <c r="YL1" s="6" t="s">
        <v>657</v>
      </c>
      <c r="YM1" s="6" t="s">
        <v>658</v>
      </c>
      <c r="YN1" s="6" t="s">
        <v>659</v>
      </c>
      <c r="YO1" s="6" t="s">
        <v>660</v>
      </c>
      <c r="YP1" s="6" t="s">
        <v>661</v>
      </c>
      <c r="YQ1" s="6" t="s">
        <v>662</v>
      </c>
      <c r="YR1" s="6" t="s">
        <v>663</v>
      </c>
      <c r="YS1" s="6" t="s">
        <v>664</v>
      </c>
      <c r="YT1" s="6" t="s">
        <v>665</v>
      </c>
      <c r="YU1" s="6" t="s">
        <v>666</v>
      </c>
      <c r="YV1" s="6" t="s">
        <v>667</v>
      </c>
      <c r="YW1" s="6" t="s">
        <v>668</v>
      </c>
      <c r="YX1" s="6" t="s">
        <v>669</v>
      </c>
      <c r="YY1" s="6" t="s">
        <v>670</v>
      </c>
      <c r="YZ1" s="6" t="s">
        <v>671</v>
      </c>
      <c r="ZA1" s="6" t="s">
        <v>672</v>
      </c>
      <c r="ZB1" s="6" t="s">
        <v>673</v>
      </c>
      <c r="ZC1" s="6" t="s">
        <v>674</v>
      </c>
      <c r="ZD1" s="6" t="s">
        <v>675</v>
      </c>
      <c r="ZE1" s="6" t="s">
        <v>676</v>
      </c>
      <c r="ZF1" s="6" t="s">
        <v>677</v>
      </c>
      <c r="ZG1" s="6" t="s">
        <v>678</v>
      </c>
      <c r="ZH1" s="6" t="s">
        <v>679</v>
      </c>
      <c r="ZI1" s="6" t="s">
        <v>680</v>
      </c>
      <c r="ZJ1" s="6" t="s">
        <v>681</v>
      </c>
      <c r="ZK1" s="6" t="s">
        <v>682</v>
      </c>
      <c r="ZL1" s="6" t="s">
        <v>683</v>
      </c>
      <c r="ZM1" s="6" t="s">
        <v>684</v>
      </c>
      <c r="ZN1" s="6" t="s">
        <v>685</v>
      </c>
      <c r="ZO1" s="6" t="s">
        <v>686</v>
      </c>
      <c r="ZP1" s="6" t="s">
        <v>687</v>
      </c>
      <c r="ZQ1" s="6" t="s">
        <v>688</v>
      </c>
      <c r="ZR1" s="6" t="s">
        <v>689</v>
      </c>
      <c r="ZS1" s="6" t="s">
        <v>690</v>
      </c>
      <c r="ZT1" s="6" t="s">
        <v>691</v>
      </c>
      <c r="ZU1" s="6" t="s">
        <v>692</v>
      </c>
      <c r="ZV1" s="6" t="s">
        <v>693</v>
      </c>
      <c r="ZW1" s="6" t="s">
        <v>694</v>
      </c>
      <c r="ZX1" s="6" t="s">
        <v>695</v>
      </c>
      <c r="ZY1" s="6" t="s">
        <v>696</v>
      </c>
      <c r="ZZ1" s="6" t="s">
        <v>697</v>
      </c>
      <c r="AAA1" s="6" t="s">
        <v>698</v>
      </c>
      <c r="AAB1" s="6" t="s">
        <v>699</v>
      </c>
      <c r="AAC1" s="6" t="s">
        <v>700</v>
      </c>
      <c r="AAD1" s="6" t="s">
        <v>701</v>
      </c>
      <c r="AAE1" s="6" t="s">
        <v>702</v>
      </c>
      <c r="AAF1" s="6" t="s">
        <v>703</v>
      </c>
      <c r="AAG1" s="6" t="s">
        <v>704</v>
      </c>
      <c r="AAH1" s="6" t="s">
        <v>705</v>
      </c>
      <c r="AAI1" s="6" t="s">
        <v>706</v>
      </c>
      <c r="AAJ1" s="6" t="s">
        <v>707</v>
      </c>
      <c r="AAK1" s="6" t="s">
        <v>708</v>
      </c>
      <c r="AAL1" s="6" t="s">
        <v>709</v>
      </c>
      <c r="AAM1" s="6" t="s">
        <v>710</v>
      </c>
      <c r="AAN1" s="6" t="s">
        <v>711</v>
      </c>
      <c r="AAO1" s="6" t="s">
        <v>712</v>
      </c>
      <c r="AAP1" s="6" t="s">
        <v>713</v>
      </c>
      <c r="AAQ1" s="6" t="s">
        <v>714</v>
      </c>
      <c r="AAR1" s="6" t="s">
        <v>715</v>
      </c>
      <c r="AAS1" s="6" t="s">
        <v>716</v>
      </c>
      <c r="AAT1" s="6" t="s">
        <v>717</v>
      </c>
      <c r="AAU1" s="6" t="s">
        <v>718</v>
      </c>
      <c r="AAV1" s="6" t="s">
        <v>719</v>
      </c>
      <c r="AAW1" s="6" t="s">
        <v>720</v>
      </c>
      <c r="AAX1" s="6" t="s">
        <v>721</v>
      </c>
      <c r="AAY1" s="6" t="s">
        <v>722</v>
      </c>
      <c r="AAZ1" s="6" t="s">
        <v>723</v>
      </c>
      <c r="ABA1" s="6" t="s">
        <v>724</v>
      </c>
      <c r="ABB1" s="6" t="s">
        <v>725</v>
      </c>
      <c r="ABC1" s="6" t="s">
        <v>726</v>
      </c>
      <c r="ABD1" s="6" t="s">
        <v>727</v>
      </c>
      <c r="ABE1" s="6" t="s">
        <v>728</v>
      </c>
      <c r="ABF1" s="6" t="s">
        <v>729</v>
      </c>
      <c r="ABG1" s="6" t="s">
        <v>730</v>
      </c>
      <c r="ABH1" s="6" t="s">
        <v>731</v>
      </c>
      <c r="ABI1" s="6" t="s">
        <v>732</v>
      </c>
      <c r="ABJ1" s="6" t="s">
        <v>733</v>
      </c>
      <c r="ABK1" s="6" t="s">
        <v>734</v>
      </c>
      <c r="ABL1" s="6" t="s">
        <v>735</v>
      </c>
      <c r="ABM1" s="6" t="s">
        <v>736</v>
      </c>
      <c r="ABN1" s="6" t="s">
        <v>737</v>
      </c>
      <c r="ABO1" s="6" t="s">
        <v>738</v>
      </c>
      <c r="ABP1" s="6" t="s">
        <v>739</v>
      </c>
      <c r="ABQ1" s="6" t="s">
        <v>740</v>
      </c>
      <c r="ABR1" s="6" t="s">
        <v>741</v>
      </c>
      <c r="ABS1" s="6" t="s">
        <v>742</v>
      </c>
      <c r="ABT1" s="6" t="s">
        <v>743</v>
      </c>
      <c r="ABU1" s="6" t="s">
        <v>744</v>
      </c>
      <c r="ABV1" s="6" t="s">
        <v>745</v>
      </c>
      <c r="ABW1" s="6" t="s">
        <v>746</v>
      </c>
      <c r="ABX1" s="6" t="s">
        <v>747</v>
      </c>
      <c r="ABY1" s="6" t="s">
        <v>748</v>
      </c>
      <c r="ABZ1" s="6" t="s">
        <v>749</v>
      </c>
      <c r="ACA1" s="6" t="s">
        <v>750</v>
      </c>
      <c r="ACB1" s="6" t="s">
        <v>751</v>
      </c>
      <c r="ACC1" s="6" t="s">
        <v>752</v>
      </c>
      <c r="ACD1" s="6" t="s">
        <v>753</v>
      </c>
      <c r="ACE1" s="6" t="s">
        <v>754</v>
      </c>
      <c r="ACF1" s="6" t="s">
        <v>755</v>
      </c>
      <c r="ACG1" s="6" t="s">
        <v>756</v>
      </c>
      <c r="ACH1" s="6" t="s">
        <v>757</v>
      </c>
      <c r="ACI1" s="6" t="s">
        <v>758</v>
      </c>
      <c r="ACJ1" s="6" t="s">
        <v>759</v>
      </c>
      <c r="ACK1" s="6" t="s">
        <v>760</v>
      </c>
      <c r="ACL1" s="6" t="s">
        <v>761</v>
      </c>
      <c r="ACM1" s="6" t="s">
        <v>762</v>
      </c>
      <c r="ACN1" s="6" t="s">
        <v>763</v>
      </c>
      <c r="ACO1" s="6" t="s">
        <v>764</v>
      </c>
      <c r="ACP1" s="6" t="s">
        <v>765</v>
      </c>
      <c r="ACQ1" s="6" t="s">
        <v>766</v>
      </c>
      <c r="ACR1" s="6" t="s">
        <v>767</v>
      </c>
      <c r="ACS1" s="6" t="s">
        <v>768</v>
      </c>
      <c r="ACT1" s="6" t="s">
        <v>769</v>
      </c>
      <c r="ACU1" s="6" t="s">
        <v>770</v>
      </c>
      <c r="ACV1" s="6" t="s">
        <v>771</v>
      </c>
      <c r="ACW1" s="6" t="s">
        <v>772</v>
      </c>
      <c r="ACX1" s="6" t="s">
        <v>773</v>
      </c>
      <c r="ACY1" s="6" t="s">
        <v>774</v>
      </c>
      <c r="ACZ1" s="6" t="s">
        <v>775</v>
      </c>
      <c r="ADA1" s="6" t="s">
        <v>776</v>
      </c>
      <c r="ADB1" s="6" t="s">
        <v>777</v>
      </c>
      <c r="ADC1" s="6" t="s">
        <v>778</v>
      </c>
      <c r="ADD1" s="6" t="s">
        <v>779</v>
      </c>
      <c r="ADE1" s="6" t="s">
        <v>780</v>
      </c>
      <c r="ADF1" s="6" t="s">
        <v>781</v>
      </c>
      <c r="ADG1" s="6" t="s">
        <v>782</v>
      </c>
      <c r="ADH1" s="6" t="s">
        <v>783</v>
      </c>
      <c r="ADI1" s="6" t="s">
        <v>784</v>
      </c>
      <c r="ADJ1" s="6" t="s">
        <v>785</v>
      </c>
      <c r="ADK1" s="6" t="s">
        <v>786</v>
      </c>
      <c r="ADL1" s="6" t="s">
        <v>787</v>
      </c>
      <c r="ADM1" s="6" t="s">
        <v>788</v>
      </c>
      <c r="ADN1" s="6" t="s">
        <v>789</v>
      </c>
      <c r="ADO1" s="6" t="s">
        <v>790</v>
      </c>
      <c r="ADP1" s="6" t="s">
        <v>791</v>
      </c>
      <c r="ADQ1" s="6" t="s">
        <v>792</v>
      </c>
      <c r="ADR1" s="6" t="s">
        <v>793</v>
      </c>
      <c r="ADS1" s="6" t="s">
        <v>794</v>
      </c>
      <c r="ADT1" s="6" t="s">
        <v>795</v>
      </c>
      <c r="ADU1" s="6" t="s">
        <v>796</v>
      </c>
      <c r="ADV1" s="6" t="s">
        <v>797</v>
      </c>
      <c r="ADW1" s="6" t="s">
        <v>798</v>
      </c>
      <c r="ADX1" s="6" t="s">
        <v>799</v>
      </c>
      <c r="ADY1" s="6" t="s">
        <v>800</v>
      </c>
      <c r="ADZ1" s="6" t="s">
        <v>801</v>
      </c>
      <c r="AEA1" s="6" t="s">
        <v>802</v>
      </c>
      <c r="AEB1" s="6" t="s">
        <v>803</v>
      </c>
      <c r="AEC1" s="6" t="s">
        <v>804</v>
      </c>
      <c r="AED1" s="6" t="s">
        <v>805</v>
      </c>
      <c r="AEE1" s="6" t="s">
        <v>806</v>
      </c>
      <c r="AEF1" s="6" t="s">
        <v>807</v>
      </c>
      <c r="AEG1" s="6" t="s">
        <v>808</v>
      </c>
      <c r="AEH1" s="6" t="s">
        <v>809</v>
      </c>
      <c r="AEI1" s="6" t="s">
        <v>810</v>
      </c>
      <c r="AEJ1" s="6" t="s">
        <v>811</v>
      </c>
      <c r="AEK1" s="6" t="s">
        <v>812</v>
      </c>
      <c r="AEL1" s="6" t="s">
        <v>813</v>
      </c>
      <c r="AEM1" s="6" t="s">
        <v>814</v>
      </c>
      <c r="AEN1" s="6" t="s">
        <v>815</v>
      </c>
      <c r="AEO1" s="6" t="s">
        <v>816</v>
      </c>
      <c r="AEP1" s="6" t="s">
        <v>817</v>
      </c>
      <c r="AEQ1" s="6" t="s">
        <v>818</v>
      </c>
      <c r="AER1" s="6" t="s">
        <v>819</v>
      </c>
      <c r="AES1" s="6" t="s">
        <v>820</v>
      </c>
      <c r="AET1" s="6" t="s">
        <v>821</v>
      </c>
      <c r="AEU1" s="6" t="s">
        <v>822</v>
      </c>
      <c r="AEV1" s="6" t="s">
        <v>823</v>
      </c>
      <c r="AEW1" s="6" t="s">
        <v>824</v>
      </c>
      <c r="AEX1" s="6" t="s">
        <v>825</v>
      </c>
      <c r="AEY1" s="6" t="s">
        <v>826</v>
      </c>
      <c r="AEZ1" s="6" t="s">
        <v>827</v>
      </c>
      <c r="AFA1" s="6" t="s">
        <v>828</v>
      </c>
      <c r="AFB1" s="6" t="s">
        <v>829</v>
      </c>
      <c r="AFC1" s="6" t="s">
        <v>830</v>
      </c>
      <c r="AFD1" s="6" t="s">
        <v>831</v>
      </c>
      <c r="AFE1" s="6" t="s">
        <v>832</v>
      </c>
      <c r="AFF1" s="6" t="s">
        <v>833</v>
      </c>
      <c r="AFG1" s="6" t="s">
        <v>834</v>
      </c>
      <c r="AFH1" s="6" t="s">
        <v>835</v>
      </c>
      <c r="AFI1" s="6" t="s">
        <v>836</v>
      </c>
      <c r="AFJ1" s="6" t="s">
        <v>837</v>
      </c>
      <c r="AFK1" s="6" t="s">
        <v>838</v>
      </c>
      <c r="AFL1" s="6" t="s">
        <v>839</v>
      </c>
      <c r="AFM1" s="6" t="s">
        <v>840</v>
      </c>
      <c r="AFN1" s="6" t="s">
        <v>841</v>
      </c>
      <c r="AFO1" s="6" t="s">
        <v>842</v>
      </c>
      <c r="AFP1" s="6" t="s">
        <v>843</v>
      </c>
      <c r="AFQ1" s="6" t="s">
        <v>844</v>
      </c>
      <c r="AFR1" s="6" t="s">
        <v>845</v>
      </c>
      <c r="AFS1" s="6" t="s">
        <v>846</v>
      </c>
      <c r="AFT1" s="6" t="s">
        <v>847</v>
      </c>
      <c r="AFU1" s="6" t="s">
        <v>848</v>
      </c>
      <c r="AFV1" s="6" t="s">
        <v>849</v>
      </c>
      <c r="AFW1" s="6" t="s">
        <v>850</v>
      </c>
      <c r="AFX1" s="6" t="s">
        <v>851</v>
      </c>
      <c r="AFY1" s="6" t="s">
        <v>852</v>
      </c>
      <c r="AFZ1" s="6" t="s">
        <v>853</v>
      </c>
      <c r="AGA1" s="6" t="s">
        <v>854</v>
      </c>
      <c r="AGB1" s="6" t="s">
        <v>855</v>
      </c>
      <c r="AGC1" s="6" t="s">
        <v>856</v>
      </c>
      <c r="AGD1" s="6" t="s">
        <v>857</v>
      </c>
      <c r="AGE1" s="6" t="s">
        <v>858</v>
      </c>
      <c r="AGF1" s="6" t="s">
        <v>859</v>
      </c>
      <c r="AGG1" s="6" t="s">
        <v>860</v>
      </c>
      <c r="AGH1" s="6" t="s">
        <v>861</v>
      </c>
      <c r="AGI1" s="6" t="s">
        <v>862</v>
      </c>
      <c r="AGJ1" s="6" t="s">
        <v>863</v>
      </c>
      <c r="AGK1" s="6" t="s">
        <v>864</v>
      </c>
      <c r="AGL1" s="6" t="s">
        <v>865</v>
      </c>
      <c r="AGM1" s="6" t="s">
        <v>866</v>
      </c>
      <c r="AGN1" s="6" t="s">
        <v>867</v>
      </c>
      <c r="AGO1" s="6" t="s">
        <v>868</v>
      </c>
      <c r="AGP1" s="6" t="s">
        <v>869</v>
      </c>
      <c r="AGQ1" s="6" t="s">
        <v>870</v>
      </c>
      <c r="AGR1" s="6" t="s">
        <v>871</v>
      </c>
      <c r="AGS1" s="6" t="s">
        <v>872</v>
      </c>
      <c r="AGT1" s="6" t="s">
        <v>873</v>
      </c>
      <c r="AGU1" s="6" t="s">
        <v>874</v>
      </c>
      <c r="AGV1" s="6" t="s">
        <v>875</v>
      </c>
      <c r="AGW1" s="6" t="s">
        <v>876</v>
      </c>
      <c r="AGX1" s="6" t="s">
        <v>877</v>
      </c>
      <c r="AGY1" s="6" t="s">
        <v>878</v>
      </c>
      <c r="AGZ1" s="6" t="s">
        <v>879</v>
      </c>
      <c r="AHA1" s="6" t="s">
        <v>880</v>
      </c>
      <c r="AHB1" s="6" t="s">
        <v>881</v>
      </c>
      <c r="AHC1" s="6" t="s">
        <v>882</v>
      </c>
      <c r="AHD1" s="6" t="s">
        <v>883</v>
      </c>
      <c r="AHE1" s="6" t="s">
        <v>884</v>
      </c>
      <c r="AHF1" s="6" t="s">
        <v>885</v>
      </c>
      <c r="AHG1" s="6" t="s">
        <v>886</v>
      </c>
      <c r="AHH1" s="6" t="s">
        <v>887</v>
      </c>
      <c r="AHI1" s="6" t="s">
        <v>888</v>
      </c>
      <c r="AHJ1" s="6" t="s">
        <v>889</v>
      </c>
      <c r="AHK1" s="6" t="s">
        <v>890</v>
      </c>
      <c r="AHL1" s="6" t="s">
        <v>891</v>
      </c>
      <c r="AHM1" s="6" t="s">
        <v>892</v>
      </c>
      <c r="AHN1" s="6" t="s">
        <v>893</v>
      </c>
      <c r="AHO1" s="6" t="s">
        <v>894</v>
      </c>
      <c r="AHP1" s="6" t="s">
        <v>895</v>
      </c>
      <c r="AHQ1" s="6" t="s">
        <v>896</v>
      </c>
      <c r="AHR1" s="6" t="s">
        <v>897</v>
      </c>
      <c r="AHS1" s="6" t="s">
        <v>898</v>
      </c>
      <c r="AHT1" s="6" t="s">
        <v>899</v>
      </c>
      <c r="AHU1" s="6" t="s">
        <v>900</v>
      </c>
      <c r="AHV1" s="6" t="s">
        <v>901</v>
      </c>
      <c r="AHW1" s="6" t="s">
        <v>902</v>
      </c>
    </row>
    <row r="2" spans="1:907" x14ac:dyDescent="0.2">
      <c r="A2" s="5">
        <v>1</v>
      </c>
      <c r="B2" t="s">
        <v>903</v>
      </c>
      <c r="C2" t="s">
        <v>904</v>
      </c>
      <c r="D2" t="s">
        <v>905</v>
      </c>
      <c r="E2" s="5">
        <v>67</v>
      </c>
      <c r="F2" s="5">
        <v>67.25555555555556</v>
      </c>
      <c r="G2" s="2">
        <v>41820</v>
      </c>
      <c r="H2" s="2">
        <v>41856</v>
      </c>
      <c r="I2" t="s">
        <v>906</v>
      </c>
      <c r="J2" t="s">
        <v>907</v>
      </c>
      <c r="K2" t="s">
        <v>911</v>
      </c>
      <c r="L2" t="s">
        <v>911</v>
      </c>
      <c r="M2" s="5">
        <v>0</v>
      </c>
      <c r="N2" s="5">
        <v>0</v>
      </c>
      <c r="O2" t="s">
        <v>911</v>
      </c>
      <c r="P2" t="s">
        <v>911</v>
      </c>
      <c r="Q2" t="s">
        <v>911</v>
      </c>
      <c r="R2" s="5">
        <v>0</v>
      </c>
      <c r="S2" s="5">
        <v>0</v>
      </c>
      <c r="T2" t="s">
        <v>911</v>
      </c>
      <c r="U2" t="s">
        <v>911</v>
      </c>
      <c r="V2" t="s">
        <v>911</v>
      </c>
      <c r="W2" t="s">
        <v>911</v>
      </c>
      <c r="X2" s="5">
        <v>0</v>
      </c>
      <c r="Y2" t="s">
        <v>912</v>
      </c>
      <c r="Z2" t="s">
        <v>911</v>
      </c>
      <c r="AA2" s="5">
        <v>0</v>
      </c>
      <c r="AB2" s="5">
        <v>0</v>
      </c>
      <c r="AC2" t="s">
        <v>911</v>
      </c>
      <c r="AD2" t="s">
        <v>911</v>
      </c>
      <c r="AE2" t="s">
        <v>911</v>
      </c>
      <c r="AF2" s="5">
        <v>0</v>
      </c>
      <c r="AG2" t="s">
        <v>911</v>
      </c>
      <c r="AH2" t="s">
        <v>911</v>
      </c>
      <c r="AI2" s="5">
        <v>0</v>
      </c>
      <c r="AJ2" s="5">
        <v>0</v>
      </c>
      <c r="AK2" t="s">
        <v>912</v>
      </c>
      <c r="AL2" t="s">
        <v>911</v>
      </c>
      <c r="AM2" s="5">
        <v>0</v>
      </c>
      <c r="AN2" s="5">
        <v>0</v>
      </c>
      <c r="AO2" s="5">
        <v>0</v>
      </c>
      <c r="AP2" t="s">
        <v>912</v>
      </c>
      <c r="AQ2" t="s">
        <v>912</v>
      </c>
      <c r="AR2" s="5">
        <v>0</v>
      </c>
      <c r="AS2" t="s">
        <v>912</v>
      </c>
      <c r="AT2" t="s">
        <v>912</v>
      </c>
      <c r="AU2" s="5">
        <v>0</v>
      </c>
      <c r="AV2" t="s">
        <v>912</v>
      </c>
      <c r="AW2" t="s">
        <v>912</v>
      </c>
      <c r="AX2" s="5">
        <v>0</v>
      </c>
      <c r="AY2" t="s">
        <v>912</v>
      </c>
      <c r="AZ2" s="5">
        <v>0</v>
      </c>
      <c r="BA2" s="5">
        <v>0</v>
      </c>
      <c r="BB2" s="5">
        <v>0</v>
      </c>
      <c r="BC2" t="s">
        <v>913</v>
      </c>
      <c r="BD2" s="5">
        <v>0</v>
      </c>
      <c r="BE2" s="5">
        <v>0</v>
      </c>
      <c r="BF2" t="s">
        <v>911</v>
      </c>
      <c r="BG2" t="s">
        <v>911</v>
      </c>
      <c r="BH2" t="s">
        <v>912</v>
      </c>
      <c r="BI2" t="s">
        <v>912</v>
      </c>
      <c r="BJ2" t="s">
        <v>911</v>
      </c>
      <c r="BK2" s="5">
        <v>0</v>
      </c>
      <c r="BL2" t="s">
        <v>912</v>
      </c>
      <c r="BM2" t="s">
        <v>912</v>
      </c>
      <c r="BN2" t="s">
        <v>912</v>
      </c>
      <c r="BO2" t="s">
        <v>912</v>
      </c>
      <c r="BP2" t="s">
        <v>912</v>
      </c>
      <c r="BQ2" s="5">
        <v>0</v>
      </c>
      <c r="BR2" t="s">
        <v>912</v>
      </c>
      <c r="BS2" t="s">
        <v>911</v>
      </c>
      <c r="BT2" s="5">
        <v>0</v>
      </c>
      <c r="BU2" t="s">
        <v>912</v>
      </c>
      <c r="BV2" t="s">
        <v>912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t="s">
        <v>911</v>
      </c>
      <c r="CW2" t="s">
        <v>911</v>
      </c>
      <c r="CX2" s="5">
        <v>0</v>
      </c>
      <c r="CY2" s="5">
        <v>0</v>
      </c>
      <c r="CZ2" t="s">
        <v>911</v>
      </c>
      <c r="DA2" t="s">
        <v>911</v>
      </c>
      <c r="DB2" t="s">
        <v>911</v>
      </c>
      <c r="DC2" s="5">
        <v>0</v>
      </c>
      <c r="DD2" s="5">
        <v>0</v>
      </c>
      <c r="DE2" t="s">
        <v>911</v>
      </c>
      <c r="DF2" t="s">
        <v>911</v>
      </c>
      <c r="DG2" t="s">
        <v>911</v>
      </c>
      <c r="DH2" t="s">
        <v>919</v>
      </c>
      <c r="DI2" s="5">
        <v>0</v>
      </c>
      <c r="DJ2" t="s">
        <v>912</v>
      </c>
      <c r="DK2" t="s">
        <v>919</v>
      </c>
      <c r="DL2" s="5">
        <v>0</v>
      </c>
      <c r="DM2" s="5">
        <v>0</v>
      </c>
      <c r="DN2" t="s">
        <v>911</v>
      </c>
      <c r="DO2" t="s">
        <v>911</v>
      </c>
      <c r="DP2" t="s">
        <v>919</v>
      </c>
      <c r="DQ2" s="5">
        <v>0</v>
      </c>
      <c r="DR2" t="s">
        <v>912</v>
      </c>
      <c r="DS2" t="s">
        <v>919</v>
      </c>
      <c r="DT2" s="5">
        <v>0</v>
      </c>
      <c r="DU2" s="5">
        <v>0</v>
      </c>
      <c r="DV2" t="s">
        <v>912</v>
      </c>
      <c r="DW2" t="s">
        <v>911</v>
      </c>
      <c r="DX2" s="5">
        <v>0</v>
      </c>
      <c r="DY2" s="5">
        <v>0</v>
      </c>
      <c r="DZ2" s="5">
        <v>0</v>
      </c>
      <c r="EA2" t="s">
        <v>912</v>
      </c>
      <c r="EB2" t="s">
        <v>912</v>
      </c>
      <c r="EC2" s="5">
        <v>0</v>
      </c>
      <c r="ED2" t="s">
        <v>912</v>
      </c>
      <c r="EE2" t="s">
        <v>912</v>
      </c>
      <c r="EF2" s="5">
        <v>0</v>
      </c>
      <c r="EG2" t="s">
        <v>912</v>
      </c>
      <c r="EH2" t="s">
        <v>912</v>
      </c>
      <c r="EI2" s="5">
        <v>0</v>
      </c>
      <c r="EJ2" t="s">
        <v>912</v>
      </c>
      <c r="EK2" s="5">
        <v>0</v>
      </c>
      <c r="EL2" s="5">
        <v>0</v>
      </c>
      <c r="EM2" s="5">
        <v>0</v>
      </c>
      <c r="EN2" t="s">
        <v>913</v>
      </c>
      <c r="EO2" s="5">
        <v>0</v>
      </c>
      <c r="EP2" s="5">
        <v>0</v>
      </c>
      <c r="EQ2" t="s">
        <v>911</v>
      </c>
      <c r="ER2" t="s">
        <v>911</v>
      </c>
      <c r="ES2" t="s">
        <v>913</v>
      </c>
      <c r="ET2" t="s">
        <v>913</v>
      </c>
      <c r="EU2" t="s">
        <v>913</v>
      </c>
      <c r="EV2" s="5">
        <v>0</v>
      </c>
      <c r="EW2" t="s">
        <v>911</v>
      </c>
      <c r="EX2" t="s">
        <v>911</v>
      </c>
      <c r="EY2" t="s">
        <v>911</v>
      </c>
      <c r="EZ2" t="s">
        <v>911</v>
      </c>
      <c r="FA2" t="s">
        <v>919</v>
      </c>
      <c r="FB2" s="5">
        <v>0</v>
      </c>
      <c r="FC2" t="s">
        <v>912</v>
      </c>
      <c r="FD2" t="s">
        <v>912</v>
      </c>
      <c r="FE2" s="5">
        <v>0</v>
      </c>
      <c r="FF2" t="s">
        <v>919</v>
      </c>
      <c r="FG2" t="s">
        <v>919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t="s">
        <v>908</v>
      </c>
      <c r="GH2" t="s">
        <v>908</v>
      </c>
      <c r="GI2" t="s">
        <v>909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t="s">
        <v>908</v>
      </c>
      <c r="GQ2" t="s">
        <v>908</v>
      </c>
      <c r="GR2" t="s">
        <v>1036</v>
      </c>
      <c r="GS2" s="4">
        <v>0</v>
      </c>
      <c r="GT2" s="4">
        <v>0</v>
      </c>
      <c r="GU2" s="4">
        <v>24</v>
      </c>
      <c r="GV2" s="4">
        <v>0</v>
      </c>
      <c r="GW2" s="5">
        <v>24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17</v>
      </c>
      <c r="HD2" s="5">
        <v>0</v>
      </c>
      <c r="HE2" s="5">
        <v>7</v>
      </c>
      <c r="HF2" s="5">
        <v>0</v>
      </c>
      <c r="HG2" t="s">
        <v>910</v>
      </c>
      <c r="HH2" t="s">
        <v>910</v>
      </c>
      <c r="HI2" s="5">
        <v>0</v>
      </c>
      <c r="HJ2" s="5">
        <v>6</v>
      </c>
      <c r="HK2" s="5">
        <v>4</v>
      </c>
      <c r="HL2" s="5">
        <v>4</v>
      </c>
      <c r="HM2" s="5">
        <v>2</v>
      </c>
      <c r="HN2" s="5">
        <v>2</v>
      </c>
      <c r="HO2" s="5">
        <v>0</v>
      </c>
      <c r="HP2" s="5">
        <v>0</v>
      </c>
      <c r="HQ2" s="5">
        <v>0</v>
      </c>
      <c r="HR2" s="5">
        <v>0</v>
      </c>
      <c r="HS2" t="s">
        <v>914</v>
      </c>
      <c r="HT2" t="s">
        <v>915</v>
      </c>
      <c r="HU2" s="5">
        <v>0</v>
      </c>
      <c r="HV2" s="5">
        <v>0</v>
      </c>
      <c r="HW2" t="s">
        <v>915</v>
      </c>
      <c r="HX2" s="5">
        <v>5</v>
      </c>
      <c r="HY2" s="5">
        <v>5</v>
      </c>
      <c r="HZ2" s="5">
        <v>0</v>
      </c>
      <c r="IA2" s="5">
        <v>0</v>
      </c>
      <c r="IB2" s="5">
        <v>5</v>
      </c>
      <c r="IC2" s="5">
        <v>5</v>
      </c>
      <c r="ID2" s="5">
        <v>5</v>
      </c>
      <c r="IE2" s="5">
        <v>5</v>
      </c>
      <c r="IF2" s="5">
        <v>0</v>
      </c>
      <c r="IG2" s="5">
        <v>5</v>
      </c>
      <c r="IH2" s="5">
        <v>5</v>
      </c>
      <c r="II2" s="5">
        <v>0</v>
      </c>
      <c r="IJ2" s="5">
        <v>0</v>
      </c>
      <c r="IK2" s="5">
        <v>5</v>
      </c>
      <c r="IL2" s="5">
        <v>5</v>
      </c>
      <c r="IM2" s="5">
        <v>5</v>
      </c>
      <c r="IN2" s="5">
        <v>0</v>
      </c>
      <c r="IO2" s="5">
        <v>5</v>
      </c>
      <c r="IP2" s="5">
        <v>5</v>
      </c>
      <c r="IQ2" s="5">
        <v>0</v>
      </c>
      <c r="IR2" s="5">
        <v>0</v>
      </c>
      <c r="IS2" s="5">
        <v>5</v>
      </c>
      <c r="IT2" s="5">
        <v>5</v>
      </c>
      <c r="IU2" s="5">
        <v>0</v>
      </c>
      <c r="IV2" s="5">
        <v>0</v>
      </c>
      <c r="IW2" s="5">
        <v>0</v>
      </c>
      <c r="IX2" s="5">
        <v>5</v>
      </c>
      <c r="IY2" s="5">
        <v>5</v>
      </c>
      <c r="IZ2" s="5">
        <v>0</v>
      </c>
      <c r="JA2" s="5">
        <v>5</v>
      </c>
      <c r="JB2" s="5">
        <v>5</v>
      </c>
      <c r="JC2" s="5">
        <v>0</v>
      </c>
      <c r="JD2" s="5">
        <v>5</v>
      </c>
      <c r="JE2" s="5">
        <v>5</v>
      </c>
      <c r="JF2" s="5">
        <v>0</v>
      </c>
      <c r="JG2" s="5">
        <v>5</v>
      </c>
      <c r="JH2" s="5">
        <v>0</v>
      </c>
      <c r="JI2" s="5">
        <v>0</v>
      </c>
      <c r="JJ2" s="5">
        <v>0</v>
      </c>
      <c r="JK2" s="5">
        <v>5</v>
      </c>
      <c r="JL2" s="5">
        <v>0</v>
      </c>
      <c r="JM2" s="5">
        <v>0</v>
      </c>
      <c r="JN2" s="5">
        <v>5</v>
      </c>
      <c r="JO2" s="5">
        <v>5</v>
      </c>
      <c r="JP2" s="5">
        <v>5</v>
      </c>
      <c r="JQ2" s="5">
        <v>5</v>
      </c>
      <c r="JR2" s="5">
        <v>5</v>
      </c>
      <c r="JS2" s="5">
        <v>0</v>
      </c>
      <c r="JT2" s="5">
        <v>5</v>
      </c>
      <c r="JU2" s="5">
        <v>5</v>
      </c>
      <c r="JV2" s="5">
        <v>5</v>
      </c>
      <c r="JW2" s="5">
        <v>5</v>
      </c>
      <c r="JX2" s="5">
        <v>5</v>
      </c>
      <c r="JY2" s="5">
        <v>0</v>
      </c>
      <c r="JZ2" s="5">
        <v>5</v>
      </c>
      <c r="KA2" s="5">
        <v>5</v>
      </c>
      <c r="KB2" s="5">
        <v>5</v>
      </c>
      <c r="KC2" s="5">
        <v>5</v>
      </c>
      <c r="KD2" s="5">
        <v>5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t="s">
        <v>916</v>
      </c>
      <c r="LE2" t="s">
        <v>916</v>
      </c>
      <c r="LF2" s="5">
        <v>0</v>
      </c>
      <c r="LG2" s="5">
        <v>0</v>
      </c>
      <c r="LH2" t="s">
        <v>916</v>
      </c>
      <c r="LI2" t="s">
        <v>916</v>
      </c>
      <c r="LJ2" t="s">
        <v>916</v>
      </c>
      <c r="LK2" s="5">
        <v>0</v>
      </c>
      <c r="LL2" s="5">
        <v>0</v>
      </c>
      <c r="LM2" t="s">
        <v>916</v>
      </c>
      <c r="LN2" t="s">
        <v>916</v>
      </c>
      <c r="LO2" t="s">
        <v>916</v>
      </c>
      <c r="LP2" t="s">
        <v>917</v>
      </c>
      <c r="LQ2" s="5">
        <v>0</v>
      </c>
      <c r="LR2" t="s">
        <v>916</v>
      </c>
      <c r="LS2" t="s">
        <v>917</v>
      </c>
      <c r="LT2" s="5">
        <v>0</v>
      </c>
      <c r="LU2" s="5">
        <v>0</v>
      </c>
      <c r="LV2" t="s">
        <v>916</v>
      </c>
      <c r="LW2" t="s">
        <v>916</v>
      </c>
      <c r="LX2" t="s">
        <v>916</v>
      </c>
      <c r="LY2" s="5">
        <v>0</v>
      </c>
      <c r="LZ2" t="s">
        <v>916</v>
      </c>
      <c r="MA2" t="s">
        <v>916</v>
      </c>
      <c r="MB2" s="5">
        <v>0</v>
      </c>
      <c r="MC2" s="5">
        <v>0</v>
      </c>
      <c r="MD2" t="s">
        <v>916</v>
      </c>
      <c r="ME2" t="s">
        <v>917</v>
      </c>
      <c r="MF2" s="5">
        <v>0</v>
      </c>
      <c r="MG2" s="5">
        <v>0</v>
      </c>
      <c r="MH2" s="5">
        <v>0</v>
      </c>
      <c r="MI2" t="s">
        <v>916</v>
      </c>
      <c r="MJ2" t="s">
        <v>916</v>
      </c>
      <c r="MK2" s="5">
        <v>0</v>
      </c>
      <c r="ML2" t="s">
        <v>916</v>
      </c>
      <c r="MM2" t="s">
        <v>916</v>
      </c>
      <c r="MN2" s="5">
        <v>0</v>
      </c>
      <c r="MO2" t="s">
        <v>916</v>
      </c>
      <c r="MP2" t="s">
        <v>916</v>
      </c>
      <c r="MQ2" s="5">
        <v>0</v>
      </c>
      <c r="MR2" t="s">
        <v>916</v>
      </c>
      <c r="MS2" s="5">
        <v>0</v>
      </c>
      <c r="MT2" s="5">
        <v>0</v>
      </c>
      <c r="MU2" s="5">
        <v>0</v>
      </c>
      <c r="MV2" t="s">
        <v>916</v>
      </c>
      <c r="MW2" s="5">
        <v>0</v>
      </c>
      <c r="MX2" s="5">
        <v>0</v>
      </c>
      <c r="MY2" t="s">
        <v>916</v>
      </c>
      <c r="MZ2" t="s">
        <v>916</v>
      </c>
      <c r="NA2" t="s">
        <v>916</v>
      </c>
      <c r="NB2" t="s">
        <v>918</v>
      </c>
      <c r="NC2" t="s">
        <v>918</v>
      </c>
      <c r="ND2" s="5">
        <v>0</v>
      </c>
      <c r="NE2" t="s">
        <v>916</v>
      </c>
      <c r="NF2" t="s">
        <v>916</v>
      </c>
      <c r="NG2" t="s">
        <v>916</v>
      </c>
      <c r="NH2" t="s">
        <v>917</v>
      </c>
      <c r="NI2" t="s">
        <v>917</v>
      </c>
      <c r="NJ2" s="5">
        <v>0</v>
      </c>
      <c r="NK2" t="s">
        <v>918</v>
      </c>
      <c r="NL2" t="s">
        <v>916</v>
      </c>
      <c r="NM2" s="5">
        <v>0</v>
      </c>
      <c r="NN2" t="s">
        <v>917</v>
      </c>
      <c r="NO2" t="s">
        <v>917</v>
      </c>
      <c r="NP2" s="5">
        <v>0</v>
      </c>
      <c r="NQ2" s="5">
        <v>0</v>
      </c>
      <c r="NR2" s="5">
        <v>0</v>
      </c>
      <c r="NS2" s="5">
        <v>0</v>
      </c>
      <c r="NT2" s="5">
        <v>0</v>
      </c>
      <c r="NU2" s="5">
        <v>0</v>
      </c>
      <c r="NV2" s="5">
        <v>0</v>
      </c>
      <c r="NW2" s="5">
        <v>0</v>
      </c>
      <c r="NX2" s="5">
        <v>0</v>
      </c>
      <c r="NY2" s="5">
        <v>0</v>
      </c>
      <c r="NZ2" s="5">
        <v>0</v>
      </c>
      <c r="OA2" s="5">
        <v>0</v>
      </c>
      <c r="OB2" s="5">
        <v>0</v>
      </c>
      <c r="OC2" s="5">
        <v>0</v>
      </c>
      <c r="OD2" s="5">
        <v>0</v>
      </c>
      <c r="OE2" s="5">
        <v>0</v>
      </c>
      <c r="OF2" s="5">
        <v>0</v>
      </c>
      <c r="OG2" s="5">
        <v>0</v>
      </c>
      <c r="OH2" s="5">
        <v>0</v>
      </c>
      <c r="OI2" s="5">
        <v>0</v>
      </c>
      <c r="OJ2" s="5">
        <v>0</v>
      </c>
      <c r="OK2" s="5">
        <v>0</v>
      </c>
      <c r="OL2" s="5">
        <v>0</v>
      </c>
      <c r="OM2" s="5">
        <v>0</v>
      </c>
      <c r="ON2" s="5">
        <v>0</v>
      </c>
      <c r="OO2" s="5">
        <v>2</v>
      </c>
      <c r="OP2" s="5">
        <v>2</v>
      </c>
      <c r="OQ2" s="5">
        <v>5</v>
      </c>
      <c r="OR2" s="5">
        <v>5</v>
      </c>
      <c r="OS2" s="5">
        <v>3</v>
      </c>
      <c r="OT2" s="5">
        <v>3</v>
      </c>
      <c r="OU2" s="5">
        <v>3</v>
      </c>
      <c r="OV2" s="5">
        <v>3</v>
      </c>
      <c r="OW2" s="5">
        <v>0</v>
      </c>
      <c r="OX2" s="5">
        <v>6</v>
      </c>
      <c r="OY2" s="5">
        <v>6</v>
      </c>
      <c r="OZ2" s="5">
        <v>6</v>
      </c>
      <c r="PA2" s="5">
        <v>6</v>
      </c>
      <c r="PB2" s="5">
        <v>6</v>
      </c>
      <c r="PC2" s="5">
        <v>15</v>
      </c>
      <c r="PD2" s="5">
        <v>15</v>
      </c>
      <c r="PE2" s="5">
        <v>5</v>
      </c>
      <c r="PF2" s="5">
        <v>5</v>
      </c>
      <c r="PG2" s="5">
        <v>5</v>
      </c>
      <c r="PH2" s="5">
        <v>5</v>
      </c>
      <c r="PI2" s="5">
        <v>5</v>
      </c>
      <c r="PJ2" s="5">
        <v>0</v>
      </c>
      <c r="PK2" s="5">
        <v>5</v>
      </c>
      <c r="PL2" s="5">
        <v>5</v>
      </c>
      <c r="PM2" s="5">
        <v>0</v>
      </c>
      <c r="PN2" s="5">
        <v>0</v>
      </c>
      <c r="PO2" s="5">
        <v>5</v>
      </c>
      <c r="PP2" s="5">
        <v>5</v>
      </c>
      <c r="PQ2" s="5">
        <v>0</v>
      </c>
      <c r="PR2" s="5">
        <v>0</v>
      </c>
      <c r="PS2" s="5">
        <v>0</v>
      </c>
      <c r="PT2" s="5">
        <v>1</v>
      </c>
      <c r="PU2" s="5">
        <v>1</v>
      </c>
      <c r="PV2" s="5">
        <v>0</v>
      </c>
      <c r="PW2" s="5">
        <v>5</v>
      </c>
      <c r="PX2" s="5">
        <v>5</v>
      </c>
      <c r="PY2" s="5">
        <v>0</v>
      </c>
      <c r="PZ2" s="5">
        <v>5</v>
      </c>
      <c r="QA2" s="5">
        <v>5</v>
      </c>
      <c r="QB2" s="5">
        <v>0</v>
      </c>
      <c r="QC2" s="5">
        <v>5</v>
      </c>
      <c r="QD2" s="5">
        <v>0</v>
      </c>
      <c r="QE2" s="5">
        <v>0</v>
      </c>
      <c r="QF2" s="5">
        <v>0</v>
      </c>
      <c r="QG2" s="5">
        <v>5</v>
      </c>
      <c r="QH2" s="5">
        <v>0</v>
      </c>
      <c r="QI2" s="5">
        <v>0</v>
      </c>
      <c r="QJ2" s="5">
        <v>5</v>
      </c>
      <c r="QK2" s="5">
        <v>5</v>
      </c>
      <c r="QL2" s="5">
        <v>5</v>
      </c>
      <c r="QM2" s="5">
        <v>5</v>
      </c>
      <c r="QN2" s="5">
        <v>5</v>
      </c>
      <c r="QO2" s="5">
        <v>0</v>
      </c>
      <c r="QP2" s="5">
        <v>5</v>
      </c>
      <c r="QQ2" s="5">
        <v>5</v>
      </c>
      <c r="QR2" s="5">
        <v>5</v>
      </c>
      <c r="QS2" s="5">
        <v>5</v>
      </c>
      <c r="QT2" s="5">
        <v>5</v>
      </c>
      <c r="QU2" s="5">
        <v>0</v>
      </c>
      <c r="QV2" s="5">
        <v>5</v>
      </c>
      <c r="QW2" s="5">
        <v>5</v>
      </c>
      <c r="QX2" s="5">
        <v>5</v>
      </c>
      <c r="QY2" s="5">
        <v>5</v>
      </c>
      <c r="QZ2" s="5">
        <v>5</v>
      </c>
      <c r="RA2" s="5">
        <v>0</v>
      </c>
      <c r="RB2" s="5">
        <v>0</v>
      </c>
      <c r="RC2" s="5">
        <v>0</v>
      </c>
      <c r="RD2" s="5">
        <v>0</v>
      </c>
      <c r="RE2" s="5">
        <v>0</v>
      </c>
      <c r="RF2" s="5">
        <v>0</v>
      </c>
      <c r="RG2" s="5">
        <v>0</v>
      </c>
      <c r="RH2" s="5">
        <v>0</v>
      </c>
      <c r="RI2" s="5">
        <v>0</v>
      </c>
      <c r="RJ2" s="5">
        <v>0</v>
      </c>
      <c r="RK2" s="5">
        <v>0</v>
      </c>
      <c r="RL2" s="5">
        <v>0</v>
      </c>
      <c r="RM2" s="5">
        <v>0</v>
      </c>
      <c r="RN2" s="5">
        <v>0</v>
      </c>
      <c r="RO2" s="5">
        <v>0</v>
      </c>
      <c r="RP2" s="5">
        <v>0</v>
      </c>
      <c r="RQ2" s="5">
        <v>0</v>
      </c>
      <c r="RR2" s="5">
        <v>0</v>
      </c>
      <c r="RS2" s="5">
        <v>0</v>
      </c>
      <c r="RT2" s="5">
        <v>0</v>
      </c>
      <c r="RU2" s="5">
        <v>0</v>
      </c>
      <c r="RV2" s="5">
        <v>0</v>
      </c>
      <c r="RW2" s="5">
        <v>0</v>
      </c>
      <c r="RX2" s="5">
        <v>0</v>
      </c>
      <c r="RY2" s="5">
        <v>0</v>
      </c>
      <c r="RZ2" s="5">
        <v>2</v>
      </c>
      <c r="SA2" s="5">
        <v>3</v>
      </c>
      <c r="SB2" s="5">
        <v>4</v>
      </c>
      <c r="SC2" s="5">
        <v>2</v>
      </c>
      <c r="SD2" s="5">
        <v>3</v>
      </c>
      <c r="SE2" s="5">
        <v>2</v>
      </c>
      <c r="SF2" s="5">
        <v>2</v>
      </c>
      <c r="SG2" s="5">
        <v>2</v>
      </c>
      <c r="SH2" s="5">
        <v>2</v>
      </c>
      <c r="SI2" s="5">
        <v>2</v>
      </c>
      <c r="SJ2" s="5">
        <v>1</v>
      </c>
      <c r="SK2" s="5">
        <v>1</v>
      </c>
      <c r="SL2" s="5">
        <v>3</v>
      </c>
      <c r="SM2" s="5">
        <v>2</v>
      </c>
      <c r="SN2" s="5">
        <v>3</v>
      </c>
      <c r="SO2" s="5">
        <v>2</v>
      </c>
      <c r="SP2" s="5">
        <v>3</v>
      </c>
      <c r="SQ2" s="5">
        <v>2</v>
      </c>
      <c r="SR2" s="5">
        <v>0</v>
      </c>
      <c r="SS2" s="5">
        <v>0</v>
      </c>
      <c r="ST2" s="5">
        <v>0</v>
      </c>
      <c r="SU2" s="5">
        <v>0</v>
      </c>
      <c r="SV2" s="5">
        <v>0</v>
      </c>
      <c r="SW2" s="5">
        <v>0</v>
      </c>
      <c r="SX2" s="5">
        <v>0</v>
      </c>
      <c r="SY2" s="5">
        <v>0</v>
      </c>
      <c r="SZ2" s="5">
        <v>0</v>
      </c>
      <c r="TA2" s="5">
        <v>0</v>
      </c>
      <c r="TB2" t="s">
        <v>920</v>
      </c>
      <c r="TC2" t="s">
        <v>921</v>
      </c>
      <c r="TD2" t="s">
        <v>921</v>
      </c>
      <c r="TE2" t="s">
        <v>920</v>
      </c>
      <c r="TF2" t="s">
        <v>921</v>
      </c>
      <c r="TG2" t="s">
        <v>922</v>
      </c>
      <c r="TH2" t="s">
        <v>920</v>
      </c>
      <c r="TI2" t="s">
        <v>920</v>
      </c>
      <c r="TJ2" t="s">
        <v>920</v>
      </c>
      <c r="TK2" t="s">
        <v>921</v>
      </c>
      <c r="TL2" t="s">
        <v>920</v>
      </c>
      <c r="TM2" t="s">
        <v>921</v>
      </c>
      <c r="TN2" t="s">
        <v>920</v>
      </c>
      <c r="TO2" t="s">
        <v>922</v>
      </c>
      <c r="TP2" t="s">
        <v>923</v>
      </c>
      <c r="TQ2" t="s">
        <v>921</v>
      </c>
      <c r="TR2" t="s">
        <v>922</v>
      </c>
      <c r="TS2" t="s">
        <v>921</v>
      </c>
      <c r="TT2" s="5">
        <v>999</v>
      </c>
      <c r="TU2" s="5">
        <v>999</v>
      </c>
      <c r="TV2" s="5">
        <v>999</v>
      </c>
      <c r="TW2" s="5">
        <v>999</v>
      </c>
      <c r="TX2" s="5">
        <v>999</v>
      </c>
      <c r="TY2" s="5">
        <v>999</v>
      </c>
      <c r="TZ2" s="5">
        <v>999</v>
      </c>
      <c r="UA2" s="5">
        <v>999</v>
      </c>
      <c r="UB2" s="5">
        <v>999</v>
      </c>
      <c r="UC2" s="5">
        <v>999</v>
      </c>
      <c r="UD2" t="s">
        <v>921</v>
      </c>
      <c r="UE2" t="s">
        <v>921</v>
      </c>
      <c r="UF2" s="5">
        <v>0</v>
      </c>
      <c r="UG2" s="5">
        <v>0</v>
      </c>
      <c r="UH2" s="5">
        <v>0</v>
      </c>
      <c r="UI2" s="5">
        <v>0</v>
      </c>
      <c r="UJ2" s="5">
        <v>0</v>
      </c>
      <c r="UK2" s="5">
        <v>0</v>
      </c>
      <c r="UL2" s="5">
        <v>0</v>
      </c>
      <c r="UM2" s="5">
        <v>0</v>
      </c>
      <c r="UN2" s="5">
        <v>0</v>
      </c>
      <c r="UO2" s="5">
        <v>0</v>
      </c>
      <c r="UP2" s="5">
        <v>0</v>
      </c>
      <c r="UQ2" s="5">
        <v>0</v>
      </c>
      <c r="UR2" s="5">
        <v>0</v>
      </c>
      <c r="US2" s="5">
        <v>0</v>
      </c>
      <c r="UT2" s="5">
        <v>0</v>
      </c>
      <c r="UU2" s="5">
        <v>0</v>
      </c>
      <c r="UV2" s="5">
        <v>0</v>
      </c>
      <c r="UW2" s="5">
        <v>0</v>
      </c>
      <c r="UX2" s="5">
        <v>0</v>
      </c>
      <c r="UY2" s="5">
        <v>0</v>
      </c>
      <c r="UZ2" s="5">
        <v>0</v>
      </c>
      <c r="VA2" s="5">
        <v>0</v>
      </c>
      <c r="VB2" s="5">
        <v>0</v>
      </c>
      <c r="VC2" s="5">
        <v>0</v>
      </c>
      <c r="VD2" s="5">
        <v>0</v>
      </c>
      <c r="VE2" s="5">
        <v>0</v>
      </c>
      <c r="VF2" t="s">
        <v>924</v>
      </c>
      <c r="VG2" t="s">
        <v>924</v>
      </c>
      <c r="VH2" s="5">
        <v>0</v>
      </c>
      <c r="VI2" s="5">
        <v>0</v>
      </c>
      <c r="VJ2" s="5">
        <v>0</v>
      </c>
      <c r="VK2" t="s">
        <v>924</v>
      </c>
      <c r="VL2" t="s">
        <v>924</v>
      </c>
      <c r="VM2" s="5">
        <v>0</v>
      </c>
      <c r="VN2" t="s">
        <v>924</v>
      </c>
      <c r="VO2" t="s">
        <v>924</v>
      </c>
      <c r="VP2" s="5">
        <v>0</v>
      </c>
      <c r="VQ2" t="s">
        <v>924</v>
      </c>
      <c r="VR2" t="s">
        <v>924</v>
      </c>
      <c r="VS2" s="5">
        <v>0</v>
      </c>
      <c r="VT2" t="s">
        <v>924</v>
      </c>
      <c r="VU2" s="5">
        <v>0</v>
      </c>
      <c r="VV2" s="5">
        <v>0</v>
      </c>
      <c r="VW2">
        <v>0</v>
      </c>
      <c r="VX2" s="5">
        <v>0</v>
      </c>
      <c r="VY2" s="5">
        <v>0</v>
      </c>
      <c r="VZ2" s="5">
        <v>0</v>
      </c>
      <c r="WA2" t="s">
        <v>924</v>
      </c>
      <c r="WB2" t="s">
        <v>924</v>
      </c>
      <c r="WC2" t="s">
        <v>924</v>
      </c>
      <c r="WD2" t="s">
        <v>924</v>
      </c>
      <c r="WE2" t="s">
        <v>924</v>
      </c>
      <c r="WF2" s="5">
        <v>0</v>
      </c>
      <c r="WG2" t="s">
        <v>924</v>
      </c>
      <c r="WH2" t="s">
        <v>924</v>
      </c>
      <c r="WI2" t="s">
        <v>924</v>
      </c>
      <c r="WJ2" t="s">
        <v>924</v>
      </c>
      <c r="WK2" t="s">
        <v>924</v>
      </c>
      <c r="WL2" s="5">
        <v>0</v>
      </c>
      <c r="WM2" t="s">
        <v>925</v>
      </c>
      <c r="WN2" t="s">
        <v>926</v>
      </c>
      <c r="WO2" s="5">
        <v>0</v>
      </c>
      <c r="WP2" s="5">
        <v>0</v>
      </c>
      <c r="WQ2" s="5">
        <v>0</v>
      </c>
      <c r="WR2" s="5">
        <v>0</v>
      </c>
      <c r="WS2" s="5">
        <v>0</v>
      </c>
      <c r="WT2" s="5">
        <v>0</v>
      </c>
      <c r="WU2" s="5">
        <v>0</v>
      </c>
      <c r="WV2" s="5">
        <v>0</v>
      </c>
      <c r="WW2" s="5">
        <v>0</v>
      </c>
      <c r="WX2" s="5">
        <v>0</v>
      </c>
      <c r="WY2" s="5">
        <v>0</v>
      </c>
      <c r="WZ2" s="5">
        <v>0</v>
      </c>
      <c r="XA2" s="5">
        <v>0</v>
      </c>
      <c r="XB2" s="5">
        <v>0</v>
      </c>
      <c r="XC2" s="5">
        <v>0</v>
      </c>
      <c r="XD2" s="5">
        <v>0</v>
      </c>
      <c r="XE2" s="5">
        <v>0</v>
      </c>
      <c r="XF2" s="5">
        <v>0</v>
      </c>
      <c r="XG2" s="5">
        <v>0</v>
      </c>
      <c r="XH2" s="5">
        <v>0</v>
      </c>
      <c r="XI2" s="5">
        <v>0</v>
      </c>
      <c r="XJ2" s="5">
        <v>0</v>
      </c>
      <c r="XK2" s="5">
        <v>0</v>
      </c>
      <c r="XL2" s="5">
        <v>0</v>
      </c>
      <c r="XM2" s="5">
        <v>0</v>
      </c>
      <c r="XN2" s="5">
        <v>0</v>
      </c>
      <c r="XO2" s="5">
        <v>0</v>
      </c>
      <c r="XP2" s="5">
        <v>0</v>
      </c>
      <c r="XQ2" s="3">
        <v>2</v>
      </c>
      <c r="XR2" s="3">
        <v>0</v>
      </c>
      <c r="XS2" s="1" t="e">
        <v>#NULL!</v>
      </c>
      <c r="XT2" s="1" t="e">
        <v>#NULL!</v>
      </c>
      <c r="XU2" s="3">
        <v>0</v>
      </c>
      <c r="XV2" s="3">
        <v>4</v>
      </c>
      <c r="XW2" s="3">
        <v>0</v>
      </c>
      <c r="XX2" s="1" t="e">
        <v>#NULL!</v>
      </c>
      <c r="XY2" s="1" t="e">
        <v>#NULL!</v>
      </c>
      <c r="XZ2" s="3">
        <v>2</v>
      </c>
      <c r="YA2" s="3">
        <v>2</v>
      </c>
      <c r="YB2" s="3">
        <v>2</v>
      </c>
      <c r="YC2" s="3">
        <v>0</v>
      </c>
      <c r="YD2" s="1" t="e">
        <v>#NULL!</v>
      </c>
      <c r="YE2" s="3">
        <v>4</v>
      </c>
      <c r="YF2" s="3">
        <v>0</v>
      </c>
      <c r="YG2" s="1" t="e">
        <v>#NULL!</v>
      </c>
      <c r="YH2" s="1" t="e">
        <v>#NULL!</v>
      </c>
      <c r="YI2" s="3">
        <v>2</v>
      </c>
      <c r="YJ2" s="3">
        <v>4</v>
      </c>
      <c r="YK2" s="3">
        <v>0</v>
      </c>
      <c r="YL2" s="1" t="e">
        <v>#NULL!</v>
      </c>
      <c r="YM2" s="3">
        <v>1</v>
      </c>
      <c r="YN2" s="3">
        <v>0</v>
      </c>
      <c r="YO2" s="1" t="e">
        <v>#NULL!</v>
      </c>
      <c r="YP2" s="1" t="e">
        <v>#NULL!</v>
      </c>
      <c r="YQ2" s="3">
        <v>2</v>
      </c>
      <c r="YR2" s="3">
        <v>0</v>
      </c>
      <c r="YS2" s="1" t="e">
        <v>#NULL!</v>
      </c>
      <c r="YT2" s="1" t="e">
        <v>#NULL!</v>
      </c>
      <c r="YU2" s="1" t="e">
        <v>#NULL!</v>
      </c>
      <c r="YV2" s="3">
        <v>2</v>
      </c>
      <c r="YW2" s="3">
        <v>0</v>
      </c>
      <c r="YX2" s="1" t="e">
        <v>#NULL!</v>
      </c>
      <c r="YY2" s="3">
        <v>2</v>
      </c>
      <c r="YZ2" s="3">
        <v>0</v>
      </c>
      <c r="ZA2" s="1" t="e">
        <v>#NULL!</v>
      </c>
      <c r="ZB2" s="3">
        <v>4</v>
      </c>
      <c r="ZC2" s="3">
        <v>0</v>
      </c>
      <c r="ZD2" s="1" t="e">
        <v>#NULL!</v>
      </c>
      <c r="ZE2" s="3">
        <v>999</v>
      </c>
      <c r="ZF2" s="1" t="e">
        <v>#NULL!</v>
      </c>
      <c r="ZG2" s="1" t="e">
        <v>#NULL!</v>
      </c>
      <c r="ZH2" s="1" t="e">
        <v>#NULL!</v>
      </c>
      <c r="ZI2" s="3">
        <v>0</v>
      </c>
      <c r="ZJ2" s="1" t="e">
        <v>#NULL!</v>
      </c>
      <c r="ZK2" s="1" t="e">
        <v>#NULL!</v>
      </c>
      <c r="ZL2" s="3">
        <v>2</v>
      </c>
      <c r="ZM2" s="3">
        <v>3</v>
      </c>
      <c r="ZN2" s="3">
        <v>0</v>
      </c>
      <c r="ZO2" s="3">
        <v>1</v>
      </c>
      <c r="ZP2" s="3">
        <v>0</v>
      </c>
      <c r="ZQ2" s="1" t="e">
        <v>#NULL!</v>
      </c>
      <c r="ZR2" s="3">
        <v>3</v>
      </c>
      <c r="ZS2" s="3">
        <v>2</v>
      </c>
      <c r="ZT2" s="3">
        <v>0</v>
      </c>
      <c r="ZU2" s="3">
        <v>2</v>
      </c>
      <c r="ZV2" s="3">
        <v>0</v>
      </c>
      <c r="ZW2" s="1" t="e">
        <v>#NULL!</v>
      </c>
      <c r="ZX2" s="3">
        <v>1</v>
      </c>
      <c r="ZY2" s="3">
        <v>4</v>
      </c>
      <c r="ZZ2" s="3">
        <v>0</v>
      </c>
      <c r="AAA2" s="3">
        <v>1</v>
      </c>
      <c r="AAB2" s="3">
        <v>0</v>
      </c>
      <c r="AAC2" s="1" t="e">
        <v>#NULL!</v>
      </c>
      <c r="AAD2" s="3">
        <v>999</v>
      </c>
      <c r="AAE2" s="3">
        <v>999</v>
      </c>
      <c r="AAF2" s="3">
        <v>999</v>
      </c>
      <c r="AAG2" s="3">
        <v>999</v>
      </c>
      <c r="AAH2" s="3">
        <v>999</v>
      </c>
      <c r="AAI2" s="3">
        <v>999</v>
      </c>
      <c r="AAJ2" s="3">
        <v>999</v>
      </c>
      <c r="AAK2" s="3">
        <v>999</v>
      </c>
      <c r="AAL2" s="3">
        <v>999</v>
      </c>
      <c r="AAM2" s="3">
        <v>999</v>
      </c>
      <c r="AAN2" s="3">
        <v>999</v>
      </c>
      <c r="AAO2" s="3">
        <v>999</v>
      </c>
      <c r="AAP2" s="3">
        <v>999</v>
      </c>
      <c r="AAQ2" s="3">
        <v>999</v>
      </c>
      <c r="AAR2" s="3">
        <v>999</v>
      </c>
      <c r="AAS2" s="3">
        <v>999</v>
      </c>
      <c r="AAT2" s="3">
        <v>999</v>
      </c>
      <c r="AAU2" s="3">
        <v>999</v>
      </c>
      <c r="AAV2" s="3">
        <v>999</v>
      </c>
      <c r="AAW2" s="3">
        <v>999</v>
      </c>
      <c r="AAX2" s="3">
        <v>999</v>
      </c>
      <c r="AAY2" s="3">
        <v>999</v>
      </c>
      <c r="AAZ2" s="3">
        <v>999</v>
      </c>
      <c r="ABA2" s="3">
        <v>999</v>
      </c>
      <c r="ABB2" s="3">
        <v>2</v>
      </c>
      <c r="ABC2" s="3">
        <v>2</v>
      </c>
      <c r="ABD2" s="3">
        <v>0</v>
      </c>
      <c r="ABE2" s="3">
        <v>0</v>
      </c>
      <c r="ABF2" s="3">
        <v>3</v>
      </c>
      <c r="ABG2" s="3">
        <v>2</v>
      </c>
      <c r="ABH2" s="3">
        <v>1</v>
      </c>
      <c r="ABI2" s="3">
        <v>0</v>
      </c>
      <c r="ABJ2" s="3">
        <v>0</v>
      </c>
      <c r="ABK2" s="3">
        <v>1</v>
      </c>
      <c r="ABL2" s="3">
        <v>1</v>
      </c>
      <c r="ABM2" s="3">
        <v>2</v>
      </c>
      <c r="ABN2" s="3">
        <v>1</v>
      </c>
      <c r="ABO2" s="3">
        <v>0</v>
      </c>
      <c r="ABP2" s="3">
        <v>3</v>
      </c>
      <c r="ABQ2" s="3">
        <v>1</v>
      </c>
      <c r="ABR2" s="3">
        <v>0</v>
      </c>
      <c r="ABS2" s="3">
        <v>0</v>
      </c>
      <c r="ABT2" s="3">
        <v>1</v>
      </c>
      <c r="ABU2" s="3">
        <v>2</v>
      </c>
      <c r="ABV2" s="3">
        <v>1</v>
      </c>
      <c r="ABW2" s="3">
        <v>0</v>
      </c>
      <c r="ABX2" s="3">
        <v>3</v>
      </c>
      <c r="ABY2" s="3">
        <v>2</v>
      </c>
      <c r="ABZ2" s="3">
        <v>0</v>
      </c>
      <c r="ACA2" s="3">
        <v>0</v>
      </c>
      <c r="ACB2" s="3">
        <v>1</v>
      </c>
      <c r="ACC2" s="3">
        <v>0.5</v>
      </c>
      <c r="ACD2" s="3">
        <v>0</v>
      </c>
      <c r="ACE2" s="3">
        <v>0</v>
      </c>
      <c r="ACF2" s="3">
        <v>0</v>
      </c>
      <c r="ACG2" s="3">
        <v>5</v>
      </c>
      <c r="ACH2" s="3">
        <v>1</v>
      </c>
      <c r="ACI2" s="3">
        <v>0</v>
      </c>
      <c r="ACJ2" s="3">
        <v>3</v>
      </c>
      <c r="ACK2" s="3">
        <v>1</v>
      </c>
      <c r="ACL2" s="3">
        <v>0</v>
      </c>
      <c r="ACM2" s="3">
        <v>3</v>
      </c>
      <c r="ACN2" s="3">
        <v>2</v>
      </c>
      <c r="ACO2" s="3">
        <v>0</v>
      </c>
      <c r="ACP2" s="3">
        <v>0</v>
      </c>
      <c r="ACQ2" s="3">
        <v>0</v>
      </c>
      <c r="ACR2" s="3">
        <v>0</v>
      </c>
      <c r="ACS2" s="3">
        <v>0</v>
      </c>
      <c r="ACT2" s="3">
        <v>3</v>
      </c>
      <c r="ACU2" s="3">
        <v>0</v>
      </c>
      <c r="ACV2" s="3">
        <v>0</v>
      </c>
      <c r="ACW2" s="3">
        <v>1</v>
      </c>
      <c r="ACX2" s="3">
        <v>2</v>
      </c>
      <c r="ACY2" s="3">
        <v>2</v>
      </c>
      <c r="ACZ2" s="3">
        <v>3</v>
      </c>
      <c r="ADA2" s="3">
        <v>5</v>
      </c>
      <c r="ADB2" s="3">
        <v>0</v>
      </c>
      <c r="ADC2" s="3">
        <v>2</v>
      </c>
      <c r="ADD2" s="3">
        <v>1</v>
      </c>
      <c r="ADE2" s="3">
        <v>1</v>
      </c>
      <c r="ADF2" s="3">
        <v>1</v>
      </c>
      <c r="ADG2" s="3">
        <v>0.5</v>
      </c>
      <c r="ADH2" s="3">
        <v>0</v>
      </c>
      <c r="ADI2" s="3">
        <v>2</v>
      </c>
      <c r="ADJ2" s="3">
        <v>3</v>
      </c>
      <c r="ADK2" s="3">
        <v>3</v>
      </c>
      <c r="ADL2" s="3">
        <v>0.5</v>
      </c>
      <c r="ADM2" s="3">
        <v>0.5</v>
      </c>
      <c r="ADN2" s="3">
        <v>0</v>
      </c>
      <c r="ADO2" s="3">
        <v>0</v>
      </c>
      <c r="ADP2" s="3">
        <v>0</v>
      </c>
      <c r="ADQ2" s="3">
        <v>0</v>
      </c>
      <c r="ADR2" s="3">
        <v>0</v>
      </c>
      <c r="ADS2" s="3">
        <v>0</v>
      </c>
      <c r="ADT2" s="3">
        <v>0</v>
      </c>
      <c r="ADU2" s="3">
        <v>0</v>
      </c>
      <c r="ADV2" s="3">
        <v>0</v>
      </c>
      <c r="ADW2" s="3">
        <v>0</v>
      </c>
      <c r="ADX2" s="3">
        <v>0</v>
      </c>
      <c r="ADY2" s="3">
        <v>0</v>
      </c>
      <c r="ADZ2" s="3">
        <v>0</v>
      </c>
      <c r="AEA2" s="3">
        <v>0</v>
      </c>
      <c r="AEB2" s="3">
        <v>0</v>
      </c>
      <c r="AEC2" s="3">
        <v>0</v>
      </c>
      <c r="AED2" s="3">
        <v>0</v>
      </c>
      <c r="AEE2" s="3">
        <v>0</v>
      </c>
      <c r="AEF2" s="3">
        <v>0</v>
      </c>
      <c r="AEG2" s="3">
        <v>0</v>
      </c>
      <c r="AEH2" s="3">
        <v>0</v>
      </c>
      <c r="AEI2" s="3">
        <v>0</v>
      </c>
      <c r="AEJ2" s="3">
        <v>0</v>
      </c>
      <c r="AEK2" s="3">
        <v>0</v>
      </c>
      <c r="AEL2" s="3">
        <v>0</v>
      </c>
      <c r="AEM2" t="s">
        <v>927</v>
      </c>
      <c r="AEN2" t="s">
        <v>927</v>
      </c>
      <c r="AEO2" s="5">
        <v>0</v>
      </c>
      <c r="AEP2" s="5">
        <v>0</v>
      </c>
      <c r="AEQ2" t="s">
        <v>927</v>
      </c>
      <c r="AER2" t="s">
        <v>927</v>
      </c>
      <c r="AES2" t="s">
        <v>927</v>
      </c>
      <c r="AET2" s="5">
        <v>0</v>
      </c>
      <c r="AEU2" s="5">
        <v>0</v>
      </c>
      <c r="AEV2" t="s">
        <v>927</v>
      </c>
      <c r="AEW2" t="s">
        <v>927</v>
      </c>
      <c r="AEX2" t="s">
        <v>927</v>
      </c>
      <c r="AEY2" t="s">
        <v>927</v>
      </c>
      <c r="AEZ2" s="5">
        <v>0</v>
      </c>
      <c r="AFA2" t="s">
        <v>927</v>
      </c>
      <c r="AFB2" t="s">
        <v>928</v>
      </c>
      <c r="AFC2" s="5">
        <v>0</v>
      </c>
      <c r="AFD2" s="5">
        <v>0</v>
      </c>
      <c r="AFE2" t="s">
        <v>927</v>
      </c>
      <c r="AFF2" t="s">
        <v>927</v>
      </c>
      <c r="AFG2" t="s">
        <v>927</v>
      </c>
      <c r="AFH2" s="5">
        <v>0</v>
      </c>
      <c r="AFI2" t="s">
        <v>927</v>
      </c>
      <c r="AFJ2" t="s">
        <v>928</v>
      </c>
      <c r="AFK2" s="5">
        <v>0</v>
      </c>
      <c r="AFL2" s="5">
        <v>0</v>
      </c>
      <c r="AFM2" t="s">
        <v>927</v>
      </c>
      <c r="AFN2" t="s">
        <v>928</v>
      </c>
      <c r="AFO2" s="5">
        <v>0</v>
      </c>
      <c r="AFP2" s="5">
        <v>0</v>
      </c>
      <c r="AFQ2" s="5">
        <v>0</v>
      </c>
      <c r="AFR2" t="s">
        <v>927</v>
      </c>
      <c r="AFS2" t="s">
        <v>927</v>
      </c>
      <c r="AFT2" s="5">
        <v>0</v>
      </c>
      <c r="AFU2" t="s">
        <v>927</v>
      </c>
      <c r="AFV2" t="s">
        <v>927</v>
      </c>
      <c r="AFW2" s="5">
        <v>0</v>
      </c>
      <c r="AFX2" t="s">
        <v>927</v>
      </c>
      <c r="AFY2" t="s">
        <v>927</v>
      </c>
      <c r="AFZ2" s="5">
        <v>0</v>
      </c>
      <c r="AGA2" t="s">
        <v>927</v>
      </c>
      <c r="AGB2" s="5">
        <v>0</v>
      </c>
      <c r="AGC2" s="5">
        <v>0</v>
      </c>
      <c r="AGD2" s="5">
        <v>0</v>
      </c>
      <c r="AGE2" t="s">
        <v>928</v>
      </c>
      <c r="AGF2" s="5">
        <v>0</v>
      </c>
      <c r="AGG2" s="5">
        <v>0</v>
      </c>
      <c r="AGH2" t="s">
        <v>928</v>
      </c>
      <c r="AGI2" t="s">
        <v>928</v>
      </c>
      <c r="AGJ2" t="s">
        <v>927</v>
      </c>
      <c r="AGK2" t="s">
        <v>927</v>
      </c>
      <c r="AGL2" t="s">
        <v>927</v>
      </c>
      <c r="AGM2" s="5">
        <v>0</v>
      </c>
      <c r="AGN2" t="s">
        <v>927</v>
      </c>
      <c r="AGO2" t="s">
        <v>927</v>
      </c>
      <c r="AGP2" t="s">
        <v>927</v>
      </c>
      <c r="AGQ2" t="s">
        <v>928</v>
      </c>
      <c r="AGR2" t="s">
        <v>928</v>
      </c>
      <c r="AGS2" s="5">
        <v>0</v>
      </c>
      <c r="AGT2" t="s">
        <v>927</v>
      </c>
      <c r="AGU2" t="s">
        <v>927</v>
      </c>
      <c r="AGV2" s="5">
        <v>0</v>
      </c>
      <c r="AGW2" t="s">
        <v>928</v>
      </c>
      <c r="AGX2" t="s">
        <v>928</v>
      </c>
      <c r="AGY2" s="5">
        <v>0</v>
      </c>
      <c r="AGZ2" s="5">
        <v>0</v>
      </c>
      <c r="AHA2" s="5">
        <v>0</v>
      </c>
      <c r="AHB2" s="5">
        <v>0</v>
      </c>
      <c r="AHC2" s="5">
        <v>0</v>
      </c>
      <c r="AHD2" s="5">
        <v>0</v>
      </c>
      <c r="AHE2" s="5">
        <v>0</v>
      </c>
      <c r="AHF2" s="5">
        <v>0</v>
      </c>
      <c r="AHG2" s="5">
        <v>0</v>
      </c>
      <c r="AHH2" s="5">
        <v>0</v>
      </c>
      <c r="AHI2" s="5">
        <v>0</v>
      </c>
      <c r="AHJ2" s="5">
        <v>0</v>
      </c>
      <c r="AHK2" s="5">
        <v>0</v>
      </c>
      <c r="AHL2" s="5">
        <v>0</v>
      </c>
      <c r="AHM2" s="5">
        <v>0</v>
      </c>
      <c r="AHN2" s="5">
        <v>0</v>
      </c>
      <c r="AHO2" s="5">
        <v>0</v>
      </c>
      <c r="AHP2" s="5">
        <v>0</v>
      </c>
      <c r="AHQ2" s="5">
        <v>0</v>
      </c>
      <c r="AHR2" s="5">
        <v>0</v>
      </c>
      <c r="AHS2" s="5">
        <v>0</v>
      </c>
      <c r="AHT2" s="5">
        <v>0</v>
      </c>
      <c r="AHU2" s="5">
        <v>0</v>
      </c>
      <c r="AHV2" s="5">
        <v>0</v>
      </c>
      <c r="AHW2" s="5">
        <v>0</v>
      </c>
    </row>
    <row r="3" spans="1:907" x14ac:dyDescent="0.2">
      <c r="A3" s="5">
        <v>2</v>
      </c>
      <c r="B3" t="s">
        <v>929</v>
      </c>
      <c r="C3" t="s">
        <v>904</v>
      </c>
      <c r="D3" t="s">
        <v>905</v>
      </c>
      <c r="E3" s="5">
        <v>25</v>
      </c>
      <c r="F3" s="5">
        <v>24.997222222222224</v>
      </c>
      <c r="G3" s="2">
        <v>41995</v>
      </c>
      <c r="H3" s="2">
        <v>42038</v>
      </c>
      <c r="I3" t="s">
        <v>906</v>
      </c>
      <c r="J3" t="s">
        <v>907</v>
      </c>
      <c r="K3" t="s">
        <v>913</v>
      </c>
      <c r="L3" t="s">
        <v>913</v>
      </c>
      <c r="M3" t="s">
        <v>913</v>
      </c>
      <c r="N3" s="5">
        <v>0</v>
      </c>
      <c r="O3" t="s">
        <v>913</v>
      </c>
      <c r="P3" t="s">
        <v>913</v>
      </c>
      <c r="Q3" s="5">
        <v>0</v>
      </c>
      <c r="R3" s="5">
        <v>0</v>
      </c>
      <c r="S3" s="5">
        <v>0</v>
      </c>
      <c r="T3" t="s">
        <v>913</v>
      </c>
      <c r="U3" t="s">
        <v>913</v>
      </c>
      <c r="V3" s="5">
        <v>0</v>
      </c>
      <c r="W3" s="5">
        <v>0</v>
      </c>
      <c r="X3" s="5">
        <v>0</v>
      </c>
      <c r="Y3" t="s">
        <v>913</v>
      </c>
      <c r="Z3" s="5">
        <v>0</v>
      </c>
      <c r="AA3" s="5">
        <v>0</v>
      </c>
      <c r="AB3" s="5">
        <v>0</v>
      </c>
      <c r="AC3" t="s">
        <v>913</v>
      </c>
      <c r="AD3" t="s">
        <v>913</v>
      </c>
      <c r="AE3" s="5">
        <v>0</v>
      </c>
      <c r="AF3" s="5">
        <v>0</v>
      </c>
      <c r="AG3" t="s">
        <v>913</v>
      </c>
      <c r="AH3" s="5">
        <v>0</v>
      </c>
      <c r="AI3" s="5">
        <v>0</v>
      </c>
      <c r="AJ3" s="5">
        <v>0</v>
      </c>
      <c r="AK3" t="s">
        <v>913</v>
      </c>
      <c r="AL3" s="5">
        <v>0</v>
      </c>
      <c r="AM3" s="5">
        <v>0</v>
      </c>
      <c r="AN3" s="5">
        <v>0</v>
      </c>
      <c r="AO3" s="5">
        <v>0</v>
      </c>
      <c r="AP3" t="s">
        <v>913</v>
      </c>
      <c r="AQ3" t="s">
        <v>913</v>
      </c>
      <c r="AR3" s="5">
        <v>0</v>
      </c>
      <c r="AS3" t="s">
        <v>913</v>
      </c>
      <c r="AT3" s="5">
        <v>0</v>
      </c>
      <c r="AU3" s="5">
        <v>0</v>
      </c>
      <c r="AV3" t="s">
        <v>913</v>
      </c>
      <c r="AW3" t="s">
        <v>913</v>
      </c>
      <c r="AX3" s="5">
        <v>0</v>
      </c>
      <c r="AY3" t="s">
        <v>913</v>
      </c>
      <c r="AZ3" t="s">
        <v>913</v>
      </c>
      <c r="BA3" s="5">
        <v>0</v>
      </c>
      <c r="BB3" s="5">
        <v>0</v>
      </c>
      <c r="BC3" t="s">
        <v>913</v>
      </c>
      <c r="BD3" s="5">
        <v>0</v>
      </c>
      <c r="BE3" s="5">
        <v>0</v>
      </c>
      <c r="BF3" t="s">
        <v>913</v>
      </c>
      <c r="BG3" t="s">
        <v>913</v>
      </c>
      <c r="BH3" s="5">
        <v>0</v>
      </c>
      <c r="BI3" t="s">
        <v>913</v>
      </c>
      <c r="BJ3" s="5">
        <v>0</v>
      </c>
      <c r="BK3" s="5">
        <v>0</v>
      </c>
      <c r="BL3" t="s">
        <v>913</v>
      </c>
      <c r="BM3" t="s">
        <v>913</v>
      </c>
      <c r="BN3" s="5">
        <v>0</v>
      </c>
      <c r="BO3" t="s">
        <v>913</v>
      </c>
      <c r="BP3" s="5">
        <v>0</v>
      </c>
      <c r="BQ3" s="5">
        <v>0</v>
      </c>
      <c r="BR3" t="s">
        <v>913</v>
      </c>
      <c r="BS3" s="5">
        <v>0</v>
      </c>
      <c r="BT3" s="5">
        <v>0</v>
      </c>
      <c r="BU3" t="s">
        <v>913</v>
      </c>
      <c r="BV3" s="5">
        <v>0</v>
      </c>
      <c r="BW3" s="5">
        <v>0</v>
      </c>
      <c r="BX3" t="s">
        <v>913</v>
      </c>
      <c r="BY3" t="s">
        <v>913</v>
      </c>
      <c r="BZ3" t="s">
        <v>913</v>
      </c>
      <c r="CA3" t="s">
        <v>913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t="s">
        <v>913</v>
      </c>
      <c r="CW3" t="s">
        <v>913</v>
      </c>
      <c r="CX3" t="s">
        <v>913</v>
      </c>
      <c r="CY3" s="5">
        <v>0</v>
      </c>
      <c r="CZ3" t="s">
        <v>913</v>
      </c>
      <c r="DA3" t="s">
        <v>913</v>
      </c>
      <c r="DB3" s="5">
        <v>0</v>
      </c>
      <c r="DC3" s="5">
        <v>0</v>
      </c>
      <c r="DD3" s="5">
        <v>0</v>
      </c>
      <c r="DE3" t="s">
        <v>913</v>
      </c>
      <c r="DF3" t="s">
        <v>913</v>
      </c>
      <c r="DG3" s="5">
        <v>0</v>
      </c>
      <c r="DH3" s="5">
        <v>0</v>
      </c>
      <c r="DI3" s="5">
        <v>0</v>
      </c>
      <c r="DJ3" t="s">
        <v>913</v>
      </c>
      <c r="DK3" s="5">
        <v>0</v>
      </c>
      <c r="DL3" s="5">
        <v>0</v>
      </c>
      <c r="DM3" s="5">
        <v>0</v>
      </c>
      <c r="DN3" t="s">
        <v>913</v>
      </c>
      <c r="DO3" t="s">
        <v>913</v>
      </c>
      <c r="DP3" s="5">
        <v>0</v>
      </c>
      <c r="DQ3" s="5">
        <v>0</v>
      </c>
      <c r="DR3" t="s">
        <v>913</v>
      </c>
      <c r="DS3" s="5">
        <v>0</v>
      </c>
      <c r="DT3" s="5">
        <v>0</v>
      </c>
      <c r="DU3" s="5">
        <v>0</v>
      </c>
      <c r="DV3" t="s">
        <v>913</v>
      </c>
      <c r="DW3" s="5">
        <v>0</v>
      </c>
      <c r="DX3" s="5">
        <v>0</v>
      </c>
      <c r="DY3" s="5">
        <v>0</v>
      </c>
      <c r="DZ3" s="5">
        <v>0</v>
      </c>
      <c r="EA3" t="s">
        <v>913</v>
      </c>
      <c r="EB3" t="s">
        <v>913</v>
      </c>
      <c r="EC3" s="5">
        <v>0</v>
      </c>
      <c r="ED3" t="s">
        <v>913</v>
      </c>
      <c r="EE3" s="5">
        <v>0</v>
      </c>
      <c r="EF3" s="5">
        <v>0</v>
      </c>
      <c r="EG3" t="s">
        <v>913</v>
      </c>
      <c r="EH3" t="s">
        <v>913</v>
      </c>
      <c r="EI3" s="5">
        <v>0</v>
      </c>
      <c r="EJ3" t="s">
        <v>913</v>
      </c>
      <c r="EK3" t="s">
        <v>913</v>
      </c>
      <c r="EL3" s="5">
        <v>0</v>
      </c>
      <c r="EM3" s="5">
        <v>0</v>
      </c>
      <c r="EN3" t="s">
        <v>913</v>
      </c>
      <c r="EO3" s="5">
        <v>0</v>
      </c>
      <c r="EP3" s="5">
        <v>0</v>
      </c>
      <c r="EQ3" t="s">
        <v>913</v>
      </c>
      <c r="ER3" t="s">
        <v>913</v>
      </c>
      <c r="ES3" s="5">
        <v>0</v>
      </c>
      <c r="ET3" t="s">
        <v>913</v>
      </c>
      <c r="EU3" s="5">
        <v>0</v>
      </c>
      <c r="EV3" s="5">
        <v>0</v>
      </c>
      <c r="EW3" t="s">
        <v>913</v>
      </c>
      <c r="EX3" t="s">
        <v>913</v>
      </c>
      <c r="EY3" s="5">
        <v>0</v>
      </c>
      <c r="EZ3" t="s">
        <v>913</v>
      </c>
      <c r="FA3" s="5">
        <v>0</v>
      </c>
      <c r="FB3" s="5">
        <v>0</v>
      </c>
      <c r="FC3" t="s">
        <v>913</v>
      </c>
      <c r="FD3" s="5">
        <v>0</v>
      </c>
      <c r="FE3" s="5">
        <v>0</v>
      </c>
      <c r="FF3" t="s">
        <v>913</v>
      </c>
      <c r="FG3" s="5">
        <v>0</v>
      </c>
      <c r="FH3" s="5">
        <v>0</v>
      </c>
      <c r="FI3" t="s">
        <v>913</v>
      </c>
      <c r="FJ3" t="s">
        <v>913</v>
      </c>
      <c r="FK3" t="s">
        <v>913</v>
      </c>
      <c r="FL3" t="s">
        <v>913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t="s">
        <v>930</v>
      </c>
      <c r="GH3" t="s">
        <v>930</v>
      </c>
      <c r="GI3" t="s">
        <v>909</v>
      </c>
      <c r="GJ3" s="5">
        <v>1</v>
      </c>
      <c r="GK3" s="5">
        <v>0</v>
      </c>
      <c r="GL3" s="5">
        <v>1</v>
      </c>
      <c r="GM3" s="5">
        <v>0</v>
      </c>
      <c r="GN3" s="5">
        <v>0</v>
      </c>
      <c r="GO3" s="5">
        <v>0</v>
      </c>
      <c r="GP3" t="s">
        <v>930</v>
      </c>
      <c r="GQ3" t="s">
        <v>930</v>
      </c>
      <c r="GR3" t="s">
        <v>1036</v>
      </c>
      <c r="GS3" s="4">
        <v>9</v>
      </c>
      <c r="GT3" s="4">
        <v>10</v>
      </c>
      <c r="GU3" s="4">
        <v>14</v>
      </c>
      <c r="GV3" s="4">
        <v>16</v>
      </c>
      <c r="GW3" s="5">
        <v>23</v>
      </c>
      <c r="GX3" s="5">
        <v>26</v>
      </c>
      <c r="GY3" s="5">
        <v>3</v>
      </c>
      <c r="GZ3" s="5">
        <v>6</v>
      </c>
      <c r="HA3" s="5">
        <v>4</v>
      </c>
      <c r="HB3" s="5">
        <v>6</v>
      </c>
      <c r="HC3" s="5">
        <v>8</v>
      </c>
      <c r="HD3" s="5">
        <v>10</v>
      </c>
      <c r="HE3" s="5">
        <v>6</v>
      </c>
      <c r="HF3" s="5">
        <v>6</v>
      </c>
      <c r="HG3" t="s">
        <v>910</v>
      </c>
      <c r="HH3" t="s">
        <v>910</v>
      </c>
      <c r="HI3" s="5">
        <v>0</v>
      </c>
      <c r="HJ3" s="5">
        <v>6</v>
      </c>
      <c r="HK3" s="5">
        <v>4</v>
      </c>
      <c r="HL3" s="5">
        <v>4</v>
      </c>
      <c r="HM3" s="5">
        <v>2</v>
      </c>
      <c r="HN3" s="5">
        <v>0</v>
      </c>
      <c r="HO3" s="5">
        <v>0</v>
      </c>
      <c r="HP3" s="5">
        <v>0</v>
      </c>
      <c r="HQ3" s="5">
        <v>0</v>
      </c>
      <c r="HR3" s="5">
        <v>1</v>
      </c>
      <c r="HS3" s="5">
        <v>5</v>
      </c>
      <c r="HT3" s="5">
        <v>5</v>
      </c>
      <c r="HU3" s="5">
        <v>5</v>
      </c>
      <c r="HV3" s="5">
        <v>0</v>
      </c>
      <c r="HW3" s="5">
        <v>5</v>
      </c>
      <c r="HX3" s="5">
        <v>5</v>
      </c>
      <c r="HY3" s="5">
        <v>0</v>
      </c>
      <c r="HZ3" s="5">
        <v>0</v>
      </c>
      <c r="IA3" s="5">
        <v>0</v>
      </c>
      <c r="IB3" s="5">
        <v>5</v>
      </c>
      <c r="IC3" s="5">
        <v>5</v>
      </c>
      <c r="ID3" s="5">
        <v>0</v>
      </c>
      <c r="IE3" s="5">
        <v>0</v>
      </c>
      <c r="IF3" s="5">
        <v>0</v>
      </c>
      <c r="IG3" s="5">
        <v>5</v>
      </c>
      <c r="IH3" s="5">
        <v>0</v>
      </c>
      <c r="II3" s="5">
        <v>0</v>
      </c>
      <c r="IJ3" s="5">
        <v>0</v>
      </c>
      <c r="IK3" s="5">
        <v>5</v>
      </c>
      <c r="IL3" s="5">
        <v>5</v>
      </c>
      <c r="IM3" s="5">
        <v>0</v>
      </c>
      <c r="IN3" s="5">
        <v>0</v>
      </c>
      <c r="IO3" s="5">
        <v>5</v>
      </c>
      <c r="IP3" s="5">
        <v>0</v>
      </c>
      <c r="IQ3" s="5">
        <v>0</v>
      </c>
      <c r="IR3" s="5">
        <v>0</v>
      </c>
      <c r="IS3" s="5">
        <v>5</v>
      </c>
      <c r="IT3" s="5">
        <v>0</v>
      </c>
      <c r="IU3" s="5">
        <v>0</v>
      </c>
      <c r="IV3" s="5">
        <v>0</v>
      </c>
      <c r="IW3" s="5">
        <v>0</v>
      </c>
      <c r="IX3" s="5">
        <v>5</v>
      </c>
      <c r="IY3" s="5">
        <v>5</v>
      </c>
      <c r="IZ3" s="5">
        <v>0</v>
      </c>
      <c r="JA3" s="5">
        <v>5</v>
      </c>
      <c r="JB3" s="5">
        <v>0</v>
      </c>
      <c r="JC3" s="5">
        <v>0</v>
      </c>
      <c r="JD3" s="5">
        <v>5</v>
      </c>
      <c r="JE3" s="5">
        <v>5</v>
      </c>
      <c r="JF3" s="5">
        <v>0</v>
      </c>
      <c r="JG3" s="5">
        <v>5</v>
      </c>
      <c r="JH3" s="5">
        <v>5</v>
      </c>
      <c r="JI3" s="5">
        <v>0</v>
      </c>
      <c r="JJ3" s="5">
        <v>0</v>
      </c>
      <c r="JK3" s="5">
        <v>5</v>
      </c>
      <c r="JL3" s="5">
        <v>0</v>
      </c>
      <c r="JM3" s="5">
        <v>0</v>
      </c>
      <c r="JN3" s="5">
        <v>5</v>
      </c>
      <c r="JO3" s="5">
        <v>5</v>
      </c>
      <c r="JP3" s="5">
        <v>0</v>
      </c>
      <c r="JQ3" s="5">
        <v>5</v>
      </c>
      <c r="JR3" s="5">
        <v>0</v>
      </c>
      <c r="JS3" s="5">
        <v>0</v>
      </c>
      <c r="JT3" s="5">
        <v>5</v>
      </c>
      <c r="JU3" s="5">
        <v>5</v>
      </c>
      <c r="JV3" s="5">
        <v>0</v>
      </c>
      <c r="JW3" s="5">
        <v>5</v>
      </c>
      <c r="JX3" s="5">
        <v>0</v>
      </c>
      <c r="JY3" s="5">
        <v>0</v>
      </c>
      <c r="JZ3" s="5">
        <v>5</v>
      </c>
      <c r="KA3" s="5">
        <v>0</v>
      </c>
      <c r="KB3" s="5">
        <v>0</v>
      </c>
      <c r="KC3" s="5">
        <v>5</v>
      </c>
      <c r="KD3" s="5">
        <v>0</v>
      </c>
      <c r="KE3" s="5">
        <v>0</v>
      </c>
      <c r="KF3" s="5">
        <v>5</v>
      </c>
      <c r="KG3" s="5">
        <v>5</v>
      </c>
      <c r="KH3" s="5">
        <v>5</v>
      </c>
      <c r="KI3" s="5">
        <v>5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t="s">
        <v>918</v>
      </c>
      <c r="LE3" t="s">
        <v>918</v>
      </c>
      <c r="LF3" t="s">
        <v>918</v>
      </c>
      <c r="LG3" s="5">
        <v>0</v>
      </c>
      <c r="LH3" t="s">
        <v>918</v>
      </c>
      <c r="LI3" t="s">
        <v>918</v>
      </c>
      <c r="LJ3" s="5">
        <v>0</v>
      </c>
      <c r="LK3" s="5">
        <v>0</v>
      </c>
      <c r="LL3" s="5">
        <v>0</v>
      </c>
      <c r="LM3" t="s">
        <v>918</v>
      </c>
      <c r="LN3" t="s">
        <v>918</v>
      </c>
      <c r="LO3" s="5">
        <v>0</v>
      </c>
      <c r="LP3" s="5">
        <v>0</v>
      </c>
      <c r="LQ3" s="5">
        <v>0</v>
      </c>
      <c r="LR3" t="s">
        <v>918</v>
      </c>
      <c r="LS3" s="5">
        <v>0</v>
      </c>
      <c r="LT3" s="5">
        <v>0</v>
      </c>
      <c r="LU3" s="5">
        <v>0</v>
      </c>
      <c r="LV3" t="s">
        <v>918</v>
      </c>
      <c r="LW3" t="s">
        <v>918</v>
      </c>
      <c r="LX3" s="5">
        <v>0</v>
      </c>
      <c r="LY3" s="5">
        <v>0</v>
      </c>
      <c r="LZ3" t="s">
        <v>918</v>
      </c>
      <c r="MA3" s="5">
        <v>0</v>
      </c>
      <c r="MB3" s="5">
        <v>0</v>
      </c>
      <c r="MC3" s="5">
        <v>0</v>
      </c>
      <c r="MD3" t="s">
        <v>918</v>
      </c>
      <c r="ME3" s="5">
        <v>0</v>
      </c>
      <c r="MF3" s="5">
        <v>0</v>
      </c>
      <c r="MG3" s="5">
        <v>0</v>
      </c>
      <c r="MH3" s="5">
        <v>0</v>
      </c>
      <c r="MI3" t="s">
        <v>918</v>
      </c>
      <c r="MJ3" t="s">
        <v>918</v>
      </c>
      <c r="MK3" s="5">
        <v>0</v>
      </c>
      <c r="ML3" t="s">
        <v>918</v>
      </c>
      <c r="MM3" s="5">
        <v>0</v>
      </c>
      <c r="MN3" s="5">
        <v>0</v>
      </c>
      <c r="MO3" t="s">
        <v>918</v>
      </c>
      <c r="MP3" t="s">
        <v>918</v>
      </c>
      <c r="MQ3" s="5">
        <v>0</v>
      </c>
      <c r="MR3" t="s">
        <v>918</v>
      </c>
      <c r="MS3" t="s">
        <v>918</v>
      </c>
      <c r="MT3" s="5">
        <v>0</v>
      </c>
      <c r="MU3" s="5">
        <v>0</v>
      </c>
      <c r="MV3" t="s">
        <v>918</v>
      </c>
      <c r="MW3" s="5">
        <v>0</v>
      </c>
      <c r="MX3" s="5">
        <v>0</v>
      </c>
      <c r="MY3" t="s">
        <v>918</v>
      </c>
      <c r="MZ3" t="s">
        <v>918</v>
      </c>
      <c r="NA3" s="5">
        <v>0</v>
      </c>
      <c r="NB3" t="s">
        <v>918</v>
      </c>
      <c r="NC3" s="5">
        <v>0</v>
      </c>
      <c r="ND3" s="5">
        <v>0</v>
      </c>
      <c r="NE3" t="s">
        <v>918</v>
      </c>
      <c r="NF3" t="s">
        <v>918</v>
      </c>
      <c r="NG3" s="5">
        <v>0</v>
      </c>
      <c r="NH3" t="s">
        <v>918</v>
      </c>
      <c r="NI3" s="5">
        <v>0</v>
      </c>
      <c r="NJ3" s="5">
        <v>0</v>
      </c>
      <c r="NK3" t="s">
        <v>918</v>
      </c>
      <c r="NL3" s="5">
        <v>0</v>
      </c>
      <c r="NM3" s="5">
        <v>0</v>
      </c>
      <c r="NN3" t="s">
        <v>918</v>
      </c>
      <c r="NO3" s="5">
        <v>0</v>
      </c>
      <c r="NP3" s="5">
        <v>0</v>
      </c>
      <c r="NQ3" t="s">
        <v>918</v>
      </c>
      <c r="NR3" t="s">
        <v>918</v>
      </c>
      <c r="NS3" t="s">
        <v>918</v>
      </c>
      <c r="NT3" t="s">
        <v>918</v>
      </c>
      <c r="NU3" s="5">
        <v>0</v>
      </c>
      <c r="NV3" s="5">
        <v>0</v>
      </c>
      <c r="NW3" s="5">
        <v>0</v>
      </c>
      <c r="NX3" s="5">
        <v>0</v>
      </c>
      <c r="NY3" s="5">
        <v>0</v>
      </c>
      <c r="NZ3" s="5">
        <v>0</v>
      </c>
      <c r="OA3" s="5">
        <v>0</v>
      </c>
      <c r="OB3" s="5">
        <v>0</v>
      </c>
      <c r="OC3" s="5">
        <v>0</v>
      </c>
      <c r="OD3" s="5">
        <v>0</v>
      </c>
      <c r="OE3" s="5">
        <v>0</v>
      </c>
      <c r="OF3" s="5">
        <v>0</v>
      </c>
      <c r="OG3" s="5">
        <v>0</v>
      </c>
      <c r="OH3" s="5">
        <v>0</v>
      </c>
      <c r="OI3" s="5">
        <v>0</v>
      </c>
      <c r="OJ3" s="5">
        <v>0</v>
      </c>
      <c r="OK3" s="5">
        <v>0</v>
      </c>
      <c r="OL3" s="5">
        <v>0</v>
      </c>
      <c r="OM3" s="5">
        <v>0</v>
      </c>
      <c r="ON3" s="5">
        <v>0</v>
      </c>
      <c r="OO3" s="5">
        <v>15</v>
      </c>
      <c r="OP3" s="5">
        <v>45</v>
      </c>
      <c r="OQ3" s="5">
        <v>45</v>
      </c>
      <c r="OR3" s="5">
        <v>5</v>
      </c>
      <c r="OS3" s="5">
        <v>15</v>
      </c>
      <c r="OT3" s="5">
        <v>45</v>
      </c>
      <c r="OU3" s="5">
        <v>5</v>
      </c>
      <c r="OV3" s="5">
        <v>0</v>
      </c>
      <c r="OW3" s="5">
        <v>0</v>
      </c>
      <c r="OX3" s="5">
        <v>45</v>
      </c>
      <c r="OY3" s="5">
        <v>45</v>
      </c>
      <c r="OZ3" s="5">
        <v>0</v>
      </c>
      <c r="PA3" s="5">
        <v>0</v>
      </c>
      <c r="PB3" s="5">
        <v>0</v>
      </c>
      <c r="PC3" s="5">
        <v>45</v>
      </c>
      <c r="PD3" s="5">
        <v>5</v>
      </c>
      <c r="PE3" s="5">
        <v>5</v>
      </c>
      <c r="PF3" s="5">
        <v>5</v>
      </c>
      <c r="PG3" s="5">
        <v>15</v>
      </c>
      <c r="PH3" s="5">
        <v>45</v>
      </c>
      <c r="PI3" s="5">
        <v>0</v>
      </c>
      <c r="PJ3" s="5">
        <v>0</v>
      </c>
      <c r="PK3" s="5">
        <v>75</v>
      </c>
      <c r="PL3" s="5">
        <v>0</v>
      </c>
      <c r="PM3" s="5">
        <v>0</v>
      </c>
      <c r="PN3" s="5">
        <v>0</v>
      </c>
      <c r="PO3" s="5">
        <v>75</v>
      </c>
      <c r="PP3" s="5">
        <v>0</v>
      </c>
      <c r="PQ3" s="5">
        <v>0</v>
      </c>
      <c r="PR3" s="5">
        <v>0</v>
      </c>
      <c r="PS3" s="5">
        <v>0</v>
      </c>
      <c r="PT3" s="5">
        <v>125</v>
      </c>
      <c r="PU3" s="5">
        <v>125</v>
      </c>
      <c r="PV3" s="5">
        <v>0</v>
      </c>
      <c r="PW3" s="5">
        <v>125</v>
      </c>
      <c r="PX3" s="5">
        <v>0</v>
      </c>
      <c r="PY3" s="5">
        <v>0</v>
      </c>
      <c r="PZ3" s="5">
        <v>125</v>
      </c>
      <c r="QA3" s="5">
        <v>125</v>
      </c>
      <c r="QB3" s="5">
        <v>0</v>
      </c>
      <c r="QC3" s="5">
        <v>125</v>
      </c>
      <c r="QD3" s="5">
        <v>125</v>
      </c>
      <c r="QE3" s="5">
        <v>0</v>
      </c>
      <c r="QF3" s="5">
        <v>0</v>
      </c>
      <c r="QG3" s="5">
        <v>125</v>
      </c>
      <c r="QH3" s="5">
        <v>0</v>
      </c>
      <c r="QI3" s="5">
        <v>0</v>
      </c>
      <c r="QJ3" s="5">
        <v>125</v>
      </c>
      <c r="QK3" s="5">
        <v>125</v>
      </c>
      <c r="QL3" s="5">
        <v>0</v>
      </c>
      <c r="QM3" s="5">
        <v>125</v>
      </c>
      <c r="QN3" s="5">
        <v>0</v>
      </c>
      <c r="QO3" s="5">
        <v>0</v>
      </c>
      <c r="QP3" s="5">
        <v>125</v>
      </c>
      <c r="QQ3" s="5">
        <v>125</v>
      </c>
      <c r="QR3" s="5">
        <v>0</v>
      </c>
      <c r="QS3" s="5">
        <v>125</v>
      </c>
      <c r="QT3" s="5">
        <v>0</v>
      </c>
      <c r="QU3" s="5">
        <v>0</v>
      </c>
      <c r="QV3" s="5">
        <v>125</v>
      </c>
      <c r="QW3" s="5">
        <v>0</v>
      </c>
      <c r="QX3" s="5">
        <v>0</v>
      </c>
      <c r="QY3" s="5">
        <v>125</v>
      </c>
      <c r="QZ3" s="5">
        <v>0</v>
      </c>
      <c r="RA3" s="5">
        <v>0</v>
      </c>
      <c r="RB3" s="5">
        <v>125</v>
      </c>
      <c r="RC3" s="5">
        <v>125</v>
      </c>
      <c r="RD3" s="5">
        <v>125</v>
      </c>
      <c r="RE3" s="5">
        <v>125</v>
      </c>
      <c r="RF3" s="5">
        <v>0</v>
      </c>
      <c r="RG3" s="5">
        <v>0</v>
      </c>
      <c r="RH3" s="5">
        <v>0</v>
      </c>
      <c r="RI3" s="5">
        <v>0</v>
      </c>
      <c r="RJ3" s="5">
        <v>0</v>
      </c>
      <c r="RK3" s="5">
        <v>0</v>
      </c>
      <c r="RL3" s="5">
        <v>0</v>
      </c>
      <c r="RM3" s="5">
        <v>0</v>
      </c>
      <c r="RN3" s="5">
        <v>0</v>
      </c>
      <c r="RO3" s="5">
        <v>0</v>
      </c>
      <c r="RP3" s="5">
        <v>0</v>
      </c>
      <c r="RQ3" s="5">
        <v>0</v>
      </c>
      <c r="RR3" s="5">
        <v>0</v>
      </c>
      <c r="RS3" s="5">
        <v>0</v>
      </c>
      <c r="RT3" s="5">
        <v>0</v>
      </c>
      <c r="RU3" s="5">
        <v>0</v>
      </c>
      <c r="RV3" s="5">
        <v>0</v>
      </c>
      <c r="RW3" s="5">
        <v>0</v>
      </c>
      <c r="RX3" s="5">
        <v>0</v>
      </c>
      <c r="RY3" s="5">
        <v>0</v>
      </c>
      <c r="RZ3" s="5">
        <v>3</v>
      </c>
      <c r="SA3" s="5">
        <v>2</v>
      </c>
      <c r="SB3" s="5">
        <v>2</v>
      </c>
      <c r="SC3" s="5">
        <v>1</v>
      </c>
      <c r="SD3" s="5">
        <v>2</v>
      </c>
      <c r="SE3" s="5">
        <v>1</v>
      </c>
      <c r="SF3" s="5">
        <v>1</v>
      </c>
      <c r="SG3" s="5">
        <v>2</v>
      </c>
      <c r="SH3" s="5">
        <v>1</v>
      </c>
      <c r="SI3" s="5">
        <v>2</v>
      </c>
      <c r="SJ3" s="5">
        <v>2</v>
      </c>
      <c r="SK3" s="5">
        <v>1</v>
      </c>
      <c r="SL3" s="5">
        <v>2</v>
      </c>
      <c r="SM3" s="5">
        <v>1</v>
      </c>
      <c r="SN3" s="5">
        <v>2</v>
      </c>
      <c r="SO3" s="5">
        <v>1</v>
      </c>
      <c r="SP3" s="5">
        <v>1</v>
      </c>
      <c r="SQ3" s="5">
        <v>1</v>
      </c>
      <c r="SR3" s="5">
        <v>2</v>
      </c>
      <c r="SS3" s="5">
        <v>2</v>
      </c>
      <c r="ST3" s="5">
        <v>0</v>
      </c>
      <c r="SU3" s="5">
        <v>0</v>
      </c>
      <c r="SV3" s="5">
        <v>0</v>
      </c>
      <c r="SW3" s="5">
        <v>0</v>
      </c>
      <c r="SX3" s="5">
        <v>0</v>
      </c>
      <c r="SY3" s="5">
        <v>0</v>
      </c>
      <c r="SZ3" s="5">
        <v>0</v>
      </c>
      <c r="TA3" s="5">
        <v>0</v>
      </c>
      <c r="TB3" t="s">
        <v>920</v>
      </c>
      <c r="TC3" t="s">
        <v>922</v>
      </c>
      <c r="TD3" t="s">
        <v>920</v>
      </c>
      <c r="TE3" t="s">
        <v>922</v>
      </c>
      <c r="TF3" t="s">
        <v>920</v>
      </c>
      <c r="TG3" t="s">
        <v>920</v>
      </c>
      <c r="TH3" t="s">
        <v>920</v>
      </c>
      <c r="TI3" t="s">
        <v>920</v>
      </c>
      <c r="TJ3" t="s">
        <v>920</v>
      </c>
      <c r="TK3" t="s">
        <v>920</v>
      </c>
      <c r="TL3" t="s">
        <v>920</v>
      </c>
      <c r="TM3" t="s">
        <v>920</v>
      </c>
      <c r="TN3" t="s">
        <v>920</v>
      </c>
      <c r="TO3" t="s">
        <v>920</v>
      </c>
      <c r="TP3" t="s">
        <v>921</v>
      </c>
      <c r="TQ3" t="s">
        <v>920</v>
      </c>
      <c r="TR3" t="s">
        <v>920</v>
      </c>
      <c r="TS3" t="s">
        <v>920</v>
      </c>
      <c r="TT3" t="s">
        <v>920</v>
      </c>
      <c r="TU3" t="s">
        <v>920</v>
      </c>
      <c r="TV3" s="5">
        <v>999</v>
      </c>
      <c r="TW3" s="5">
        <v>999</v>
      </c>
      <c r="TX3" s="5">
        <v>999</v>
      </c>
      <c r="TY3" s="5">
        <v>999</v>
      </c>
      <c r="TZ3" s="5">
        <v>999</v>
      </c>
      <c r="UA3" s="5">
        <v>999</v>
      </c>
      <c r="UB3" s="5">
        <v>999</v>
      </c>
      <c r="UC3" s="5">
        <v>999</v>
      </c>
      <c r="UD3" t="s">
        <v>931</v>
      </c>
      <c r="UE3" t="s">
        <v>932</v>
      </c>
      <c r="UF3" s="5">
        <v>0</v>
      </c>
      <c r="UG3" s="5">
        <v>0</v>
      </c>
      <c r="UH3" s="5">
        <v>0</v>
      </c>
      <c r="UI3" s="5">
        <v>0</v>
      </c>
      <c r="UJ3" s="5">
        <v>0</v>
      </c>
      <c r="UK3" s="5">
        <v>0</v>
      </c>
      <c r="UL3" s="5">
        <v>0</v>
      </c>
      <c r="UM3" s="5">
        <v>0</v>
      </c>
      <c r="UN3" s="5">
        <v>0</v>
      </c>
      <c r="UO3" s="5">
        <v>0</v>
      </c>
      <c r="UP3" s="5">
        <v>0</v>
      </c>
      <c r="UQ3" s="5">
        <v>0</v>
      </c>
      <c r="UR3" s="5">
        <v>0</v>
      </c>
      <c r="US3" s="5">
        <v>0</v>
      </c>
      <c r="UT3" s="5">
        <v>0</v>
      </c>
      <c r="UU3" s="5">
        <v>0</v>
      </c>
      <c r="UV3" s="5">
        <v>0</v>
      </c>
      <c r="UW3" s="5">
        <v>0</v>
      </c>
      <c r="UX3" s="5">
        <v>0</v>
      </c>
      <c r="UY3" s="5">
        <v>0</v>
      </c>
      <c r="UZ3" s="5">
        <v>0</v>
      </c>
      <c r="VA3" s="5">
        <v>0</v>
      </c>
      <c r="VB3" s="5">
        <v>0</v>
      </c>
      <c r="VC3" s="5">
        <v>0</v>
      </c>
      <c r="VD3" s="5">
        <v>0</v>
      </c>
      <c r="VE3" s="5">
        <v>0</v>
      </c>
      <c r="VF3" t="s">
        <v>926</v>
      </c>
      <c r="VG3" s="5">
        <v>0</v>
      </c>
      <c r="VH3" s="5">
        <v>0</v>
      </c>
      <c r="VI3" s="5">
        <v>0</v>
      </c>
      <c r="VJ3" s="5">
        <v>0</v>
      </c>
      <c r="VK3" t="s">
        <v>926</v>
      </c>
      <c r="VL3" t="s">
        <v>926</v>
      </c>
      <c r="VM3" s="5">
        <v>0</v>
      </c>
      <c r="VN3" t="s">
        <v>926</v>
      </c>
      <c r="VO3" s="5">
        <v>0</v>
      </c>
      <c r="VP3" s="5">
        <v>0</v>
      </c>
      <c r="VQ3" t="s">
        <v>926</v>
      </c>
      <c r="VR3" t="s">
        <v>926</v>
      </c>
      <c r="VS3" s="5">
        <v>0</v>
      </c>
      <c r="VT3" t="s">
        <v>926</v>
      </c>
      <c r="VU3" t="s">
        <v>926</v>
      </c>
      <c r="VV3" s="5">
        <v>0</v>
      </c>
      <c r="VW3">
        <v>0</v>
      </c>
      <c r="VX3" t="s">
        <v>926</v>
      </c>
      <c r="VY3" s="5">
        <v>0</v>
      </c>
      <c r="VZ3" s="5">
        <v>0</v>
      </c>
      <c r="WA3" t="s">
        <v>926</v>
      </c>
      <c r="WB3" t="s">
        <v>926</v>
      </c>
      <c r="WC3" s="5">
        <v>0</v>
      </c>
      <c r="WD3" t="s">
        <v>926</v>
      </c>
      <c r="WE3" s="5">
        <v>0</v>
      </c>
      <c r="WF3" s="5">
        <v>0</v>
      </c>
      <c r="WG3" t="s">
        <v>926</v>
      </c>
      <c r="WH3" t="s">
        <v>926</v>
      </c>
      <c r="WI3" s="5">
        <v>0</v>
      </c>
      <c r="WJ3" t="s">
        <v>926</v>
      </c>
      <c r="WK3" s="5">
        <v>0</v>
      </c>
      <c r="WL3" s="5">
        <v>0</v>
      </c>
      <c r="WM3" t="s">
        <v>926</v>
      </c>
      <c r="WN3" s="5">
        <v>0</v>
      </c>
      <c r="WO3" s="5">
        <v>0</v>
      </c>
      <c r="WP3" t="s">
        <v>926</v>
      </c>
      <c r="WQ3" s="5">
        <v>0</v>
      </c>
      <c r="WR3" s="5">
        <v>0</v>
      </c>
      <c r="WS3" t="s">
        <v>926</v>
      </c>
      <c r="WT3" t="s">
        <v>926</v>
      </c>
      <c r="WU3" t="s">
        <v>926</v>
      </c>
      <c r="WV3" t="s">
        <v>926</v>
      </c>
      <c r="WW3" s="5">
        <v>0</v>
      </c>
      <c r="WX3" s="5">
        <v>0</v>
      </c>
      <c r="WY3" s="5">
        <v>0</v>
      </c>
      <c r="WZ3" s="5">
        <v>0</v>
      </c>
      <c r="XA3" s="5">
        <v>0</v>
      </c>
      <c r="XB3" s="5">
        <v>0</v>
      </c>
      <c r="XC3" s="5">
        <v>0</v>
      </c>
      <c r="XD3" s="5">
        <v>0</v>
      </c>
      <c r="XE3" s="5">
        <v>0</v>
      </c>
      <c r="XF3" s="5">
        <v>0</v>
      </c>
      <c r="XG3" s="5">
        <v>0</v>
      </c>
      <c r="XH3" s="5">
        <v>0</v>
      </c>
      <c r="XI3" s="5">
        <v>0</v>
      </c>
      <c r="XJ3" s="5">
        <v>0</v>
      </c>
      <c r="XK3" s="5">
        <v>0</v>
      </c>
      <c r="XL3" s="5">
        <v>0</v>
      </c>
      <c r="XM3" s="5">
        <v>0</v>
      </c>
      <c r="XN3" s="5">
        <v>0</v>
      </c>
      <c r="XO3" s="5">
        <v>0</v>
      </c>
      <c r="XP3" s="5">
        <v>0</v>
      </c>
      <c r="XQ3" s="3">
        <v>3</v>
      </c>
      <c r="XR3" s="3">
        <v>2</v>
      </c>
      <c r="XS3" s="3">
        <v>0</v>
      </c>
      <c r="XT3" s="1" t="e">
        <v>#NULL!</v>
      </c>
      <c r="XU3" s="3">
        <v>1</v>
      </c>
      <c r="XV3" s="3">
        <v>0</v>
      </c>
      <c r="XW3" s="1" t="e">
        <v>#NULL!</v>
      </c>
      <c r="XX3" s="1" t="e">
        <v>#NULL!</v>
      </c>
      <c r="XY3" s="1" t="e">
        <v>#NULL!</v>
      </c>
      <c r="XZ3" s="3">
        <v>1</v>
      </c>
      <c r="YA3" s="3">
        <v>0</v>
      </c>
      <c r="YB3" s="1" t="e">
        <v>#NULL!</v>
      </c>
      <c r="YC3" s="1" t="e">
        <v>#NULL!</v>
      </c>
      <c r="YD3" s="1" t="e">
        <v>#NULL!</v>
      </c>
      <c r="YE3" s="3">
        <v>0</v>
      </c>
      <c r="YF3" s="1" t="e">
        <v>#NULL!</v>
      </c>
      <c r="YG3" s="1" t="e">
        <v>#NULL!</v>
      </c>
      <c r="YH3" s="1" t="e">
        <v>#NULL!</v>
      </c>
      <c r="YI3" s="3">
        <v>1</v>
      </c>
      <c r="YJ3" s="3">
        <v>0</v>
      </c>
      <c r="YK3" s="1" t="e">
        <v>#NULL!</v>
      </c>
      <c r="YL3" s="1" t="e">
        <v>#NULL!</v>
      </c>
      <c r="YM3" s="3">
        <v>0</v>
      </c>
      <c r="YN3" s="1" t="e">
        <v>#NULL!</v>
      </c>
      <c r="YO3" s="1" t="e">
        <v>#NULL!</v>
      </c>
      <c r="YP3" s="1" t="e">
        <v>#NULL!</v>
      </c>
      <c r="YQ3" s="3">
        <v>0</v>
      </c>
      <c r="YR3" s="1" t="e">
        <v>#NULL!</v>
      </c>
      <c r="YS3" s="1" t="e">
        <v>#NULL!</v>
      </c>
      <c r="YT3" s="1" t="e">
        <v>#NULL!</v>
      </c>
      <c r="YU3" s="1" t="e">
        <v>#NULL!</v>
      </c>
      <c r="YV3" s="3">
        <v>2</v>
      </c>
      <c r="YW3" s="3">
        <v>0</v>
      </c>
      <c r="YX3" s="1" t="e">
        <v>#NULL!</v>
      </c>
      <c r="YY3" s="3">
        <v>0</v>
      </c>
      <c r="YZ3" s="1" t="e">
        <v>#NULL!</v>
      </c>
      <c r="ZA3" s="1" t="e">
        <v>#NULL!</v>
      </c>
      <c r="ZB3" s="3">
        <v>2</v>
      </c>
      <c r="ZC3" s="3">
        <v>0</v>
      </c>
      <c r="ZD3" s="1" t="e">
        <v>#NULL!</v>
      </c>
      <c r="ZE3" s="3">
        <v>1</v>
      </c>
      <c r="ZF3" s="3">
        <v>0</v>
      </c>
      <c r="ZG3" s="1" t="e">
        <v>#NULL!</v>
      </c>
      <c r="ZH3" s="1" t="e">
        <v>#NULL!</v>
      </c>
      <c r="ZI3" s="3">
        <v>0</v>
      </c>
      <c r="ZJ3" s="1" t="e">
        <v>#NULL!</v>
      </c>
      <c r="ZK3" s="1" t="e">
        <v>#NULL!</v>
      </c>
      <c r="ZL3" s="3">
        <v>2</v>
      </c>
      <c r="ZM3" s="3">
        <v>0</v>
      </c>
      <c r="ZN3" s="1" t="e">
        <v>#NULL!</v>
      </c>
      <c r="ZO3" s="3">
        <v>0</v>
      </c>
      <c r="ZP3" s="1" t="e">
        <v>#NULL!</v>
      </c>
      <c r="ZQ3" s="1" t="e">
        <v>#NULL!</v>
      </c>
      <c r="ZR3" s="3">
        <v>3</v>
      </c>
      <c r="ZS3" s="3">
        <v>0</v>
      </c>
      <c r="ZT3" s="1" t="e">
        <v>#NULL!</v>
      </c>
      <c r="ZU3" s="3">
        <v>0</v>
      </c>
      <c r="ZV3" s="1" t="e">
        <v>#NULL!</v>
      </c>
      <c r="ZW3" s="1" t="e">
        <v>#NULL!</v>
      </c>
      <c r="ZX3" s="3">
        <v>0</v>
      </c>
      <c r="ZY3" s="1" t="e">
        <v>#NULL!</v>
      </c>
      <c r="ZZ3" s="1" t="e">
        <v>#NULL!</v>
      </c>
      <c r="AAA3" s="3">
        <v>0</v>
      </c>
      <c r="AAB3" s="1" t="e">
        <v>#NULL!</v>
      </c>
      <c r="AAC3" s="1" t="e">
        <v>#NULL!</v>
      </c>
      <c r="AAD3" s="3">
        <v>2</v>
      </c>
      <c r="AAE3" s="3">
        <v>0</v>
      </c>
      <c r="AAF3" s="3">
        <v>2</v>
      </c>
      <c r="AAG3" s="3">
        <v>0</v>
      </c>
      <c r="AAH3" s="3">
        <v>999</v>
      </c>
      <c r="AAI3" s="3">
        <v>999</v>
      </c>
      <c r="AAJ3" s="3">
        <v>999</v>
      </c>
      <c r="AAK3" s="3">
        <v>999</v>
      </c>
      <c r="AAL3" s="3">
        <v>999</v>
      </c>
      <c r="AAM3" s="3">
        <v>999</v>
      </c>
      <c r="AAN3" s="3">
        <v>999</v>
      </c>
      <c r="AAO3" s="3">
        <v>999</v>
      </c>
      <c r="AAP3" s="3">
        <v>999</v>
      </c>
      <c r="AAQ3" s="3">
        <v>999</v>
      </c>
      <c r="AAR3" s="3">
        <v>999</v>
      </c>
      <c r="AAS3" s="3">
        <v>999</v>
      </c>
      <c r="AAT3" s="3">
        <v>999</v>
      </c>
      <c r="AAU3" s="3">
        <v>999</v>
      </c>
      <c r="AAV3" s="3">
        <v>999</v>
      </c>
      <c r="AAW3" s="3">
        <v>999</v>
      </c>
      <c r="AAX3" s="3">
        <v>999</v>
      </c>
      <c r="AAY3" s="3">
        <v>999</v>
      </c>
      <c r="AAZ3" s="3">
        <v>999</v>
      </c>
      <c r="ABA3" s="3">
        <v>999</v>
      </c>
      <c r="ABB3" s="3">
        <v>2</v>
      </c>
      <c r="ABC3" s="3">
        <v>5</v>
      </c>
      <c r="ABD3" s="3">
        <v>3</v>
      </c>
      <c r="ABE3" s="3">
        <v>0</v>
      </c>
      <c r="ABF3" s="3">
        <v>6</v>
      </c>
      <c r="ABG3" s="3">
        <v>4</v>
      </c>
      <c r="ABH3" s="3">
        <v>0</v>
      </c>
      <c r="ABI3" s="3">
        <v>0</v>
      </c>
      <c r="ABJ3" s="3">
        <v>0</v>
      </c>
      <c r="ABK3" s="3">
        <v>5</v>
      </c>
      <c r="ABL3" s="3">
        <v>5</v>
      </c>
      <c r="ABM3" s="3">
        <v>0</v>
      </c>
      <c r="ABN3" s="3">
        <v>0</v>
      </c>
      <c r="ABO3" s="3">
        <v>0</v>
      </c>
      <c r="ABP3" s="3">
        <v>8</v>
      </c>
      <c r="ABQ3" s="3">
        <v>0</v>
      </c>
      <c r="ABR3" s="3">
        <v>0</v>
      </c>
      <c r="ABS3" s="3">
        <v>0</v>
      </c>
      <c r="ABT3" s="3">
        <v>2</v>
      </c>
      <c r="ABU3" s="3">
        <v>6</v>
      </c>
      <c r="ABV3" s="3">
        <v>0</v>
      </c>
      <c r="ABW3" s="3">
        <v>0</v>
      </c>
      <c r="ABX3" s="3">
        <v>10</v>
      </c>
      <c r="ABY3" s="3">
        <v>0</v>
      </c>
      <c r="ABZ3" s="3">
        <v>0</v>
      </c>
      <c r="ACA3" s="3">
        <v>0</v>
      </c>
      <c r="ACB3" s="3">
        <v>11</v>
      </c>
      <c r="ACC3" s="3">
        <v>0</v>
      </c>
      <c r="ACD3" s="3">
        <v>0</v>
      </c>
      <c r="ACE3" s="3">
        <v>0</v>
      </c>
      <c r="ACF3" s="3">
        <v>0</v>
      </c>
      <c r="ACG3" s="3">
        <v>8</v>
      </c>
      <c r="ACH3" s="3">
        <v>5</v>
      </c>
      <c r="ACI3" s="3">
        <v>0</v>
      </c>
      <c r="ACJ3" s="3">
        <v>10</v>
      </c>
      <c r="ACK3" s="3">
        <v>0</v>
      </c>
      <c r="ACL3" s="3">
        <v>0</v>
      </c>
      <c r="ACM3" s="3">
        <v>7</v>
      </c>
      <c r="ACN3" s="3">
        <v>5</v>
      </c>
      <c r="ACO3" s="3">
        <v>0</v>
      </c>
      <c r="ACP3" s="3">
        <v>9</v>
      </c>
      <c r="ACQ3" s="3">
        <v>4</v>
      </c>
      <c r="ACR3" s="3">
        <v>0</v>
      </c>
      <c r="ACS3" s="3">
        <v>0</v>
      </c>
      <c r="ACT3" s="3">
        <v>12</v>
      </c>
      <c r="ACU3" s="3">
        <v>0</v>
      </c>
      <c r="ACV3" s="3">
        <v>0</v>
      </c>
      <c r="ACW3" s="3">
        <v>8</v>
      </c>
      <c r="ACX3" s="3">
        <v>5</v>
      </c>
      <c r="ACY3" s="3">
        <v>0</v>
      </c>
      <c r="ACZ3" s="3">
        <v>12</v>
      </c>
      <c r="ADA3" s="3">
        <v>0</v>
      </c>
      <c r="ADB3" s="3">
        <v>0</v>
      </c>
      <c r="ADC3" s="3">
        <v>5</v>
      </c>
      <c r="ADD3" s="3">
        <v>5</v>
      </c>
      <c r="ADE3" s="3">
        <v>0</v>
      </c>
      <c r="ADF3" s="3">
        <v>10</v>
      </c>
      <c r="ADG3" s="3">
        <v>0</v>
      </c>
      <c r="ADH3" s="3">
        <v>0</v>
      </c>
      <c r="ADI3" s="3">
        <v>12</v>
      </c>
      <c r="ADJ3" s="3">
        <v>0</v>
      </c>
      <c r="ADK3" s="3">
        <v>0</v>
      </c>
      <c r="ADL3" s="3">
        <v>11</v>
      </c>
      <c r="ADM3" s="3">
        <v>0</v>
      </c>
      <c r="ADN3" s="3">
        <v>0</v>
      </c>
      <c r="ADO3" s="3">
        <v>10</v>
      </c>
      <c r="ADP3" s="3">
        <v>4</v>
      </c>
      <c r="ADQ3" s="3">
        <v>8</v>
      </c>
      <c r="ADR3" s="3">
        <v>4</v>
      </c>
      <c r="ADS3" s="3">
        <v>0</v>
      </c>
      <c r="ADT3" s="3">
        <v>0</v>
      </c>
      <c r="ADU3" s="3">
        <v>0</v>
      </c>
      <c r="ADV3" s="3">
        <v>0</v>
      </c>
      <c r="ADW3" s="3">
        <v>0</v>
      </c>
      <c r="ADX3" s="3">
        <v>0</v>
      </c>
      <c r="ADY3" s="3">
        <v>0</v>
      </c>
      <c r="ADZ3" s="3">
        <v>0</v>
      </c>
      <c r="AEA3" s="3">
        <v>0</v>
      </c>
      <c r="AEB3" s="3">
        <v>0</v>
      </c>
      <c r="AEC3" s="3">
        <v>0</v>
      </c>
      <c r="AED3" s="3">
        <v>0</v>
      </c>
      <c r="AEE3" s="3">
        <v>0</v>
      </c>
      <c r="AEF3" s="3">
        <v>0</v>
      </c>
      <c r="AEG3" s="3">
        <v>0</v>
      </c>
      <c r="AEH3" s="3">
        <v>0</v>
      </c>
      <c r="AEI3" s="3">
        <v>0</v>
      </c>
      <c r="AEJ3" s="3">
        <v>0</v>
      </c>
      <c r="AEK3" s="3">
        <v>0</v>
      </c>
      <c r="AEL3" s="3">
        <v>0</v>
      </c>
      <c r="AEM3" t="s">
        <v>933</v>
      </c>
      <c r="AEN3" t="s">
        <v>933</v>
      </c>
      <c r="AEO3" t="s">
        <v>933</v>
      </c>
      <c r="AEP3" s="5">
        <v>0</v>
      </c>
      <c r="AEQ3" t="s">
        <v>933</v>
      </c>
      <c r="AER3" t="s">
        <v>933</v>
      </c>
      <c r="AES3" s="5">
        <v>0</v>
      </c>
      <c r="AET3" s="5">
        <v>0</v>
      </c>
      <c r="AEU3" s="5">
        <v>0</v>
      </c>
      <c r="AEV3" t="s">
        <v>933</v>
      </c>
      <c r="AEW3" t="s">
        <v>933</v>
      </c>
      <c r="AEX3" s="5">
        <v>0</v>
      </c>
      <c r="AEY3" s="5">
        <v>0</v>
      </c>
      <c r="AEZ3" s="5">
        <v>0</v>
      </c>
      <c r="AFA3" t="s">
        <v>933</v>
      </c>
      <c r="AFB3" s="5">
        <v>0</v>
      </c>
      <c r="AFC3" s="5">
        <v>0</v>
      </c>
      <c r="AFD3" s="5">
        <v>0</v>
      </c>
      <c r="AFE3" t="s">
        <v>933</v>
      </c>
      <c r="AFF3" t="s">
        <v>933</v>
      </c>
      <c r="AFG3" s="5">
        <v>0</v>
      </c>
      <c r="AFH3" s="5">
        <v>0</v>
      </c>
      <c r="AFI3" t="s">
        <v>933</v>
      </c>
      <c r="AFJ3" s="5">
        <v>0</v>
      </c>
      <c r="AFK3" s="5">
        <v>0</v>
      </c>
      <c r="AFL3" s="5">
        <v>0</v>
      </c>
      <c r="AFM3" t="s">
        <v>933</v>
      </c>
      <c r="AFN3" s="5">
        <v>0</v>
      </c>
      <c r="AFO3" s="5">
        <v>0</v>
      </c>
      <c r="AFP3" s="5">
        <v>0</v>
      </c>
      <c r="AFQ3" s="5">
        <v>0</v>
      </c>
      <c r="AFR3" t="s">
        <v>933</v>
      </c>
      <c r="AFS3" t="s">
        <v>933</v>
      </c>
      <c r="AFT3" s="5">
        <v>0</v>
      </c>
      <c r="AFU3" t="s">
        <v>933</v>
      </c>
      <c r="AFV3" s="5">
        <v>0</v>
      </c>
      <c r="AFW3" s="5">
        <v>0</v>
      </c>
      <c r="AFX3" t="s">
        <v>933</v>
      </c>
      <c r="AFY3" t="s">
        <v>933</v>
      </c>
      <c r="AFZ3" s="5">
        <v>0</v>
      </c>
      <c r="AGA3" t="s">
        <v>933</v>
      </c>
      <c r="AGB3" t="s">
        <v>933</v>
      </c>
      <c r="AGC3" s="5">
        <v>0</v>
      </c>
      <c r="AGD3" s="5">
        <v>0</v>
      </c>
      <c r="AGE3" t="s">
        <v>933</v>
      </c>
      <c r="AGF3" s="5">
        <v>0</v>
      </c>
      <c r="AGG3" s="5">
        <v>0</v>
      </c>
      <c r="AGH3" t="s">
        <v>933</v>
      </c>
      <c r="AGI3" t="s">
        <v>933</v>
      </c>
      <c r="AGJ3" s="5">
        <v>0</v>
      </c>
      <c r="AGK3" t="s">
        <v>933</v>
      </c>
      <c r="AGL3" s="5">
        <v>0</v>
      </c>
      <c r="AGM3" s="5">
        <v>0</v>
      </c>
      <c r="AGN3" t="s">
        <v>933</v>
      </c>
      <c r="AGO3" t="s">
        <v>933</v>
      </c>
      <c r="AGP3" s="5">
        <v>0</v>
      </c>
      <c r="AGQ3" t="s">
        <v>933</v>
      </c>
      <c r="AGR3" s="5">
        <v>0</v>
      </c>
      <c r="AGS3" s="5">
        <v>0</v>
      </c>
      <c r="AGT3" t="s">
        <v>933</v>
      </c>
      <c r="AGU3" s="5">
        <v>0</v>
      </c>
      <c r="AGV3" s="5">
        <v>0</v>
      </c>
      <c r="AGW3" t="s">
        <v>933</v>
      </c>
      <c r="AGX3" s="5">
        <v>0</v>
      </c>
      <c r="AGY3" s="5">
        <v>0</v>
      </c>
      <c r="AGZ3" t="s">
        <v>933</v>
      </c>
      <c r="AHA3" t="s">
        <v>933</v>
      </c>
      <c r="AHB3" t="s">
        <v>933</v>
      </c>
      <c r="AHC3" t="s">
        <v>933</v>
      </c>
      <c r="AHD3" s="5">
        <v>0</v>
      </c>
      <c r="AHE3" s="5">
        <v>0</v>
      </c>
      <c r="AHF3" s="5">
        <v>0</v>
      </c>
      <c r="AHG3" s="5">
        <v>0</v>
      </c>
      <c r="AHH3" s="5">
        <v>0</v>
      </c>
      <c r="AHI3" s="5">
        <v>0</v>
      </c>
      <c r="AHJ3" s="5">
        <v>0</v>
      </c>
      <c r="AHK3" s="5">
        <v>0</v>
      </c>
      <c r="AHL3" s="5">
        <v>0</v>
      </c>
      <c r="AHM3" s="5">
        <v>0</v>
      </c>
      <c r="AHN3" s="5">
        <v>0</v>
      </c>
      <c r="AHO3" s="5">
        <v>0</v>
      </c>
      <c r="AHP3" s="5">
        <v>0</v>
      </c>
      <c r="AHQ3" s="5">
        <v>0</v>
      </c>
      <c r="AHR3" s="5">
        <v>0</v>
      </c>
      <c r="AHS3" s="5">
        <v>0</v>
      </c>
      <c r="AHT3" s="5">
        <v>0</v>
      </c>
      <c r="AHU3" s="5">
        <v>0</v>
      </c>
      <c r="AHV3" s="5">
        <v>0</v>
      </c>
      <c r="AHW3" s="5">
        <v>0</v>
      </c>
    </row>
    <row r="4" spans="1:907" x14ac:dyDescent="0.2">
      <c r="A4" s="5">
        <v>3</v>
      </c>
      <c r="B4" t="s">
        <v>903</v>
      </c>
      <c r="C4" t="s">
        <v>904</v>
      </c>
      <c r="D4" t="s">
        <v>905</v>
      </c>
      <c r="E4" s="5">
        <v>56</v>
      </c>
      <c r="F4" s="5">
        <v>55.911111111111111</v>
      </c>
      <c r="G4" s="2">
        <v>41918</v>
      </c>
      <c r="H4" s="2">
        <v>41956</v>
      </c>
      <c r="I4" t="s">
        <v>906</v>
      </c>
      <c r="J4" t="s">
        <v>907</v>
      </c>
      <c r="K4" t="s">
        <v>913</v>
      </c>
      <c r="L4" t="s">
        <v>913</v>
      </c>
      <c r="M4" t="s">
        <v>913</v>
      </c>
      <c r="N4" s="5">
        <v>0</v>
      </c>
      <c r="O4" t="s">
        <v>913</v>
      </c>
      <c r="P4" t="s">
        <v>913</v>
      </c>
      <c r="Q4" s="5">
        <v>0</v>
      </c>
      <c r="R4" s="5">
        <v>0</v>
      </c>
      <c r="S4" s="5">
        <v>0</v>
      </c>
      <c r="T4" t="s">
        <v>913</v>
      </c>
      <c r="U4" t="s">
        <v>913</v>
      </c>
      <c r="V4" s="5">
        <v>0</v>
      </c>
      <c r="W4" s="5">
        <v>0</v>
      </c>
      <c r="X4" s="5">
        <v>0</v>
      </c>
      <c r="Y4" t="s">
        <v>913</v>
      </c>
      <c r="Z4" t="s">
        <v>912</v>
      </c>
      <c r="AA4" t="s">
        <v>912</v>
      </c>
      <c r="AB4" s="5">
        <v>0</v>
      </c>
      <c r="AC4" t="s">
        <v>912</v>
      </c>
      <c r="AD4" s="5">
        <v>0</v>
      </c>
      <c r="AE4" s="5">
        <v>0</v>
      </c>
      <c r="AF4" s="5">
        <v>0</v>
      </c>
      <c r="AG4" t="s">
        <v>912</v>
      </c>
      <c r="AH4" t="s">
        <v>912</v>
      </c>
      <c r="AI4" s="5">
        <v>0</v>
      </c>
      <c r="AJ4" s="5">
        <v>0</v>
      </c>
      <c r="AK4" t="s">
        <v>912</v>
      </c>
      <c r="AL4" t="s">
        <v>913</v>
      </c>
      <c r="AM4" t="s">
        <v>913</v>
      </c>
      <c r="AN4" s="5">
        <v>0</v>
      </c>
      <c r="AO4" s="5">
        <v>0</v>
      </c>
      <c r="AP4" t="s">
        <v>913</v>
      </c>
      <c r="AQ4" t="s">
        <v>913</v>
      </c>
      <c r="AR4" s="5">
        <v>0</v>
      </c>
      <c r="AS4" t="s">
        <v>913</v>
      </c>
      <c r="AT4" t="s">
        <v>913</v>
      </c>
      <c r="AU4" t="s">
        <v>913</v>
      </c>
      <c r="AV4" t="s">
        <v>913</v>
      </c>
      <c r="AW4" t="s">
        <v>913</v>
      </c>
      <c r="AX4" s="5">
        <v>0</v>
      </c>
      <c r="AY4" t="s">
        <v>913</v>
      </c>
      <c r="AZ4" t="s">
        <v>913</v>
      </c>
      <c r="BA4" s="5">
        <v>0</v>
      </c>
      <c r="BB4" s="5">
        <v>0</v>
      </c>
      <c r="BC4" t="s">
        <v>913</v>
      </c>
      <c r="BD4" t="s">
        <v>913</v>
      </c>
      <c r="BE4" s="5">
        <v>0</v>
      </c>
      <c r="BF4" t="s">
        <v>913</v>
      </c>
      <c r="BG4" s="5">
        <v>0</v>
      </c>
      <c r="BH4" s="5">
        <v>0</v>
      </c>
      <c r="BI4" t="s">
        <v>913</v>
      </c>
      <c r="BJ4" t="s">
        <v>913</v>
      </c>
      <c r="BK4" s="5">
        <v>0</v>
      </c>
      <c r="BL4" t="s">
        <v>913</v>
      </c>
      <c r="BM4" s="5">
        <v>0</v>
      </c>
      <c r="BN4" s="5">
        <v>0</v>
      </c>
      <c r="BO4" t="s">
        <v>913</v>
      </c>
      <c r="BP4" t="s">
        <v>913</v>
      </c>
      <c r="BQ4" s="5">
        <v>0</v>
      </c>
      <c r="BR4" t="s">
        <v>913</v>
      </c>
      <c r="BS4" s="5">
        <v>0</v>
      </c>
      <c r="BT4" s="5">
        <v>0</v>
      </c>
      <c r="BU4" t="s">
        <v>913</v>
      </c>
      <c r="BV4" t="s">
        <v>913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t="s">
        <v>912</v>
      </c>
      <c r="CW4" t="s">
        <v>912</v>
      </c>
      <c r="CX4" t="s">
        <v>913</v>
      </c>
      <c r="CY4" s="5">
        <v>0</v>
      </c>
      <c r="CZ4" t="s">
        <v>912</v>
      </c>
      <c r="DA4" t="s">
        <v>912</v>
      </c>
      <c r="DB4" s="5">
        <v>0</v>
      </c>
      <c r="DC4" s="5">
        <v>0</v>
      </c>
      <c r="DD4" s="5">
        <v>0</v>
      </c>
      <c r="DE4" t="s">
        <v>913</v>
      </c>
      <c r="DF4" t="s">
        <v>913</v>
      </c>
      <c r="DG4" s="5">
        <v>0</v>
      </c>
      <c r="DH4" s="5">
        <v>0</v>
      </c>
      <c r="DI4" s="5">
        <v>0</v>
      </c>
      <c r="DJ4" t="s">
        <v>913</v>
      </c>
      <c r="DK4" t="s">
        <v>913</v>
      </c>
      <c r="DL4" t="s">
        <v>913</v>
      </c>
      <c r="DM4" s="5">
        <v>0</v>
      </c>
      <c r="DN4" t="s">
        <v>913</v>
      </c>
      <c r="DO4" s="5">
        <v>0</v>
      </c>
      <c r="DP4" s="5">
        <v>0</v>
      </c>
      <c r="DQ4" s="5">
        <v>0</v>
      </c>
      <c r="DR4" t="s">
        <v>913</v>
      </c>
      <c r="DS4" t="s">
        <v>913</v>
      </c>
      <c r="DT4" s="5">
        <v>0</v>
      </c>
      <c r="DU4" s="5">
        <v>0</v>
      </c>
      <c r="DV4" t="s">
        <v>913</v>
      </c>
      <c r="DW4" t="s">
        <v>913</v>
      </c>
      <c r="DX4" t="s">
        <v>913</v>
      </c>
      <c r="DY4" s="5">
        <v>0</v>
      </c>
      <c r="DZ4" s="5">
        <v>0</v>
      </c>
      <c r="EA4" t="s">
        <v>913</v>
      </c>
      <c r="EB4" t="s">
        <v>913</v>
      </c>
      <c r="EC4" s="5">
        <v>0</v>
      </c>
      <c r="ED4" t="s">
        <v>913</v>
      </c>
      <c r="EE4" t="s">
        <v>913</v>
      </c>
      <c r="EF4" t="s">
        <v>913</v>
      </c>
      <c r="EG4" t="s">
        <v>913</v>
      </c>
      <c r="EH4" t="s">
        <v>913</v>
      </c>
      <c r="EI4" s="5">
        <v>0</v>
      </c>
      <c r="EJ4" t="s">
        <v>913</v>
      </c>
      <c r="EK4" t="s">
        <v>913</v>
      </c>
      <c r="EL4" s="5">
        <v>0</v>
      </c>
      <c r="EM4" s="5">
        <v>0</v>
      </c>
      <c r="EN4" t="s">
        <v>913</v>
      </c>
      <c r="EO4" t="s">
        <v>913</v>
      </c>
      <c r="EP4" s="5">
        <v>0</v>
      </c>
      <c r="EQ4" t="s">
        <v>913</v>
      </c>
      <c r="ER4" s="5">
        <v>0</v>
      </c>
      <c r="ES4" s="5">
        <v>0</v>
      </c>
      <c r="ET4" t="s">
        <v>913</v>
      </c>
      <c r="EU4" t="s">
        <v>913</v>
      </c>
      <c r="EV4" s="5">
        <v>0</v>
      </c>
      <c r="EW4" t="s">
        <v>913</v>
      </c>
      <c r="EX4" s="5">
        <v>0</v>
      </c>
      <c r="EY4" s="5">
        <v>0</v>
      </c>
      <c r="EZ4" t="s">
        <v>913</v>
      </c>
      <c r="FA4" t="s">
        <v>913</v>
      </c>
      <c r="FB4" s="5">
        <v>0</v>
      </c>
      <c r="FC4" t="s">
        <v>913</v>
      </c>
      <c r="FD4" s="5">
        <v>0</v>
      </c>
      <c r="FE4" s="5">
        <v>0</v>
      </c>
      <c r="FF4" t="s">
        <v>913</v>
      </c>
      <c r="FG4" t="s">
        <v>913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t="s">
        <v>930</v>
      </c>
      <c r="GH4" t="s">
        <v>908</v>
      </c>
      <c r="GI4" t="s">
        <v>909</v>
      </c>
      <c r="GJ4" s="5">
        <v>1</v>
      </c>
      <c r="GK4" s="5">
        <v>0</v>
      </c>
      <c r="GL4" s="5">
        <v>1</v>
      </c>
      <c r="GM4" s="5">
        <v>0</v>
      </c>
      <c r="GN4" s="5">
        <v>0</v>
      </c>
      <c r="GO4" s="5">
        <v>0</v>
      </c>
      <c r="GP4" t="s">
        <v>930</v>
      </c>
      <c r="GQ4" t="s">
        <v>908</v>
      </c>
      <c r="GR4" t="s">
        <v>1036</v>
      </c>
      <c r="GS4" s="4">
        <v>24</v>
      </c>
      <c r="GT4" s="4">
        <v>24</v>
      </c>
      <c r="GU4" s="4">
        <v>36</v>
      </c>
      <c r="GV4" s="4">
        <v>36</v>
      </c>
      <c r="GW4" s="5">
        <v>60</v>
      </c>
      <c r="GX4" s="5">
        <v>60</v>
      </c>
      <c r="GY4" s="5">
        <v>12</v>
      </c>
      <c r="GZ4" s="5">
        <v>12</v>
      </c>
      <c r="HA4" s="5">
        <v>12</v>
      </c>
      <c r="HB4" s="5">
        <v>12</v>
      </c>
      <c r="HC4" s="5">
        <v>18</v>
      </c>
      <c r="HD4" s="5">
        <v>18</v>
      </c>
      <c r="HE4" s="5">
        <v>18</v>
      </c>
      <c r="HF4" s="5">
        <v>18</v>
      </c>
      <c r="HG4" t="s">
        <v>910</v>
      </c>
      <c r="HH4" t="s">
        <v>910</v>
      </c>
      <c r="HI4" s="5">
        <v>9</v>
      </c>
      <c r="HJ4" s="5">
        <v>11</v>
      </c>
      <c r="HK4" s="5">
        <v>3</v>
      </c>
      <c r="HL4" s="5">
        <v>2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5</v>
      </c>
      <c r="HT4" s="5">
        <v>5</v>
      </c>
      <c r="HU4" s="5">
        <v>5</v>
      </c>
      <c r="HV4" s="5">
        <v>0</v>
      </c>
      <c r="HW4" s="5">
        <v>5</v>
      </c>
      <c r="HX4" s="5">
        <v>5</v>
      </c>
      <c r="HY4" s="5">
        <v>0</v>
      </c>
      <c r="HZ4" s="5">
        <v>0</v>
      </c>
      <c r="IA4" s="5">
        <v>0</v>
      </c>
      <c r="IB4" s="5">
        <v>5</v>
      </c>
      <c r="IC4" s="5">
        <v>5</v>
      </c>
      <c r="ID4" s="5">
        <v>0</v>
      </c>
      <c r="IE4" s="5">
        <v>0</v>
      </c>
      <c r="IF4" s="5">
        <v>0</v>
      </c>
      <c r="IG4" s="5">
        <v>5</v>
      </c>
      <c r="IH4" s="5">
        <v>5</v>
      </c>
      <c r="II4" s="5">
        <v>5</v>
      </c>
      <c r="IJ4" s="5">
        <v>0</v>
      </c>
      <c r="IK4" s="5">
        <v>5</v>
      </c>
      <c r="IL4" s="5">
        <v>0</v>
      </c>
      <c r="IM4" s="5">
        <v>0</v>
      </c>
      <c r="IN4" s="5">
        <v>0</v>
      </c>
      <c r="IO4" s="5">
        <v>5</v>
      </c>
      <c r="IP4" s="5">
        <v>5</v>
      </c>
      <c r="IQ4" s="5">
        <v>0</v>
      </c>
      <c r="IR4" s="5">
        <v>0</v>
      </c>
      <c r="IS4" s="5">
        <v>5</v>
      </c>
      <c r="IT4" s="5">
        <v>5</v>
      </c>
      <c r="IU4" s="5">
        <v>5</v>
      </c>
      <c r="IV4" s="5">
        <v>0</v>
      </c>
      <c r="IW4" s="5">
        <v>0</v>
      </c>
      <c r="IX4" s="5">
        <v>5</v>
      </c>
      <c r="IY4" s="5">
        <v>5</v>
      </c>
      <c r="IZ4" s="5">
        <v>0</v>
      </c>
      <c r="JA4" s="5">
        <v>5</v>
      </c>
      <c r="JB4" s="5">
        <v>5</v>
      </c>
      <c r="JC4" s="5">
        <v>5</v>
      </c>
      <c r="JD4" s="5">
        <v>5</v>
      </c>
      <c r="JE4" s="5">
        <v>5</v>
      </c>
      <c r="JF4" s="5">
        <v>0</v>
      </c>
      <c r="JG4" s="5">
        <v>5</v>
      </c>
      <c r="JH4" s="5">
        <v>5</v>
      </c>
      <c r="JI4" s="5">
        <v>0</v>
      </c>
      <c r="JJ4" s="5">
        <v>0</v>
      </c>
      <c r="JK4" s="5">
        <v>5</v>
      </c>
      <c r="JL4" s="5">
        <v>5</v>
      </c>
      <c r="JM4" s="5">
        <v>0</v>
      </c>
      <c r="JN4" s="5">
        <v>5</v>
      </c>
      <c r="JO4" s="5">
        <v>0</v>
      </c>
      <c r="JP4" s="5">
        <v>0</v>
      </c>
      <c r="JQ4" s="5">
        <v>5</v>
      </c>
      <c r="JR4" s="5">
        <v>5</v>
      </c>
      <c r="JS4" s="5">
        <v>0</v>
      </c>
      <c r="JT4" s="5">
        <v>5</v>
      </c>
      <c r="JU4" s="5">
        <v>0</v>
      </c>
      <c r="JV4" s="5">
        <v>0</v>
      </c>
      <c r="JW4" s="5">
        <v>5</v>
      </c>
      <c r="JX4" s="5">
        <v>5</v>
      </c>
      <c r="JY4" s="5">
        <v>0</v>
      </c>
      <c r="JZ4" s="5">
        <v>5</v>
      </c>
      <c r="KA4" s="5">
        <v>0</v>
      </c>
      <c r="KB4" s="5">
        <v>0</v>
      </c>
      <c r="KC4" s="5">
        <v>5</v>
      </c>
      <c r="KD4" s="5">
        <v>5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t="s">
        <v>918</v>
      </c>
      <c r="LE4" t="s">
        <v>916</v>
      </c>
      <c r="LF4" t="s">
        <v>918</v>
      </c>
      <c r="LG4" s="5">
        <v>0</v>
      </c>
      <c r="LH4" t="s">
        <v>918</v>
      </c>
      <c r="LI4" t="s">
        <v>918</v>
      </c>
      <c r="LJ4" s="5">
        <v>0</v>
      </c>
      <c r="LK4" s="5">
        <v>0</v>
      </c>
      <c r="LL4" s="5">
        <v>0</v>
      </c>
      <c r="LM4" t="s">
        <v>918</v>
      </c>
      <c r="LN4" t="s">
        <v>918</v>
      </c>
      <c r="LO4" s="5">
        <v>0</v>
      </c>
      <c r="LP4" s="5">
        <v>0</v>
      </c>
      <c r="LQ4" s="5">
        <v>0</v>
      </c>
      <c r="LR4" t="s">
        <v>918</v>
      </c>
      <c r="LS4" t="s">
        <v>918</v>
      </c>
      <c r="LT4" t="s">
        <v>918</v>
      </c>
      <c r="LU4" s="5">
        <v>0</v>
      </c>
      <c r="LV4" t="s">
        <v>918</v>
      </c>
      <c r="LW4" s="5">
        <v>0</v>
      </c>
      <c r="LX4" s="5">
        <v>0</v>
      </c>
      <c r="LY4" s="5">
        <v>0</v>
      </c>
      <c r="LZ4" t="s">
        <v>918</v>
      </c>
      <c r="MA4" t="s">
        <v>918</v>
      </c>
      <c r="MB4" s="5">
        <v>0</v>
      </c>
      <c r="MC4" s="5">
        <v>0</v>
      </c>
      <c r="MD4" t="s">
        <v>916</v>
      </c>
      <c r="ME4" t="s">
        <v>916</v>
      </c>
      <c r="MF4" t="s">
        <v>916</v>
      </c>
      <c r="MG4" s="5">
        <v>0</v>
      </c>
      <c r="MH4" s="5">
        <v>0</v>
      </c>
      <c r="MI4" t="s">
        <v>918</v>
      </c>
      <c r="MJ4" t="s">
        <v>916</v>
      </c>
      <c r="MK4" s="5">
        <v>0</v>
      </c>
      <c r="ML4" t="s">
        <v>918</v>
      </c>
      <c r="MM4" t="s">
        <v>918</v>
      </c>
      <c r="MN4" t="s">
        <v>916</v>
      </c>
      <c r="MO4" t="s">
        <v>918</v>
      </c>
      <c r="MP4" t="s">
        <v>918</v>
      </c>
      <c r="MQ4" s="5">
        <v>0</v>
      </c>
      <c r="MR4" t="s">
        <v>918</v>
      </c>
      <c r="MS4" t="s">
        <v>918</v>
      </c>
      <c r="MT4" s="5">
        <v>0</v>
      </c>
      <c r="MU4" s="5">
        <v>0</v>
      </c>
      <c r="MV4" t="s">
        <v>918</v>
      </c>
      <c r="MW4" t="s">
        <v>918</v>
      </c>
      <c r="MX4" s="5">
        <v>0</v>
      </c>
      <c r="MY4" t="s">
        <v>918</v>
      </c>
      <c r="MZ4" s="5">
        <v>0</v>
      </c>
      <c r="NA4" s="5">
        <v>0</v>
      </c>
      <c r="NB4" t="s">
        <v>918</v>
      </c>
      <c r="NC4" t="s">
        <v>918</v>
      </c>
      <c r="ND4" s="5">
        <v>0</v>
      </c>
      <c r="NE4" t="s">
        <v>918</v>
      </c>
      <c r="NF4" s="5">
        <v>0</v>
      </c>
      <c r="NG4" s="5">
        <v>0</v>
      </c>
      <c r="NH4" t="s">
        <v>918</v>
      </c>
      <c r="NI4" t="s">
        <v>918</v>
      </c>
      <c r="NJ4" s="5">
        <v>0</v>
      </c>
      <c r="NK4" t="s">
        <v>918</v>
      </c>
      <c r="NL4" s="5">
        <v>0</v>
      </c>
      <c r="NM4" s="5">
        <v>0</v>
      </c>
      <c r="NN4" t="s">
        <v>918</v>
      </c>
      <c r="NO4" t="s">
        <v>918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5">
        <v>0</v>
      </c>
      <c r="OM4" s="5">
        <v>0</v>
      </c>
      <c r="ON4" s="5">
        <v>0</v>
      </c>
      <c r="OO4" s="5">
        <v>5</v>
      </c>
      <c r="OP4" s="5">
        <v>15</v>
      </c>
      <c r="OQ4" s="5">
        <v>15</v>
      </c>
      <c r="OR4" s="5">
        <v>5</v>
      </c>
      <c r="OS4" s="5">
        <v>15</v>
      </c>
      <c r="OT4" s="5">
        <v>45</v>
      </c>
      <c r="OU4" s="5">
        <v>5</v>
      </c>
      <c r="OV4" s="5">
        <v>0</v>
      </c>
      <c r="OW4" s="5">
        <v>0</v>
      </c>
      <c r="OX4" s="5">
        <v>5</v>
      </c>
      <c r="OY4" s="5">
        <v>15</v>
      </c>
      <c r="OZ4" s="5">
        <v>0</v>
      </c>
      <c r="PA4" s="5">
        <v>0</v>
      </c>
      <c r="PB4" s="5">
        <v>0</v>
      </c>
      <c r="PC4" s="5">
        <v>15</v>
      </c>
      <c r="PD4" s="5">
        <v>15</v>
      </c>
      <c r="PE4" s="5">
        <v>15</v>
      </c>
      <c r="PF4" s="5">
        <v>5</v>
      </c>
      <c r="PG4" s="5">
        <v>15</v>
      </c>
      <c r="PH4" s="5">
        <v>0</v>
      </c>
      <c r="PI4" s="5">
        <v>0</v>
      </c>
      <c r="PJ4" s="5">
        <v>0</v>
      </c>
      <c r="PK4" s="5">
        <v>5</v>
      </c>
      <c r="PL4" s="5">
        <v>15</v>
      </c>
      <c r="PM4" s="5">
        <v>0</v>
      </c>
      <c r="PN4" s="5">
        <v>0</v>
      </c>
      <c r="PO4" s="5">
        <v>15</v>
      </c>
      <c r="PP4" s="5">
        <v>15</v>
      </c>
      <c r="PQ4" s="5">
        <v>15</v>
      </c>
      <c r="PR4" s="5">
        <v>0</v>
      </c>
      <c r="PS4" s="5">
        <v>0</v>
      </c>
      <c r="PT4" s="5">
        <v>15</v>
      </c>
      <c r="PU4" s="5">
        <v>45</v>
      </c>
      <c r="PV4" s="5">
        <v>0</v>
      </c>
      <c r="PW4" s="5">
        <v>15</v>
      </c>
      <c r="PX4" s="5">
        <v>45</v>
      </c>
      <c r="PY4" s="5">
        <v>45</v>
      </c>
      <c r="PZ4" s="5">
        <v>45</v>
      </c>
      <c r="QA4" s="5">
        <v>45</v>
      </c>
      <c r="QB4" s="5">
        <v>0</v>
      </c>
      <c r="QC4" s="5">
        <v>15</v>
      </c>
      <c r="QD4" s="5">
        <v>45</v>
      </c>
      <c r="QE4" s="5">
        <v>0</v>
      </c>
      <c r="QF4" s="5">
        <v>0</v>
      </c>
      <c r="QG4" s="5">
        <v>45</v>
      </c>
      <c r="QH4" s="5">
        <v>45</v>
      </c>
      <c r="QI4" s="5">
        <v>0</v>
      </c>
      <c r="QJ4" s="5">
        <v>45</v>
      </c>
      <c r="QK4" s="5">
        <v>0</v>
      </c>
      <c r="QL4" s="5">
        <v>0</v>
      </c>
      <c r="QM4" s="5">
        <v>45</v>
      </c>
      <c r="QN4" s="5">
        <v>45</v>
      </c>
      <c r="QO4" s="5">
        <v>0</v>
      </c>
      <c r="QP4" s="5">
        <v>45</v>
      </c>
      <c r="QQ4" s="5">
        <v>0</v>
      </c>
      <c r="QR4" s="5">
        <v>0</v>
      </c>
      <c r="QS4" s="5">
        <v>45</v>
      </c>
      <c r="QT4" s="5">
        <v>45</v>
      </c>
      <c r="QU4" s="5">
        <v>0</v>
      </c>
      <c r="QV4" s="5">
        <v>45</v>
      </c>
      <c r="QW4" s="5">
        <v>0</v>
      </c>
      <c r="QX4" s="5">
        <v>0</v>
      </c>
      <c r="QY4" s="5">
        <v>45</v>
      </c>
      <c r="QZ4" s="5">
        <v>45</v>
      </c>
      <c r="RA4" s="5">
        <v>0</v>
      </c>
      <c r="RB4" s="5">
        <v>0</v>
      </c>
      <c r="RC4" s="5">
        <v>0</v>
      </c>
      <c r="RD4" s="5">
        <v>0</v>
      </c>
      <c r="RE4" s="5">
        <v>0</v>
      </c>
      <c r="RF4" s="5">
        <v>0</v>
      </c>
      <c r="RG4" s="5">
        <v>0</v>
      </c>
      <c r="RH4" s="5">
        <v>0</v>
      </c>
      <c r="RI4" s="5">
        <v>0</v>
      </c>
      <c r="RJ4" s="5">
        <v>0</v>
      </c>
      <c r="RK4" s="5">
        <v>0</v>
      </c>
      <c r="RL4" s="5">
        <v>0</v>
      </c>
      <c r="RM4" s="5">
        <v>0</v>
      </c>
      <c r="RN4" s="5">
        <v>0</v>
      </c>
      <c r="RO4" s="5">
        <v>0</v>
      </c>
      <c r="RP4" s="5">
        <v>0</v>
      </c>
      <c r="RQ4" s="5">
        <v>0</v>
      </c>
      <c r="RR4" s="5">
        <v>0</v>
      </c>
      <c r="RS4" s="5">
        <v>0</v>
      </c>
      <c r="RT4" s="5">
        <v>0</v>
      </c>
      <c r="RU4" s="5">
        <v>0</v>
      </c>
      <c r="RV4" s="5">
        <v>0</v>
      </c>
      <c r="RW4" s="5">
        <v>0</v>
      </c>
      <c r="RX4" s="5">
        <v>0</v>
      </c>
      <c r="RY4" s="5">
        <v>0</v>
      </c>
      <c r="RZ4" s="5">
        <v>3</v>
      </c>
      <c r="SA4" s="5">
        <v>2</v>
      </c>
      <c r="SB4" s="5">
        <v>2</v>
      </c>
      <c r="SC4" s="5">
        <v>3</v>
      </c>
      <c r="SD4" s="5">
        <v>1</v>
      </c>
      <c r="SE4" s="5">
        <v>2</v>
      </c>
      <c r="SF4" s="5">
        <v>3</v>
      </c>
      <c r="SG4" s="5">
        <v>2</v>
      </c>
      <c r="SH4" s="5">
        <v>3</v>
      </c>
      <c r="SI4" s="5">
        <v>2</v>
      </c>
      <c r="SJ4" s="5">
        <v>2</v>
      </c>
      <c r="SK4" s="5">
        <v>2</v>
      </c>
      <c r="SL4" s="5">
        <v>1</v>
      </c>
      <c r="SM4" s="5">
        <v>2</v>
      </c>
      <c r="SN4" s="5">
        <v>1</v>
      </c>
      <c r="SO4" s="5">
        <v>2</v>
      </c>
      <c r="SP4" s="5">
        <v>1</v>
      </c>
      <c r="SQ4" s="5">
        <v>2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0</v>
      </c>
      <c r="SX4" s="5">
        <v>0</v>
      </c>
      <c r="SY4" s="5">
        <v>0</v>
      </c>
      <c r="SZ4" s="5">
        <v>0</v>
      </c>
      <c r="TA4" s="5">
        <v>0</v>
      </c>
      <c r="TB4" t="s">
        <v>922</v>
      </c>
      <c r="TC4" t="s">
        <v>921</v>
      </c>
      <c r="TD4" t="s">
        <v>921</v>
      </c>
      <c r="TE4" t="s">
        <v>932</v>
      </c>
      <c r="TF4" t="s">
        <v>921</v>
      </c>
      <c r="TG4" t="s">
        <v>932</v>
      </c>
      <c r="TH4" t="s">
        <v>920</v>
      </c>
      <c r="TI4" t="s">
        <v>922</v>
      </c>
      <c r="TJ4" t="s">
        <v>922</v>
      </c>
      <c r="TK4" t="s">
        <v>922</v>
      </c>
      <c r="TL4" t="s">
        <v>922</v>
      </c>
      <c r="TM4" t="s">
        <v>922</v>
      </c>
      <c r="TN4" t="s">
        <v>921</v>
      </c>
      <c r="TO4" t="s">
        <v>921</v>
      </c>
      <c r="TP4" t="s">
        <v>921</v>
      </c>
      <c r="TQ4" t="s">
        <v>920</v>
      </c>
      <c r="TR4" t="s">
        <v>921</v>
      </c>
      <c r="TS4" t="s">
        <v>921</v>
      </c>
      <c r="TT4" s="5">
        <v>999</v>
      </c>
      <c r="TU4" s="5">
        <v>999</v>
      </c>
      <c r="TV4" s="5">
        <v>999</v>
      </c>
      <c r="TW4" s="5">
        <v>999</v>
      </c>
      <c r="TX4" s="5">
        <v>999</v>
      </c>
      <c r="TY4" s="5">
        <v>999</v>
      </c>
      <c r="TZ4" s="5">
        <v>999</v>
      </c>
      <c r="UA4" s="5">
        <v>999</v>
      </c>
      <c r="UB4" s="5">
        <v>999</v>
      </c>
      <c r="UC4" s="5">
        <v>999</v>
      </c>
      <c r="UD4" t="s">
        <v>921</v>
      </c>
      <c r="UE4" t="s">
        <v>931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0</v>
      </c>
      <c r="US4" s="5">
        <v>0</v>
      </c>
      <c r="UT4" s="5">
        <v>0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0</v>
      </c>
      <c r="VF4" t="s">
        <v>924</v>
      </c>
      <c r="VG4" t="s">
        <v>924</v>
      </c>
      <c r="VH4" t="s">
        <v>924</v>
      </c>
      <c r="VI4" s="5">
        <v>0</v>
      </c>
      <c r="VJ4" s="5">
        <v>0</v>
      </c>
      <c r="VK4" t="s">
        <v>924</v>
      </c>
      <c r="VL4" t="s">
        <v>924</v>
      </c>
      <c r="VM4" s="5">
        <v>0</v>
      </c>
      <c r="VN4" t="s">
        <v>924</v>
      </c>
      <c r="VO4" t="s">
        <v>924</v>
      </c>
      <c r="VP4" t="s">
        <v>924</v>
      </c>
      <c r="VQ4" t="s">
        <v>924</v>
      </c>
      <c r="VR4" t="s">
        <v>924</v>
      </c>
      <c r="VS4" s="5">
        <v>0</v>
      </c>
      <c r="VT4" t="s">
        <v>924</v>
      </c>
      <c r="VU4" t="s">
        <v>924</v>
      </c>
      <c r="VV4" s="5">
        <v>0</v>
      </c>
      <c r="VW4">
        <v>0</v>
      </c>
      <c r="VX4" t="s">
        <v>924</v>
      </c>
      <c r="VY4" t="s">
        <v>924</v>
      </c>
      <c r="VZ4" s="5">
        <v>0</v>
      </c>
      <c r="WA4" t="s">
        <v>924</v>
      </c>
      <c r="WB4" s="5">
        <v>0</v>
      </c>
      <c r="WC4" s="5">
        <v>0</v>
      </c>
      <c r="WD4" t="s">
        <v>924</v>
      </c>
      <c r="WE4" t="s">
        <v>924</v>
      </c>
      <c r="WF4" s="5">
        <v>0</v>
      </c>
      <c r="WG4" t="s">
        <v>924</v>
      </c>
      <c r="WH4" s="5">
        <v>0</v>
      </c>
      <c r="WI4" s="5">
        <v>0</v>
      </c>
      <c r="WJ4" t="s">
        <v>924</v>
      </c>
      <c r="WK4" t="s">
        <v>924</v>
      </c>
      <c r="WL4" s="5">
        <v>0</v>
      </c>
      <c r="WM4" t="s">
        <v>925</v>
      </c>
      <c r="WN4" s="5">
        <v>0</v>
      </c>
      <c r="WO4" s="5">
        <v>0</v>
      </c>
      <c r="WP4" t="s">
        <v>925</v>
      </c>
      <c r="WQ4" t="s">
        <v>924</v>
      </c>
      <c r="WR4" s="5">
        <v>0</v>
      </c>
      <c r="WS4" s="5">
        <v>0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5">
        <v>0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0</v>
      </c>
      <c r="XO4" s="5">
        <v>0</v>
      </c>
      <c r="XP4" s="5">
        <v>0</v>
      </c>
      <c r="XQ4" s="3">
        <v>3</v>
      </c>
      <c r="XR4" s="3">
        <v>1</v>
      </c>
      <c r="XS4" s="3">
        <v>0</v>
      </c>
      <c r="XT4" s="1" t="e">
        <v>#NULL!</v>
      </c>
      <c r="XU4" s="3">
        <v>7</v>
      </c>
      <c r="XV4" s="3">
        <v>0</v>
      </c>
      <c r="XW4" s="1" t="e">
        <v>#NULL!</v>
      </c>
      <c r="XX4" s="1" t="e">
        <v>#NULL!</v>
      </c>
      <c r="XY4" s="1" t="e">
        <v>#NULL!</v>
      </c>
      <c r="XZ4" s="3">
        <v>1</v>
      </c>
      <c r="YA4" s="3">
        <v>0</v>
      </c>
      <c r="YB4" s="1" t="e">
        <v>#NULL!</v>
      </c>
      <c r="YC4" s="1" t="e">
        <v>#NULL!</v>
      </c>
      <c r="YD4" s="1" t="e">
        <v>#NULL!</v>
      </c>
      <c r="YE4" s="3">
        <v>2</v>
      </c>
      <c r="YF4" s="3">
        <v>1</v>
      </c>
      <c r="YG4" s="3">
        <v>0</v>
      </c>
      <c r="YH4" s="1" t="e">
        <v>#NULL!</v>
      </c>
      <c r="YI4" s="3">
        <v>0</v>
      </c>
      <c r="YJ4" s="1" t="e">
        <v>#NULL!</v>
      </c>
      <c r="YK4" s="1" t="e">
        <v>#NULL!</v>
      </c>
      <c r="YL4" s="1" t="e">
        <v>#NULL!</v>
      </c>
      <c r="YM4" s="3">
        <v>1</v>
      </c>
      <c r="YN4" s="3">
        <v>0</v>
      </c>
      <c r="YO4" s="1" t="e">
        <v>#NULL!</v>
      </c>
      <c r="YP4" s="1" t="e">
        <v>#NULL!</v>
      </c>
      <c r="YQ4" s="3">
        <v>2</v>
      </c>
      <c r="YR4" s="3">
        <v>1</v>
      </c>
      <c r="YS4" s="3">
        <v>0</v>
      </c>
      <c r="YT4" s="1" t="e">
        <v>#NULL!</v>
      </c>
      <c r="YU4" s="1" t="e">
        <v>#NULL!</v>
      </c>
      <c r="YV4" s="3">
        <v>4</v>
      </c>
      <c r="YW4" s="3">
        <v>0</v>
      </c>
      <c r="YX4" s="1" t="e">
        <v>#NULL!</v>
      </c>
      <c r="YY4" s="3">
        <v>2</v>
      </c>
      <c r="YZ4" s="3">
        <v>1</v>
      </c>
      <c r="ZA4" s="3">
        <v>0</v>
      </c>
      <c r="ZB4" s="3">
        <v>1</v>
      </c>
      <c r="ZC4" s="3">
        <v>0</v>
      </c>
      <c r="ZD4" s="1" t="e">
        <v>#NULL!</v>
      </c>
      <c r="ZE4" s="3">
        <v>1</v>
      </c>
      <c r="ZF4" s="3">
        <v>0</v>
      </c>
      <c r="ZG4" s="1" t="e">
        <v>#NULL!</v>
      </c>
      <c r="ZH4" s="1" t="e">
        <v>#NULL!</v>
      </c>
      <c r="ZI4" s="3">
        <v>1</v>
      </c>
      <c r="ZJ4" s="3">
        <v>0</v>
      </c>
      <c r="ZK4" s="1" t="e">
        <v>#NULL!</v>
      </c>
      <c r="ZL4" s="3">
        <v>3</v>
      </c>
      <c r="ZM4" s="1" t="e">
        <v>#NULL!</v>
      </c>
      <c r="ZN4" s="1" t="e">
        <v>#NULL!</v>
      </c>
      <c r="ZO4" s="3">
        <v>4</v>
      </c>
      <c r="ZP4" s="3">
        <v>0</v>
      </c>
      <c r="ZQ4" s="1" t="e">
        <v>#NULL!</v>
      </c>
      <c r="ZR4" s="3">
        <v>0</v>
      </c>
      <c r="ZS4" s="1" t="e">
        <v>#NULL!</v>
      </c>
      <c r="ZT4" s="1" t="e">
        <v>#NULL!</v>
      </c>
      <c r="ZU4" s="3">
        <v>2</v>
      </c>
      <c r="ZV4" s="3">
        <v>0</v>
      </c>
      <c r="ZW4" s="1" t="e">
        <v>#NULL!</v>
      </c>
      <c r="ZX4" s="3">
        <v>0</v>
      </c>
      <c r="ZY4" s="1" t="e">
        <v>#NULL!</v>
      </c>
      <c r="ZZ4" s="1" t="e">
        <v>#NULL!</v>
      </c>
      <c r="AAA4" s="3">
        <v>1</v>
      </c>
      <c r="AAB4" s="3">
        <v>0</v>
      </c>
      <c r="AAC4" s="1" t="e">
        <v>#NULL!</v>
      </c>
      <c r="AAD4" s="3">
        <v>999</v>
      </c>
      <c r="AAE4" s="3">
        <v>999</v>
      </c>
      <c r="AAF4" s="3">
        <v>999</v>
      </c>
      <c r="AAG4" s="3">
        <v>999</v>
      </c>
      <c r="AAH4" s="3">
        <v>999</v>
      </c>
      <c r="AAI4" s="3">
        <v>999</v>
      </c>
      <c r="AAJ4" s="3">
        <v>999</v>
      </c>
      <c r="AAK4" s="3">
        <v>999</v>
      </c>
      <c r="AAL4" s="3">
        <v>999</v>
      </c>
      <c r="AAM4" s="3">
        <v>999</v>
      </c>
      <c r="AAN4" s="3">
        <v>999</v>
      </c>
      <c r="AAO4" s="3">
        <v>999</v>
      </c>
      <c r="AAP4" s="3">
        <v>999</v>
      </c>
      <c r="AAQ4" s="3">
        <v>999</v>
      </c>
      <c r="AAR4" s="3">
        <v>999</v>
      </c>
      <c r="AAS4" s="3">
        <v>999</v>
      </c>
      <c r="AAT4" s="3">
        <v>999</v>
      </c>
      <c r="AAU4" s="3">
        <v>999</v>
      </c>
      <c r="AAV4" s="3">
        <v>999</v>
      </c>
      <c r="AAW4" s="3">
        <v>999</v>
      </c>
      <c r="AAX4" s="3">
        <v>999</v>
      </c>
      <c r="AAY4" s="3">
        <v>999</v>
      </c>
      <c r="AAZ4" s="3">
        <v>999</v>
      </c>
      <c r="ABA4" s="3">
        <v>999</v>
      </c>
      <c r="ABB4" s="3">
        <v>4</v>
      </c>
      <c r="ABC4" s="3">
        <v>4</v>
      </c>
      <c r="ABD4" s="3">
        <v>5</v>
      </c>
      <c r="ABE4" s="3">
        <v>0</v>
      </c>
      <c r="ABF4" s="3">
        <v>2</v>
      </c>
      <c r="ABG4" s="3">
        <v>7</v>
      </c>
      <c r="ABH4" s="3">
        <v>0</v>
      </c>
      <c r="ABI4" s="3">
        <v>0</v>
      </c>
      <c r="ABJ4" s="3">
        <v>0</v>
      </c>
      <c r="ABK4" s="3">
        <v>5</v>
      </c>
      <c r="ABL4" s="3">
        <v>9</v>
      </c>
      <c r="ABM4" s="3">
        <v>0</v>
      </c>
      <c r="ABN4" s="3">
        <v>0</v>
      </c>
      <c r="ABO4" s="3">
        <v>0</v>
      </c>
      <c r="ABP4" s="3">
        <v>3</v>
      </c>
      <c r="ABQ4" s="3">
        <v>4</v>
      </c>
      <c r="ABR4" s="3">
        <v>2</v>
      </c>
      <c r="ABS4" s="3">
        <v>0</v>
      </c>
      <c r="ABT4" s="3">
        <v>5</v>
      </c>
      <c r="ABU4" s="3">
        <v>0</v>
      </c>
      <c r="ABV4" s="3">
        <v>0</v>
      </c>
      <c r="ABW4" s="3">
        <v>0</v>
      </c>
      <c r="ABX4" s="3">
        <v>3</v>
      </c>
      <c r="ABY4" s="3">
        <v>9</v>
      </c>
      <c r="ABZ4" s="3">
        <v>0</v>
      </c>
      <c r="ACA4" s="3">
        <v>0</v>
      </c>
      <c r="ACB4" s="3">
        <v>4</v>
      </c>
      <c r="ACC4" s="3">
        <v>4</v>
      </c>
      <c r="ACD4" s="3">
        <v>3</v>
      </c>
      <c r="ACE4" s="3">
        <v>0</v>
      </c>
      <c r="ACF4" s="3">
        <v>0</v>
      </c>
      <c r="ACG4" s="3">
        <v>3</v>
      </c>
      <c r="ACH4" s="3">
        <v>6</v>
      </c>
      <c r="ACI4" s="3">
        <v>0</v>
      </c>
      <c r="ACJ4" s="3">
        <v>3</v>
      </c>
      <c r="ACK4" s="3">
        <v>6</v>
      </c>
      <c r="ACL4" s="3">
        <v>4</v>
      </c>
      <c r="ACM4" s="3">
        <v>7</v>
      </c>
      <c r="ACN4" s="3">
        <v>2</v>
      </c>
      <c r="ACO4" s="3">
        <v>0</v>
      </c>
      <c r="ACP4" s="3">
        <v>5</v>
      </c>
      <c r="ACQ4" s="3">
        <v>5</v>
      </c>
      <c r="ACR4" s="3">
        <v>0</v>
      </c>
      <c r="ACS4" s="3">
        <v>0</v>
      </c>
      <c r="ACT4" s="3">
        <v>7</v>
      </c>
      <c r="ACU4" s="3">
        <v>5</v>
      </c>
      <c r="ACV4" s="3">
        <v>0</v>
      </c>
      <c r="ACW4" s="3">
        <v>5</v>
      </c>
      <c r="ACX4" s="3">
        <v>0</v>
      </c>
      <c r="ACY4" s="3">
        <v>0</v>
      </c>
      <c r="ACZ4" s="3">
        <v>5</v>
      </c>
      <c r="ADA4" s="3">
        <v>2</v>
      </c>
      <c r="ADB4" s="3">
        <v>0</v>
      </c>
      <c r="ADC4" s="3">
        <v>5</v>
      </c>
      <c r="ADD4" s="3">
        <v>0</v>
      </c>
      <c r="ADE4" s="3">
        <v>0</v>
      </c>
      <c r="ADF4" s="3">
        <v>5</v>
      </c>
      <c r="ADG4" s="3">
        <v>3</v>
      </c>
      <c r="ADH4" s="3">
        <v>0</v>
      </c>
      <c r="ADI4" s="3">
        <v>8</v>
      </c>
      <c r="ADJ4" s="3">
        <v>0</v>
      </c>
      <c r="ADK4" s="3">
        <v>0</v>
      </c>
      <c r="ADL4" s="3">
        <v>5</v>
      </c>
      <c r="ADM4" s="3">
        <v>4</v>
      </c>
      <c r="ADN4" s="3">
        <v>0</v>
      </c>
      <c r="ADO4" s="3">
        <v>0</v>
      </c>
      <c r="ADP4" s="3">
        <v>0</v>
      </c>
      <c r="ADQ4" s="3">
        <v>0</v>
      </c>
      <c r="ADR4" s="3">
        <v>0</v>
      </c>
      <c r="ADS4" s="3">
        <v>0</v>
      </c>
      <c r="ADT4" s="3">
        <v>0</v>
      </c>
      <c r="ADU4" s="3">
        <v>0</v>
      </c>
      <c r="ADV4" s="3">
        <v>0</v>
      </c>
      <c r="ADW4" s="3">
        <v>0</v>
      </c>
      <c r="ADX4" s="3">
        <v>0</v>
      </c>
      <c r="ADY4" s="3">
        <v>0</v>
      </c>
      <c r="ADZ4" s="3">
        <v>0</v>
      </c>
      <c r="AEA4" s="3">
        <v>0</v>
      </c>
      <c r="AEB4" s="3">
        <v>0</v>
      </c>
      <c r="AEC4" s="3">
        <v>0</v>
      </c>
      <c r="AED4" s="3">
        <v>0</v>
      </c>
      <c r="AEE4" s="3">
        <v>0</v>
      </c>
      <c r="AEF4" s="3">
        <v>0</v>
      </c>
      <c r="AEG4" s="3">
        <v>0</v>
      </c>
      <c r="AEH4" s="3">
        <v>0</v>
      </c>
      <c r="AEI4" s="3">
        <v>0</v>
      </c>
      <c r="AEJ4" s="3">
        <v>0</v>
      </c>
      <c r="AEK4" s="3">
        <v>0</v>
      </c>
      <c r="AEL4" s="3">
        <v>0</v>
      </c>
      <c r="AEM4" t="s">
        <v>933</v>
      </c>
      <c r="AEN4" t="s">
        <v>933</v>
      </c>
      <c r="AEO4" t="s">
        <v>933</v>
      </c>
      <c r="AEP4" s="5">
        <v>0</v>
      </c>
      <c r="AEQ4" t="s">
        <v>933</v>
      </c>
      <c r="AER4" t="s">
        <v>933</v>
      </c>
      <c r="AES4" s="5">
        <v>0</v>
      </c>
      <c r="AET4" s="5">
        <v>0</v>
      </c>
      <c r="AEU4" s="5">
        <v>0</v>
      </c>
      <c r="AEV4" t="s">
        <v>933</v>
      </c>
      <c r="AEW4" t="s">
        <v>933</v>
      </c>
      <c r="AEX4" s="5">
        <v>0</v>
      </c>
      <c r="AEY4" s="5">
        <v>0</v>
      </c>
      <c r="AEZ4" s="5">
        <v>0</v>
      </c>
      <c r="AFA4" t="s">
        <v>933</v>
      </c>
      <c r="AFB4" t="s">
        <v>933</v>
      </c>
      <c r="AFC4" t="s">
        <v>933</v>
      </c>
      <c r="AFD4" s="5">
        <v>0</v>
      </c>
      <c r="AFE4" t="s">
        <v>933</v>
      </c>
      <c r="AFF4" s="5">
        <v>0</v>
      </c>
      <c r="AFG4" s="5">
        <v>0</v>
      </c>
      <c r="AFH4" s="5">
        <v>0</v>
      </c>
      <c r="AFI4" t="s">
        <v>933</v>
      </c>
      <c r="AFJ4" t="s">
        <v>933</v>
      </c>
      <c r="AFK4" s="5">
        <v>0</v>
      </c>
      <c r="AFL4" s="5">
        <v>0</v>
      </c>
      <c r="AFM4" t="s">
        <v>933</v>
      </c>
      <c r="AFN4" t="s">
        <v>933</v>
      </c>
      <c r="AFO4" t="s">
        <v>933</v>
      </c>
      <c r="AFP4" s="5">
        <v>0</v>
      </c>
      <c r="AFQ4" s="5">
        <v>0</v>
      </c>
      <c r="AFR4" t="s">
        <v>933</v>
      </c>
      <c r="AFS4" t="s">
        <v>933</v>
      </c>
      <c r="AFT4" s="5">
        <v>0</v>
      </c>
      <c r="AFU4" t="s">
        <v>933</v>
      </c>
      <c r="AFV4" t="s">
        <v>933</v>
      </c>
      <c r="AFW4" t="s">
        <v>933</v>
      </c>
      <c r="AFX4" t="s">
        <v>933</v>
      </c>
      <c r="AFY4" t="s">
        <v>933</v>
      </c>
      <c r="AFZ4" s="5">
        <v>0</v>
      </c>
      <c r="AGA4" t="s">
        <v>933</v>
      </c>
      <c r="AGB4" t="s">
        <v>933</v>
      </c>
      <c r="AGC4" s="5">
        <v>0</v>
      </c>
      <c r="AGD4" s="5">
        <v>0</v>
      </c>
      <c r="AGE4" t="s">
        <v>933</v>
      </c>
      <c r="AGF4" t="s">
        <v>933</v>
      </c>
      <c r="AGG4" s="5">
        <v>0</v>
      </c>
      <c r="AGH4" t="s">
        <v>933</v>
      </c>
      <c r="AGI4" s="5">
        <v>0</v>
      </c>
      <c r="AGJ4" s="5">
        <v>0</v>
      </c>
      <c r="AGK4" t="s">
        <v>933</v>
      </c>
      <c r="AGL4" t="s">
        <v>933</v>
      </c>
      <c r="AGM4" s="5">
        <v>0</v>
      </c>
      <c r="AGN4" t="s">
        <v>933</v>
      </c>
      <c r="AGO4" s="5">
        <v>0</v>
      </c>
      <c r="AGP4" s="5">
        <v>0</v>
      </c>
      <c r="AGQ4" t="s">
        <v>933</v>
      </c>
      <c r="AGR4" t="s">
        <v>933</v>
      </c>
      <c r="AGS4" s="5">
        <v>0</v>
      </c>
      <c r="AGT4" t="s">
        <v>933</v>
      </c>
      <c r="AGU4" s="5">
        <v>0</v>
      </c>
      <c r="AGV4" s="5">
        <v>0</v>
      </c>
      <c r="AGW4" t="s">
        <v>933</v>
      </c>
      <c r="AGX4" t="s">
        <v>933</v>
      </c>
      <c r="AGY4" s="5">
        <v>0</v>
      </c>
      <c r="AGZ4" s="5">
        <v>0</v>
      </c>
      <c r="AHA4" s="5">
        <v>0</v>
      </c>
      <c r="AHB4" s="5">
        <v>0</v>
      </c>
      <c r="AHC4" s="5">
        <v>0</v>
      </c>
      <c r="AHD4" s="5">
        <v>0</v>
      </c>
      <c r="AHE4" s="5">
        <v>0</v>
      </c>
      <c r="AHF4" s="5">
        <v>0</v>
      </c>
      <c r="AHG4" s="5">
        <v>0</v>
      </c>
      <c r="AHH4" s="5">
        <v>0</v>
      </c>
      <c r="AHI4" s="5">
        <v>0</v>
      </c>
      <c r="AHJ4" s="5">
        <v>0</v>
      </c>
      <c r="AHK4" s="5">
        <v>0</v>
      </c>
      <c r="AHL4" s="5">
        <v>0</v>
      </c>
      <c r="AHM4" s="5">
        <v>0</v>
      </c>
      <c r="AHN4" s="5">
        <v>0</v>
      </c>
      <c r="AHO4" s="5">
        <v>0</v>
      </c>
      <c r="AHP4" s="5">
        <v>0</v>
      </c>
      <c r="AHQ4" s="5">
        <v>0</v>
      </c>
      <c r="AHR4" s="5">
        <v>0</v>
      </c>
      <c r="AHS4" s="5">
        <v>0</v>
      </c>
      <c r="AHT4" s="5">
        <v>0</v>
      </c>
      <c r="AHU4" s="5">
        <v>0</v>
      </c>
      <c r="AHV4" s="5">
        <v>0</v>
      </c>
      <c r="AHW4" s="5">
        <v>0</v>
      </c>
    </row>
    <row r="5" spans="1:907" x14ac:dyDescent="0.2">
      <c r="A5" s="5">
        <v>4</v>
      </c>
      <c r="B5" t="s">
        <v>903</v>
      </c>
      <c r="C5" t="s">
        <v>904</v>
      </c>
      <c r="D5" t="s">
        <v>905</v>
      </c>
      <c r="E5" s="5">
        <v>74</v>
      </c>
      <c r="F5" s="5">
        <v>74.330555555555549</v>
      </c>
      <c r="G5" s="2">
        <v>41828</v>
      </c>
      <c r="H5" s="2">
        <v>41862</v>
      </c>
      <c r="I5" t="s">
        <v>906</v>
      </c>
      <c r="J5" t="s">
        <v>907</v>
      </c>
      <c r="K5" t="s">
        <v>913</v>
      </c>
      <c r="L5" t="s">
        <v>919</v>
      </c>
      <c r="M5" t="s">
        <v>913</v>
      </c>
      <c r="N5" s="5">
        <v>0</v>
      </c>
      <c r="O5" t="s">
        <v>913</v>
      </c>
      <c r="P5" t="s">
        <v>913</v>
      </c>
      <c r="Q5" t="s">
        <v>912</v>
      </c>
      <c r="R5" s="5">
        <v>0</v>
      </c>
      <c r="S5" s="5">
        <v>0</v>
      </c>
      <c r="T5" t="s">
        <v>912</v>
      </c>
      <c r="U5" t="s">
        <v>911</v>
      </c>
      <c r="V5" t="s">
        <v>911</v>
      </c>
      <c r="W5" s="5">
        <v>0</v>
      </c>
      <c r="X5" s="5">
        <v>0</v>
      </c>
      <c r="Y5" t="s">
        <v>912</v>
      </c>
      <c r="Z5" t="s">
        <v>912</v>
      </c>
      <c r="AA5" s="5">
        <v>0</v>
      </c>
      <c r="AB5" s="5">
        <v>0</v>
      </c>
      <c r="AC5" t="s">
        <v>912</v>
      </c>
      <c r="AD5" t="s">
        <v>913</v>
      </c>
      <c r="AE5" t="s">
        <v>912</v>
      </c>
      <c r="AF5" t="s">
        <v>912</v>
      </c>
      <c r="AG5" t="s">
        <v>912</v>
      </c>
      <c r="AH5" t="s">
        <v>912</v>
      </c>
      <c r="AI5" t="s">
        <v>912</v>
      </c>
      <c r="AJ5" s="5">
        <v>0</v>
      </c>
      <c r="AK5" t="s">
        <v>913</v>
      </c>
      <c r="AL5" t="s">
        <v>913</v>
      </c>
      <c r="AM5" s="5">
        <v>0</v>
      </c>
      <c r="AN5" s="5">
        <v>0</v>
      </c>
      <c r="AO5" s="5">
        <v>0</v>
      </c>
      <c r="AP5" t="s">
        <v>913</v>
      </c>
      <c r="AQ5" t="s">
        <v>913</v>
      </c>
      <c r="AR5" s="5">
        <v>0</v>
      </c>
      <c r="AS5" t="s">
        <v>913</v>
      </c>
      <c r="AT5" t="s">
        <v>913</v>
      </c>
      <c r="AU5" t="s">
        <v>913</v>
      </c>
      <c r="AV5" t="s">
        <v>913</v>
      </c>
      <c r="AW5" s="5">
        <v>0</v>
      </c>
      <c r="AX5" s="5">
        <v>0</v>
      </c>
      <c r="AY5" t="s">
        <v>912</v>
      </c>
      <c r="AZ5" t="s">
        <v>913</v>
      </c>
      <c r="BA5" t="s">
        <v>913</v>
      </c>
      <c r="BB5" s="5">
        <v>0</v>
      </c>
      <c r="BC5" t="s">
        <v>913</v>
      </c>
      <c r="BD5" s="5">
        <v>0</v>
      </c>
      <c r="BE5" s="5">
        <v>0</v>
      </c>
      <c r="BF5" t="s">
        <v>913</v>
      </c>
      <c r="BG5" t="s">
        <v>913</v>
      </c>
      <c r="BH5" s="5">
        <v>0</v>
      </c>
      <c r="BI5" t="s">
        <v>913</v>
      </c>
      <c r="BJ5" t="s">
        <v>913</v>
      </c>
      <c r="BK5" t="s">
        <v>913</v>
      </c>
      <c r="BL5" t="s">
        <v>913</v>
      </c>
      <c r="BM5" t="s">
        <v>913</v>
      </c>
      <c r="BN5" s="5">
        <v>0</v>
      </c>
      <c r="BO5" t="s">
        <v>913</v>
      </c>
      <c r="BP5" t="s">
        <v>913</v>
      </c>
      <c r="BQ5" s="5">
        <v>0</v>
      </c>
      <c r="BR5" t="s">
        <v>913</v>
      </c>
      <c r="BS5" t="s">
        <v>913</v>
      </c>
      <c r="BT5" s="5">
        <v>0</v>
      </c>
      <c r="BU5" t="s">
        <v>912</v>
      </c>
      <c r="BV5" t="s">
        <v>913</v>
      </c>
      <c r="BW5" s="5">
        <v>0</v>
      </c>
      <c r="BX5" t="s">
        <v>913</v>
      </c>
      <c r="BY5" t="s">
        <v>913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t="s">
        <v>913</v>
      </c>
      <c r="CW5" t="s">
        <v>919</v>
      </c>
      <c r="CX5" t="s">
        <v>913</v>
      </c>
      <c r="CY5" s="5">
        <v>0</v>
      </c>
      <c r="CZ5" t="s">
        <v>912</v>
      </c>
      <c r="DA5" t="s">
        <v>911</v>
      </c>
      <c r="DB5" t="s">
        <v>913</v>
      </c>
      <c r="DC5" s="5">
        <v>0</v>
      </c>
      <c r="DD5" s="5">
        <v>0</v>
      </c>
      <c r="DE5" t="s">
        <v>912</v>
      </c>
      <c r="DF5" t="s">
        <v>911</v>
      </c>
      <c r="DG5" t="s">
        <v>912</v>
      </c>
      <c r="DH5" s="5">
        <v>0</v>
      </c>
      <c r="DI5" s="5">
        <v>0</v>
      </c>
      <c r="DJ5" t="s">
        <v>912</v>
      </c>
      <c r="DK5" t="s">
        <v>912</v>
      </c>
      <c r="DL5" s="5">
        <v>0</v>
      </c>
      <c r="DM5" s="5">
        <v>0</v>
      </c>
      <c r="DN5" t="s">
        <v>912</v>
      </c>
      <c r="DO5" t="s">
        <v>913</v>
      </c>
      <c r="DP5" t="s">
        <v>912</v>
      </c>
      <c r="DQ5" t="s">
        <v>912</v>
      </c>
      <c r="DR5" t="s">
        <v>912</v>
      </c>
      <c r="DS5" t="s">
        <v>913</v>
      </c>
      <c r="DT5" t="s">
        <v>912</v>
      </c>
      <c r="DU5" s="5">
        <v>0</v>
      </c>
      <c r="DV5" t="s">
        <v>913</v>
      </c>
      <c r="DW5" t="s">
        <v>913</v>
      </c>
      <c r="DX5" s="5">
        <v>0</v>
      </c>
      <c r="DY5" s="5">
        <v>0</v>
      </c>
      <c r="DZ5" s="5">
        <v>0</v>
      </c>
      <c r="EA5" t="s">
        <v>913</v>
      </c>
      <c r="EB5" t="s">
        <v>913</v>
      </c>
      <c r="EC5" s="5">
        <v>0</v>
      </c>
      <c r="ED5" t="s">
        <v>913</v>
      </c>
      <c r="EE5" t="s">
        <v>913</v>
      </c>
      <c r="EF5" t="s">
        <v>913</v>
      </c>
      <c r="EG5" t="s">
        <v>913</v>
      </c>
      <c r="EH5" s="5">
        <v>0</v>
      </c>
      <c r="EI5" s="5">
        <v>0</v>
      </c>
      <c r="EJ5" t="s">
        <v>913</v>
      </c>
      <c r="EK5" t="s">
        <v>912</v>
      </c>
      <c r="EL5" t="s">
        <v>912</v>
      </c>
      <c r="EM5" s="5">
        <v>0</v>
      </c>
      <c r="EN5" t="s">
        <v>913</v>
      </c>
      <c r="EO5" s="5">
        <v>0</v>
      </c>
      <c r="EP5" s="5">
        <v>0</v>
      </c>
      <c r="EQ5" t="s">
        <v>913</v>
      </c>
      <c r="ER5" t="s">
        <v>912</v>
      </c>
      <c r="ES5" s="5">
        <v>0</v>
      </c>
      <c r="ET5" t="s">
        <v>913</v>
      </c>
      <c r="EU5" t="s">
        <v>912</v>
      </c>
      <c r="EV5" t="s">
        <v>912</v>
      </c>
      <c r="EW5" t="s">
        <v>913</v>
      </c>
      <c r="EX5" t="s">
        <v>913</v>
      </c>
      <c r="EY5" s="5">
        <v>0</v>
      </c>
      <c r="EZ5" t="s">
        <v>913</v>
      </c>
      <c r="FA5" t="s">
        <v>913</v>
      </c>
      <c r="FB5" s="5">
        <v>0</v>
      </c>
      <c r="FC5" t="s">
        <v>913</v>
      </c>
      <c r="FD5" t="s">
        <v>913</v>
      </c>
      <c r="FE5" s="5">
        <v>0</v>
      </c>
      <c r="FF5" t="s">
        <v>913</v>
      </c>
      <c r="FG5" t="s">
        <v>913</v>
      </c>
      <c r="FH5" s="5">
        <v>0</v>
      </c>
      <c r="FI5" t="s">
        <v>913</v>
      </c>
      <c r="FJ5" t="s">
        <v>913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t="s">
        <v>930</v>
      </c>
      <c r="GH5" t="s">
        <v>908</v>
      </c>
      <c r="GI5" t="s">
        <v>934</v>
      </c>
      <c r="GJ5" s="5">
        <v>2</v>
      </c>
      <c r="GK5" s="5">
        <v>6</v>
      </c>
      <c r="GL5" s="5">
        <v>2</v>
      </c>
      <c r="GM5" s="5">
        <v>6</v>
      </c>
      <c r="GN5" s="5">
        <v>0</v>
      </c>
      <c r="GO5" s="5">
        <v>0</v>
      </c>
      <c r="GP5" t="s">
        <v>930</v>
      </c>
      <c r="GQ5" t="s">
        <v>908</v>
      </c>
      <c r="GR5" t="s">
        <v>1036</v>
      </c>
      <c r="GS5" s="4">
        <v>23</v>
      </c>
      <c r="GT5" s="4">
        <v>24</v>
      </c>
      <c r="GU5" s="4">
        <v>34</v>
      </c>
      <c r="GV5" s="4">
        <v>36</v>
      </c>
      <c r="GW5" s="5">
        <v>57</v>
      </c>
      <c r="GX5" s="5">
        <v>60</v>
      </c>
      <c r="GY5" s="5">
        <v>12</v>
      </c>
      <c r="GZ5" s="5">
        <v>11</v>
      </c>
      <c r="HA5" s="5">
        <v>12</v>
      </c>
      <c r="HB5" s="5">
        <v>12</v>
      </c>
      <c r="HC5" s="5">
        <v>17</v>
      </c>
      <c r="HD5" s="5">
        <v>18</v>
      </c>
      <c r="HE5" s="5">
        <v>17</v>
      </c>
      <c r="HF5" s="5">
        <v>18</v>
      </c>
      <c r="HG5" t="s">
        <v>935</v>
      </c>
      <c r="HH5" t="s">
        <v>935</v>
      </c>
      <c r="HI5" s="5">
        <v>10</v>
      </c>
      <c r="HJ5" s="5">
        <v>12</v>
      </c>
      <c r="HK5" s="5">
        <v>4</v>
      </c>
      <c r="HL5" s="5">
        <v>4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1</v>
      </c>
      <c r="HS5" s="5">
        <v>5</v>
      </c>
      <c r="HT5" s="5">
        <v>5</v>
      </c>
      <c r="HU5" s="5">
        <v>5</v>
      </c>
      <c r="HV5" s="5">
        <v>0</v>
      </c>
      <c r="HW5" s="5">
        <v>5</v>
      </c>
      <c r="HX5" s="5">
        <v>5</v>
      </c>
      <c r="HY5" s="5">
        <v>5</v>
      </c>
      <c r="HZ5" s="5">
        <v>0</v>
      </c>
      <c r="IA5" s="5">
        <v>0</v>
      </c>
      <c r="IB5" s="5">
        <v>5</v>
      </c>
      <c r="IC5" s="5">
        <v>5</v>
      </c>
      <c r="ID5" s="5">
        <v>5</v>
      </c>
      <c r="IE5" s="5">
        <v>0</v>
      </c>
      <c r="IF5" s="5">
        <v>0</v>
      </c>
      <c r="IG5" s="5">
        <v>5</v>
      </c>
      <c r="IH5" s="5">
        <v>5</v>
      </c>
      <c r="II5" s="5">
        <v>0</v>
      </c>
      <c r="IJ5" s="5">
        <v>0</v>
      </c>
      <c r="IK5" s="5">
        <v>5</v>
      </c>
      <c r="IL5" s="5">
        <v>5</v>
      </c>
      <c r="IM5" s="5">
        <v>5</v>
      </c>
      <c r="IN5" s="5">
        <v>5</v>
      </c>
      <c r="IO5" s="5">
        <v>5</v>
      </c>
      <c r="IP5" s="5">
        <v>5</v>
      </c>
      <c r="IQ5" s="5">
        <v>5</v>
      </c>
      <c r="IR5" s="5">
        <v>0</v>
      </c>
      <c r="IS5" s="5">
        <v>5</v>
      </c>
      <c r="IT5" s="5">
        <v>5</v>
      </c>
      <c r="IU5" s="5">
        <v>0</v>
      </c>
      <c r="IV5" s="5">
        <v>0</v>
      </c>
      <c r="IW5" s="5">
        <v>0</v>
      </c>
      <c r="IX5" s="5">
        <v>5</v>
      </c>
      <c r="IY5" s="5">
        <v>5</v>
      </c>
      <c r="IZ5" s="5">
        <v>0</v>
      </c>
      <c r="JA5" s="5">
        <v>5</v>
      </c>
      <c r="JB5" s="5">
        <v>5</v>
      </c>
      <c r="JC5" s="5">
        <v>5</v>
      </c>
      <c r="JD5" s="5">
        <v>5</v>
      </c>
      <c r="JE5" s="5">
        <v>0</v>
      </c>
      <c r="JF5" s="5">
        <v>0</v>
      </c>
      <c r="JG5" s="5">
        <v>5</v>
      </c>
      <c r="JH5" s="5">
        <v>5</v>
      </c>
      <c r="JI5" s="5">
        <v>5</v>
      </c>
      <c r="JJ5" s="5">
        <v>0</v>
      </c>
      <c r="JK5" s="5">
        <v>5</v>
      </c>
      <c r="JL5" s="5">
        <v>0</v>
      </c>
      <c r="JM5" s="5">
        <v>0</v>
      </c>
      <c r="JN5" s="5">
        <v>5</v>
      </c>
      <c r="JO5" s="5">
        <v>5</v>
      </c>
      <c r="JP5" s="5">
        <v>0</v>
      </c>
      <c r="JQ5" s="5">
        <v>5</v>
      </c>
      <c r="JR5" s="5">
        <v>5</v>
      </c>
      <c r="JS5" s="5">
        <v>5</v>
      </c>
      <c r="JT5" s="5">
        <v>5</v>
      </c>
      <c r="JU5" s="5">
        <v>5</v>
      </c>
      <c r="JV5" s="5">
        <v>0</v>
      </c>
      <c r="JW5" s="5">
        <v>5</v>
      </c>
      <c r="JX5" s="5">
        <v>5</v>
      </c>
      <c r="JY5" s="5">
        <v>0</v>
      </c>
      <c r="JZ5" s="5">
        <v>5</v>
      </c>
      <c r="KA5" s="5">
        <v>5</v>
      </c>
      <c r="KB5" s="5">
        <v>0</v>
      </c>
      <c r="KC5" s="5">
        <v>5</v>
      </c>
      <c r="KD5" s="5">
        <v>5</v>
      </c>
      <c r="KE5" s="5">
        <v>0</v>
      </c>
      <c r="KF5" s="5">
        <v>5</v>
      </c>
      <c r="KG5" s="5">
        <v>5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t="s">
        <v>918</v>
      </c>
      <c r="LE5" t="s">
        <v>917</v>
      </c>
      <c r="LF5" t="s">
        <v>918</v>
      </c>
      <c r="LG5" s="5">
        <v>0</v>
      </c>
      <c r="LH5" t="s">
        <v>916</v>
      </c>
      <c r="LI5" t="s">
        <v>916</v>
      </c>
      <c r="LJ5" t="s">
        <v>918</v>
      </c>
      <c r="LK5" s="5">
        <v>0</v>
      </c>
      <c r="LL5" s="5">
        <v>0</v>
      </c>
      <c r="LM5" t="s">
        <v>916</v>
      </c>
      <c r="LN5" t="s">
        <v>916</v>
      </c>
      <c r="LO5" t="s">
        <v>916</v>
      </c>
      <c r="LP5" s="5">
        <v>0</v>
      </c>
      <c r="LQ5" s="5">
        <v>0</v>
      </c>
      <c r="LR5" t="s">
        <v>918</v>
      </c>
      <c r="LS5" t="s">
        <v>918</v>
      </c>
      <c r="LT5" s="5">
        <v>0</v>
      </c>
      <c r="LU5" s="5">
        <v>0</v>
      </c>
      <c r="LV5" t="s">
        <v>918</v>
      </c>
      <c r="LW5" t="s">
        <v>918</v>
      </c>
      <c r="LX5" t="s">
        <v>918</v>
      </c>
      <c r="LY5" t="s">
        <v>918</v>
      </c>
      <c r="LZ5" t="s">
        <v>918</v>
      </c>
      <c r="MA5" t="s">
        <v>918</v>
      </c>
      <c r="MB5" t="s">
        <v>916</v>
      </c>
      <c r="MC5" s="5">
        <v>0</v>
      </c>
      <c r="MD5" t="s">
        <v>918</v>
      </c>
      <c r="ME5" t="s">
        <v>918</v>
      </c>
      <c r="MF5" s="5">
        <v>0</v>
      </c>
      <c r="MG5" s="5">
        <v>0</v>
      </c>
      <c r="MH5" s="5">
        <v>0</v>
      </c>
      <c r="MI5" t="s">
        <v>918</v>
      </c>
      <c r="MJ5" t="s">
        <v>918</v>
      </c>
      <c r="MK5" s="5">
        <v>0</v>
      </c>
      <c r="ML5" t="s">
        <v>918</v>
      </c>
      <c r="MM5" t="s">
        <v>918</v>
      </c>
      <c r="MN5" t="s">
        <v>918</v>
      </c>
      <c r="MO5" t="s">
        <v>918</v>
      </c>
      <c r="MP5" s="5">
        <v>0</v>
      </c>
      <c r="MQ5" s="5">
        <v>0</v>
      </c>
      <c r="MR5" t="s">
        <v>916</v>
      </c>
      <c r="MS5" t="s">
        <v>916</v>
      </c>
      <c r="MT5" t="s">
        <v>916</v>
      </c>
      <c r="MU5" s="5">
        <v>0</v>
      </c>
      <c r="MV5" t="s">
        <v>918</v>
      </c>
      <c r="MW5" s="5">
        <v>0</v>
      </c>
      <c r="MX5" s="5">
        <v>0</v>
      </c>
      <c r="MY5" t="s">
        <v>918</v>
      </c>
      <c r="MZ5" t="s">
        <v>918</v>
      </c>
      <c r="NA5" s="5">
        <v>0</v>
      </c>
      <c r="NB5" t="s">
        <v>918</v>
      </c>
      <c r="NC5" t="s">
        <v>918</v>
      </c>
      <c r="ND5" t="s">
        <v>916</v>
      </c>
      <c r="NE5" t="s">
        <v>918</v>
      </c>
      <c r="NF5" t="s">
        <v>918</v>
      </c>
      <c r="NG5" s="5">
        <v>0</v>
      </c>
      <c r="NH5" t="s">
        <v>918</v>
      </c>
      <c r="NI5" t="s">
        <v>918</v>
      </c>
      <c r="NJ5" s="5">
        <v>0</v>
      </c>
      <c r="NK5" t="s">
        <v>918</v>
      </c>
      <c r="NL5" t="s">
        <v>918</v>
      </c>
      <c r="NM5" s="5">
        <v>0</v>
      </c>
      <c r="NN5" t="s">
        <v>918</v>
      </c>
      <c r="NO5" t="s">
        <v>918</v>
      </c>
      <c r="NP5" s="5">
        <v>0</v>
      </c>
      <c r="NQ5" t="s">
        <v>918</v>
      </c>
      <c r="NR5" t="s">
        <v>918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>
        <v>0</v>
      </c>
      <c r="OM5" s="5">
        <v>0</v>
      </c>
      <c r="ON5" s="5">
        <v>0</v>
      </c>
      <c r="OO5" s="5">
        <v>5</v>
      </c>
      <c r="OP5" s="5">
        <v>15</v>
      </c>
      <c r="OQ5" s="5">
        <v>5</v>
      </c>
      <c r="OR5" s="5">
        <v>0</v>
      </c>
      <c r="OS5" s="5">
        <v>5</v>
      </c>
      <c r="OT5" s="5">
        <v>5</v>
      </c>
      <c r="OU5" s="5">
        <v>5</v>
      </c>
      <c r="OV5" s="5">
        <v>0</v>
      </c>
      <c r="OW5" s="5">
        <v>0</v>
      </c>
      <c r="OX5" s="5">
        <v>5</v>
      </c>
      <c r="OY5" s="5">
        <v>5</v>
      </c>
      <c r="OZ5" s="5">
        <v>0</v>
      </c>
      <c r="PA5" s="5">
        <v>0</v>
      </c>
      <c r="PB5" s="5">
        <v>0</v>
      </c>
      <c r="PC5" s="5">
        <v>5</v>
      </c>
      <c r="PD5" s="5">
        <v>5</v>
      </c>
      <c r="PE5" s="5">
        <v>0</v>
      </c>
      <c r="PF5" s="5">
        <v>0</v>
      </c>
      <c r="PG5" s="5">
        <v>5</v>
      </c>
      <c r="PH5" s="5">
        <v>0</v>
      </c>
      <c r="PI5" s="5">
        <v>0</v>
      </c>
      <c r="PJ5" s="5">
        <v>0</v>
      </c>
      <c r="PK5" s="5">
        <v>5</v>
      </c>
      <c r="PL5" s="5">
        <v>0</v>
      </c>
      <c r="PM5" s="5">
        <v>0</v>
      </c>
      <c r="PN5" s="5">
        <v>0</v>
      </c>
      <c r="PO5" s="5">
        <v>5</v>
      </c>
      <c r="PP5" s="5">
        <v>0</v>
      </c>
      <c r="PQ5" s="5">
        <v>0</v>
      </c>
      <c r="PR5" s="5">
        <v>0</v>
      </c>
      <c r="PS5" s="5">
        <v>0</v>
      </c>
      <c r="PT5" s="5">
        <v>5</v>
      </c>
      <c r="PU5" s="5">
        <v>0</v>
      </c>
      <c r="PV5" s="5">
        <v>0</v>
      </c>
      <c r="PW5" s="5">
        <v>5</v>
      </c>
      <c r="PX5" s="5">
        <v>0</v>
      </c>
      <c r="PY5" s="5">
        <v>0</v>
      </c>
      <c r="PZ5" s="5">
        <v>5</v>
      </c>
      <c r="QA5" s="5">
        <v>0</v>
      </c>
      <c r="QB5" s="5">
        <v>0</v>
      </c>
      <c r="QC5" s="5">
        <v>5</v>
      </c>
      <c r="QD5" s="5">
        <v>0</v>
      </c>
      <c r="QE5" s="5">
        <v>0</v>
      </c>
      <c r="QF5" s="5">
        <v>0</v>
      </c>
      <c r="QG5" s="5">
        <v>5</v>
      </c>
      <c r="QH5" s="5">
        <v>0</v>
      </c>
      <c r="QI5" s="5">
        <v>0</v>
      </c>
      <c r="QJ5" s="5">
        <v>5</v>
      </c>
      <c r="QK5" s="5">
        <v>0</v>
      </c>
      <c r="QL5" s="5">
        <v>0</v>
      </c>
      <c r="QM5" s="5">
        <v>5</v>
      </c>
      <c r="QN5" s="5">
        <v>0</v>
      </c>
      <c r="QO5" s="5">
        <v>0</v>
      </c>
      <c r="QP5" s="5">
        <v>5</v>
      </c>
      <c r="QQ5" s="5">
        <v>0</v>
      </c>
      <c r="QR5" s="5">
        <v>0</v>
      </c>
      <c r="QS5" s="5">
        <v>5</v>
      </c>
      <c r="QT5" s="5">
        <v>0</v>
      </c>
      <c r="QU5" s="5">
        <v>0</v>
      </c>
      <c r="QV5" s="5">
        <v>5</v>
      </c>
      <c r="QW5" s="5">
        <v>0</v>
      </c>
      <c r="QX5" s="5">
        <v>0</v>
      </c>
      <c r="QY5" s="5">
        <v>5</v>
      </c>
      <c r="QZ5" s="5">
        <v>0</v>
      </c>
      <c r="RA5" s="5">
        <v>0</v>
      </c>
      <c r="RB5" s="5">
        <v>5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3</v>
      </c>
      <c r="SA5" s="5">
        <v>3</v>
      </c>
      <c r="SB5" s="5">
        <v>3</v>
      </c>
      <c r="SC5" s="5">
        <v>2</v>
      </c>
      <c r="SD5" s="5">
        <v>3</v>
      </c>
      <c r="SE5" s="5">
        <v>1</v>
      </c>
      <c r="SF5" s="5">
        <v>3</v>
      </c>
      <c r="SG5" s="5">
        <v>2</v>
      </c>
      <c r="SH5" s="5">
        <v>2</v>
      </c>
      <c r="SI5" s="5">
        <v>3</v>
      </c>
      <c r="SJ5" s="5">
        <v>3</v>
      </c>
      <c r="SK5" s="5">
        <v>3</v>
      </c>
      <c r="SL5" s="5">
        <v>1</v>
      </c>
      <c r="SM5" s="5">
        <v>2</v>
      </c>
      <c r="SN5" s="5">
        <v>3</v>
      </c>
      <c r="SO5" s="5">
        <v>2</v>
      </c>
      <c r="SP5" s="5">
        <v>2</v>
      </c>
      <c r="SQ5" s="5">
        <v>2</v>
      </c>
      <c r="SR5" s="5">
        <v>2</v>
      </c>
      <c r="SS5" s="5">
        <v>2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999</v>
      </c>
      <c r="TC5" t="s">
        <v>932</v>
      </c>
      <c r="TD5" t="s">
        <v>922</v>
      </c>
      <c r="TE5" t="s">
        <v>921</v>
      </c>
      <c r="TF5" t="s">
        <v>923</v>
      </c>
      <c r="TG5" t="s">
        <v>932</v>
      </c>
      <c r="TH5" t="s">
        <v>922</v>
      </c>
      <c r="TI5" t="s">
        <v>921</v>
      </c>
      <c r="TJ5" t="s">
        <v>923</v>
      </c>
      <c r="TK5" t="s">
        <v>921</v>
      </c>
      <c r="TL5" t="s">
        <v>932</v>
      </c>
      <c r="TM5" t="s">
        <v>921</v>
      </c>
      <c r="TN5" t="s">
        <v>923</v>
      </c>
      <c r="TO5" t="s">
        <v>920</v>
      </c>
      <c r="TP5" t="s">
        <v>921</v>
      </c>
      <c r="TQ5" t="s">
        <v>921</v>
      </c>
      <c r="TR5" t="s">
        <v>923</v>
      </c>
      <c r="TS5" t="s">
        <v>923</v>
      </c>
      <c r="TT5" t="s">
        <v>922</v>
      </c>
      <c r="TU5" s="5">
        <v>999</v>
      </c>
      <c r="TV5" s="5">
        <v>999</v>
      </c>
      <c r="TW5" s="5">
        <v>999</v>
      </c>
      <c r="TX5" s="5">
        <v>999</v>
      </c>
      <c r="TY5" s="5">
        <v>999</v>
      </c>
      <c r="TZ5" s="5">
        <v>999</v>
      </c>
      <c r="UA5" s="5">
        <v>999</v>
      </c>
      <c r="UB5" s="5">
        <v>999</v>
      </c>
      <c r="UC5" s="5">
        <v>999</v>
      </c>
      <c r="UD5" t="s">
        <v>931</v>
      </c>
      <c r="UE5" t="s">
        <v>923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5"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t="s">
        <v>925</v>
      </c>
      <c r="VG5" t="s">
        <v>926</v>
      </c>
      <c r="VH5" s="5">
        <v>0</v>
      </c>
      <c r="VI5" s="5">
        <v>0</v>
      </c>
      <c r="VJ5" s="5">
        <v>0</v>
      </c>
      <c r="VK5" t="s">
        <v>926</v>
      </c>
      <c r="VL5" t="s">
        <v>926</v>
      </c>
      <c r="VM5" s="5">
        <v>0</v>
      </c>
      <c r="VN5" t="s">
        <v>926</v>
      </c>
      <c r="VO5" t="s">
        <v>925</v>
      </c>
      <c r="VP5" t="s">
        <v>925</v>
      </c>
      <c r="VQ5" t="s">
        <v>925</v>
      </c>
      <c r="VR5" s="5">
        <v>0</v>
      </c>
      <c r="VS5" s="5">
        <v>0</v>
      </c>
      <c r="VT5" t="s">
        <v>925</v>
      </c>
      <c r="VU5" t="s">
        <v>924</v>
      </c>
      <c r="VV5" t="s">
        <v>925</v>
      </c>
      <c r="VW5">
        <v>0</v>
      </c>
      <c r="VX5" t="s">
        <v>926</v>
      </c>
      <c r="VY5" s="5">
        <v>0</v>
      </c>
      <c r="VZ5" s="5">
        <v>0</v>
      </c>
      <c r="WA5" t="s">
        <v>926</v>
      </c>
      <c r="WB5" t="s">
        <v>925</v>
      </c>
      <c r="WC5" s="5">
        <v>0</v>
      </c>
      <c r="WD5" t="s">
        <v>925</v>
      </c>
      <c r="WE5" t="s">
        <v>925</v>
      </c>
      <c r="WF5" t="s">
        <v>925</v>
      </c>
      <c r="WG5" t="s">
        <v>925</v>
      </c>
      <c r="WH5" t="s">
        <v>925</v>
      </c>
      <c r="WI5" s="5">
        <v>0</v>
      </c>
      <c r="WJ5" t="s">
        <v>926</v>
      </c>
      <c r="WK5" t="s">
        <v>926</v>
      </c>
      <c r="WL5" s="5">
        <v>0</v>
      </c>
      <c r="WM5" t="s">
        <v>926</v>
      </c>
      <c r="WN5" t="s">
        <v>925</v>
      </c>
      <c r="WO5" s="5">
        <v>0</v>
      </c>
      <c r="WP5" t="s">
        <v>925</v>
      </c>
      <c r="WQ5" t="s">
        <v>926</v>
      </c>
      <c r="WR5" s="5">
        <v>0</v>
      </c>
      <c r="WS5" t="s">
        <v>926</v>
      </c>
      <c r="WT5" t="s">
        <v>926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5"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3">
        <v>3</v>
      </c>
      <c r="XR5" s="3">
        <v>1</v>
      </c>
      <c r="XS5" s="3">
        <v>0</v>
      </c>
      <c r="XT5" s="1" t="e">
        <v>#NULL!</v>
      </c>
      <c r="XU5" s="3">
        <v>1</v>
      </c>
      <c r="XV5" s="3">
        <v>1</v>
      </c>
      <c r="XW5" s="3">
        <v>0</v>
      </c>
      <c r="XX5" s="1" t="e">
        <v>#NULL!</v>
      </c>
      <c r="XY5" s="1" t="e">
        <v>#NULL!</v>
      </c>
      <c r="XZ5" s="3">
        <v>1</v>
      </c>
      <c r="YA5" s="3">
        <v>1</v>
      </c>
      <c r="YB5" s="3">
        <v>0</v>
      </c>
      <c r="YC5" s="1" t="e">
        <v>#NULL!</v>
      </c>
      <c r="YD5" s="1" t="e">
        <v>#NULL!</v>
      </c>
      <c r="YE5" s="3">
        <v>3</v>
      </c>
      <c r="YF5" s="3">
        <v>0</v>
      </c>
      <c r="YG5" s="1" t="e">
        <v>#NULL!</v>
      </c>
      <c r="YH5" s="1" t="e">
        <v>#NULL!</v>
      </c>
      <c r="YI5" s="3">
        <v>2</v>
      </c>
      <c r="YJ5" s="3">
        <v>1</v>
      </c>
      <c r="YK5" s="3">
        <v>1</v>
      </c>
      <c r="YL5" s="3">
        <v>0</v>
      </c>
      <c r="YM5" s="3">
        <v>2</v>
      </c>
      <c r="YN5" s="3">
        <v>1</v>
      </c>
      <c r="YO5" s="3">
        <v>0</v>
      </c>
      <c r="YP5" s="1" t="e">
        <v>#NULL!</v>
      </c>
      <c r="YQ5" s="3">
        <v>1</v>
      </c>
      <c r="YR5" s="3">
        <v>0</v>
      </c>
      <c r="YS5" s="1" t="e">
        <v>#NULL!</v>
      </c>
      <c r="YT5" s="1" t="e">
        <v>#NULL!</v>
      </c>
      <c r="YU5" s="1" t="e">
        <v>#NULL!</v>
      </c>
      <c r="YV5" s="3">
        <v>1</v>
      </c>
      <c r="YW5" s="3">
        <v>0</v>
      </c>
      <c r="YX5" s="1" t="e">
        <v>#NULL!</v>
      </c>
      <c r="YY5" s="3">
        <v>1</v>
      </c>
      <c r="YZ5" s="3">
        <v>1</v>
      </c>
      <c r="ZA5" s="3">
        <v>0</v>
      </c>
      <c r="ZB5" s="3">
        <v>0</v>
      </c>
      <c r="ZC5" s="1" t="e">
        <v>#NULL!</v>
      </c>
      <c r="ZD5" s="1" t="e">
        <v>#NULL!</v>
      </c>
      <c r="ZE5" s="3">
        <v>2</v>
      </c>
      <c r="ZF5" s="3">
        <v>1</v>
      </c>
      <c r="ZG5" s="3">
        <v>0</v>
      </c>
      <c r="ZH5" s="1" t="e">
        <v>#NULL!</v>
      </c>
      <c r="ZI5" s="3">
        <v>0</v>
      </c>
      <c r="ZJ5" s="1" t="e">
        <v>#NULL!</v>
      </c>
      <c r="ZK5" s="1" t="e">
        <v>#NULL!</v>
      </c>
      <c r="ZL5" s="3">
        <v>1</v>
      </c>
      <c r="ZM5" s="3">
        <v>0</v>
      </c>
      <c r="ZN5" s="1" t="e">
        <v>#NULL!</v>
      </c>
      <c r="ZO5" s="3">
        <v>2</v>
      </c>
      <c r="ZP5" s="3">
        <v>1</v>
      </c>
      <c r="ZQ5" s="3">
        <v>0</v>
      </c>
      <c r="ZR5" s="3">
        <v>2</v>
      </c>
      <c r="ZS5" s="3">
        <v>0</v>
      </c>
      <c r="ZT5" s="1" t="e">
        <v>#NULL!</v>
      </c>
      <c r="ZU5" s="3">
        <v>1</v>
      </c>
      <c r="ZV5" s="3">
        <v>0</v>
      </c>
      <c r="ZW5" s="1" t="e">
        <v>#NULL!</v>
      </c>
      <c r="ZX5" s="3">
        <v>1</v>
      </c>
      <c r="ZY5" s="3">
        <v>0</v>
      </c>
      <c r="ZZ5" s="1" t="e">
        <v>#NULL!</v>
      </c>
      <c r="AAA5" s="3">
        <v>2</v>
      </c>
      <c r="AAB5" s="3">
        <v>0</v>
      </c>
      <c r="AAC5" s="1" t="e">
        <v>#NULL!</v>
      </c>
      <c r="AAD5" s="3">
        <v>1</v>
      </c>
      <c r="AAE5" s="3">
        <v>0</v>
      </c>
      <c r="AAF5" s="3">
        <v>999</v>
      </c>
      <c r="AAG5" s="3">
        <v>999</v>
      </c>
      <c r="AAH5" s="3">
        <v>999</v>
      </c>
      <c r="AAI5" s="3">
        <v>999</v>
      </c>
      <c r="AAJ5" s="3">
        <v>999</v>
      </c>
      <c r="AAK5" s="3">
        <v>999</v>
      </c>
      <c r="AAL5" s="3">
        <v>999</v>
      </c>
      <c r="AAM5" s="3">
        <v>999</v>
      </c>
      <c r="AAN5" s="3">
        <v>999</v>
      </c>
      <c r="AAO5" s="3">
        <v>999</v>
      </c>
      <c r="AAP5" s="3">
        <v>999</v>
      </c>
      <c r="AAQ5" s="3">
        <v>999</v>
      </c>
      <c r="AAR5" s="3">
        <v>999</v>
      </c>
      <c r="AAS5" s="3">
        <v>999</v>
      </c>
      <c r="AAT5" s="3">
        <v>999</v>
      </c>
      <c r="AAU5" s="3">
        <v>999</v>
      </c>
      <c r="AAV5" s="3">
        <v>999</v>
      </c>
      <c r="AAW5" s="3">
        <v>999</v>
      </c>
      <c r="AAX5" s="3">
        <v>999</v>
      </c>
      <c r="AAY5" s="3">
        <v>999</v>
      </c>
      <c r="AAZ5" s="3">
        <v>999</v>
      </c>
      <c r="ABA5" s="3">
        <v>999</v>
      </c>
      <c r="ABB5" s="3">
        <v>3</v>
      </c>
      <c r="ABC5" s="3">
        <v>1</v>
      </c>
      <c r="ABD5" s="3">
        <v>5</v>
      </c>
      <c r="ABE5" s="3">
        <v>0</v>
      </c>
      <c r="ABF5" s="3">
        <v>1.5</v>
      </c>
      <c r="ABG5" s="3">
        <v>2</v>
      </c>
      <c r="ABH5" s="3">
        <v>5</v>
      </c>
      <c r="ABI5" s="3">
        <v>0</v>
      </c>
      <c r="ABJ5" s="3">
        <v>0</v>
      </c>
      <c r="ABK5" s="3">
        <v>4</v>
      </c>
      <c r="ABL5" s="3">
        <v>3</v>
      </c>
      <c r="ABM5" s="3">
        <v>5</v>
      </c>
      <c r="ABN5" s="3">
        <v>0</v>
      </c>
      <c r="ABO5" s="3">
        <v>0</v>
      </c>
      <c r="ABP5" s="3">
        <v>6</v>
      </c>
      <c r="ABQ5" s="3">
        <v>3</v>
      </c>
      <c r="ABR5" s="3">
        <v>0</v>
      </c>
      <c r="ABS5" s="3">
        <v>0</v>
      </c>
      <c r="ABT5" s="3">
        <v>1</v>
      </c>
      <c r="ABU5" s="3">
        <v>4</v>
      </c>
      <c r="ABV5" s="3">
        <v>3</v>
      </c>
      <c r="ABW5" s="3">
        <v>2</v>
      </c>
      <c r="ABX5" s="3">
        <v>2</v>
      </c>
      <c r="ABY5" s="3">
        <v>3</v>
      </c>
      <c r="ABZ5" s="3">
        <v>2</v>
      </c>
      <c r="ACA5" s="3">
        <v>0</v>
      </c>
      <c r="ACB5" s="3">
        <v>5</v>
      </c>
      <c r="ACC5" s="3">
        <v>4</v>
      </c>
      <c r="ACD5" s="3">
        <v>0</v>
      </c>
      <c r="ACE5" s="3">
        <v>0</v>
      </c>
      <c r="ACF5" s="3">
        <v>0</v>
      </c>
      <c r="ACG5" s="3">
        <v>6</v>
      </c>
      <c r="ACH5" s="3">
        <v>4</v>
      </c>
      <c r="ACI5" s="3">
        <v>0</v>
      </c>
      <c r="ACJ5" s="3">
        <v>5</v>
      </c>
      <c r="ACK5" s="3">
        <v>5</v>
      </c>
      <c r="ACL5" s="3">
        <v>3</v>
      </c>
      <c r="ACM5" s="3">
        <v>9</v>
      </c>
      <c r="ACN5" s="3">
        <v>0</v>
      </c>
      <c r="ACO5" s="3">
        <v>0</v>
      </c>
      <c r="ACP5" s="3">
        <v>5</v>
      </c>
      <c r="ACQ5" s="3">
        <v>2</v>
      </c>
      <c r="ACR5" s="3">
        <v>2</v>
      </c>
      <c r="ACS5" s="3">
        <v>0</v>
      </c>
      <c r="ACT5" s="3">
        <v>9</v>
      </c>
      <c r="ACU5" s="3">
        <v>0</v>
      </c>
      <c r="ACV5" s="3">
        <v>0</v>
      </c>
      <c r="ACW5" s="3">
        <v>6</v>
      </c>
      <c r="ACX5" s="3">
        <v>3</v>
      </c>
      <c r="ACY5" s="3">
        <v>0</v>
      </c>
      <c r="ACZ5" s="3">
        <v>4</v>
      </c>
      <c r="ADA5" s="3">
        <v>2</v>
      </c>
      <c r="ADB5" s="3">
        <v>3</v>
      </c>
      <c r="ADC5" s="3">
        <v>6</v>
      </c>
      <c r="ADD5" s="3">
        <v>6</v>
      </c>
      <c r="ADE5" s="3">
        <v>0</v>
      </c>
      <c r="ADF5" s="3">
        <v>6</v>
      </c>
      <c r="ADG5" s="3">
        <v>6</v>
      </c>
      <c r="ADH5" s="3">
        <v>0</v>
      </c>
      <c r="ADI5" s="3">
        <v>5</v>
      </c>
      <c r="ADJ5" s="3">
        <v>5</v>
      </c>
      <c r="ADK5" s="3">
        <v>0</v>
      </c>
      <c r="ADL5" s="3">
        <v>5</v>
      </c>
      <c r="ADM5" s="3">
        <v>6</v>
      </c>
      <c r="ADN5" s="3">
        <v>0</v>
      </c>
      <c r="ADO5" s="3">
        <v>5</v>
      </c>
      <c r="ADP5" s="3">
        <v>6</v>
      </c>
      <c r="ADQ5" s="3">
        <v>0</v>
      </c>
      <c r="ADR5" s="3">
        <v>0</v>
      </c>
      <c r="ADS5" s="3">
        <v>0</v>
      </c>
      <c r="ADT5" s="3">
        <v>0</v>
      </c>
      <c r="ADU5" s="3">
        <v>0</v>
      </c>
      <c r="ADV5" s="3">
        <v>0</v>
      </c>
      <c r="ADW5" s="3">
        <v>0</v>
      </c>
      <c r="ADX5" s="3">
        <v>0</v>
      </c>
      <c r="ADY5" s="3">
        <v>0</v>
      </c>
      <c r="ADZ5" s="3">
        <v>0</v>
      </c>
      <c r="AEA5" s="3">
        <v>0</v>
      </c>
      <c r="AEB5" s="3">
        <v>0</v>
      </c>
      <c r="AEC5" s="3">
        <v>0</v>
      </c>
      <c r="AED5" s="3">
        <v>0</v>
      </c>
      <c r="AEE5" s="3">
        <v>0</v>
      </c>
      <c r="AEF5" s="3">
        <v>0</v>
      </c>
      <c r="AEG5" s="3">
        <v>0</v>
      </c>
      <c r="AEH5" s="3">
        <v>0</v>
      </c>
      <c r="AEI5" s="3">
        <v>0</v>
      </c>
      <c r="AEJ5" s="3">
        <v>0</v>
      </c>
      <c r="AEK5" s="3">
        <v>0</v>
      </c>
      <c r="AEL5" s="3">
        <v>0</v>
      </c>
      <c r="AEM5" t="s">
        <v>933</v>
      </c>
      <c r="AEN5" t="s">
        <v>933</v>
      </c>
      <c r="AEO5" t="s">
        <v>933</v>
      </c>
      <c r="AEP5" s="5">
        <v>0</v>
      </c>
      <c r="AEQ5" t="s">
        <v>933</v>
      </c>
      <c r="AER5" t="s">
        <v>933</v>
      </c>
      <c r="AES5" t="s">
        <v>933</v>
      </c>
      <c r="AET5" s="5">
        <v>0</v>
      </c>
      <c r="AEU5" s="5">
        <v>0</v>
      </c>
      <c r="AEV5" t="s">
        <v>933</v>
      </c>
      <c r="AEW5" t="s">
        <v>933</v>
      </c>
      <c r="AEX5" t="s">
        <v>933</v>
      </c>
      <c r="AEY5" s="5">
        <v>0</v>
      </c>
      <c r="AEZ5" s="5">
        <v>0</v>
      </c>
      <c r="AFA5" t="s">
        <v>933</v>
      </c>
      <c r="AFB5" t="s">
        <v>933</v>
      </c>
      <c r="AFC5" s="5">
        <v>0</v>
      </c>
      <c r="AFD5" s="5">
        <v>0</v>
      </c>
      <c r="AFE5" t="s">
        <v>933</v>
      </c>
      <c r="AFF5" t="s">
        <v>933</v>
      </c>
      <c r="AFG5" t="s">
        <v>933</v>
      </c>
      <c r="AFH5" t="s">
        <v>933</v>
      </c>
      <c r="AFI5" t="s">
        <v>933</v>
      </c>
      <c r="AFJ5" t="s">
        <v>933</v>
      </c>
      <c r="AFK5" t="s">
        <v>933</v>
      </c>
      <c r="AFL5" s="5">
        <v>0</v>
      </c>
      <c r="AFM5" t="s">
        <v>933</v>
      </c>
      <c r="AFN5" t="s">
        <v>933</v>
      </c>
      <c r="AFO5" s="5">
        <v>0</v>
      </c>
      <c r="AFP5" s="5">
        <v>0</v>
      </c>
      <c r="AFQ5" s="5">
        <v>0</v>
      </c>
      <c r="AFR5" t="s">
        <v>933</v>
      </c>
      <c r="AFS5" t="s">
        <v>933</v>
      </c>
      <c r="AFT5" s="5">
        <v>0</v>
      </c>
      <c r="AFU5" t="s">
        <v>933</v>
      </c>
      <c r="AFV5" t="s">
        <v>933</v>
      </c>
      <c r="AFW5" t="s">
        <v>933</v>
      </c>
      <c r="AFX5" t="s">
        <v>933</v>
      </c>
      <c r="AFY5" s="5">
        <v>0</v>
      </c>
      <c r="AFZ5" s="5">
        <v>0</v>
      </c>
      <c r="AGA5" t="s">
        <v>933</v>
      </c>
      <c r="AGB5" t="s">
        <v>933</v>
      </c>
      <c r="AGC5" t="s">
        <v>933</v>
      </c>
      <c r="AGD5" s="5">
        <v>0</v>
      </c>
      <c r="AGE5" t="s">
        <v>933</v>
      </c>
      <c r="AGF5" s="5">
        <v>0</v>
      </c>
      <c r="AGG5" s="5">
        <v>0</v>
      </c>
      <c r="AGH5" t="s">
        <v>933</v>
      </c>
      <c r="AGI5" t="s">
        <v>933</v>
      </c>
      <c r="AGJ5" s="5">
        <v>0</v>
      </c>
      <c r="AGK5" t="s">
        <v>933</v>
      </c>
      <c r="AGL5" t="s">
        <v>933</v>
      </c>
      <c r="AGM5" t="s">
        <v>933</v>
      </c>
      <c r="AGN5" t="s">
        <v>933</v>
      </c>
      <c r="AGO5" t="s">
        <v>933</v>
      </c>
      <c r="AGP5" s="5">
        <v>0</v>
      </c>
      <c r="AGQ5" t="s">
        <v>933</v>
      </c>
      <c r="AGR5" t="s">
        <v>933</v>
      </c>
      <c r="AGS5" s="5">
        <v>0</v>
      </c>
      <c r="AGT5" t="s">
        <v>933</v>
      </c>
      <c r="AGU5" t="s">
        <v>933</v>
      </c>
      <c r="AGV5" s="5">
        <v>0</v>
      </c>
      <c r="AGW5" t="s">
        <v>933</v>
      </c>
      <c r="AGX5" t="s">
        <v>933</v>
      </c>
      <c r="AGY5" s="5">
        <v>0</v>
      </c>
      <c r="AGZ5" t="s">
        <v>933</v>
      </c>
      <c r="AHA5" t="s">
        <v>933</v>
      </c>
      <c r="AHB5" s="5">
        <v>0</v>
      </c>
      <c r="AHC5" s="5">
        <v>0</v>
      </c>
      <c r="AHD5" s="5">
        <v>0</v>
      </c>
      <c r="AHE5" s="5">
        <v>0</v>
      </c>
      <c r="AHF5" s="5">
        <v>0</v>
      </c>
      <c r="AHG5" s="5">
        <v>0</v>
      </c>
      <c r="AHH5" s="5">
        <v>0</v>
      </c>
      <c r="AHI5" s="5">
        <v>0</v>
      </c>
      <c r="AHJ5" s="5">
        <v>0</v>
      </c>
      <c r="AHK5" s="5">
        <v>0</v>
      </c>
      <c r="AHL5" s="5">
        <v>0</v>
      </c>
      <c r="AHM5" s="5">
        <v>0</v>
      </c>
      <c r="AHN5" s="5">
        <v>0</v>
      </c>
      <c r="AHO5" s="5">
        <v>0</v>
      </c>
      <c r="AHP5" s="5">
        <v>0</v>
      </c>
      <c r="AHQ5" s="5">
        <v>0</v>
      </c>
      <c r="AHR5" s="5">
        <v>0</v>
      </c>
      <c r="AHS5" s="5">
        <v>0</v>
      </c>
      <c r="AHT5" s="5">
        <v>0</v>
      </c>
      <c r="AHU5" s="5">
        <v>0</v>
      </c>
      <c r="AHV5" s="5">
        <v>0</v>
      </c>
      <c r="AHW5" s="5">
        <v>0</v>
      </c>
    </row>
    <row r="6" spans="1:907" x14ac:dyDescent="0.2">
      <c r="A6" s="5">
        <v>7</v>
      </c>
      <c r="B6" t="s">
        <v>929</v>
      </c>
      <c r="C6" t="s">
        <v>904</v>
      </c>
      <c r="D6" t="s">
        <v>904</v>
      </c>
      <c r="E6" s="5">
        <v>71</v>
      </c>
      <c r="F6" s="5">
        <v>70.908333333333331</v>
      </c>
      <c r="G6" s="2">
        <v>41841</v>
      </c>
      <c r="H6" s="2">
        <v>43831</v>
      </c>
      <c r="I6" t="s">
        <v>906</v>
      </c>
      <c r="J6" t="s">
        <v>907</v>
      </c>
      <c r="K6" t="s">
        <v>913</v>
      </c>
      <c r="L6" t="s">
        <v>912</v>
      </c>
      <c r="M6" t="s">
        <v>913</v>
      </c>
      <c r="N6" t="s">
        <v>912</v>
      </c>
      <c r="O6" t="s">
        <v>913</v>
      </c>
      <c r="P6" t="s">
        <v>913</v>
      </c>
      <c r="Q6" s="5">
        <v>0</v>
      </c>
      <c r="R6" s="5">
        <v>0</v>
      </c>
      <c r="S6" s="5">
        <v>0</v>
      </c>
      <c r="T6" t="s">
        <v>911</v>
      </c>
      <c r="U6" t="s">
        <v>919</v>
      </c>
      <c r="V6" s="5">
        <v>0</v>
      </c>
      <c r="W6" s="5">
        <v>0</v>
      </c>
      <c r="X6" s="5">
        <v>0</v>
      </c>
      <c r="Y6" t="s">
        <v>912</v>
      </c>
      <c r="Z6" t="s">
        <v>912</v>
      </c>
      <c r="AA6" s="5">
        <v>0</v>
      </c>
      <c r="AB6" s="5">
        <v>0</v>
      </c>
      <c r="AC6" t="s">
        <v>912</v>
      </c>
      <c r="AD6" t="s">
        <v>912</v>
      </c>
      <c r="AE6" s="5">
        <v>0</v>
      </c>
      <c r="AF6" s="5">
        <v>0</v>
      </c>
      <c r="AG6" t="s">
        <v>913</v>
      </c>
      <c r="AH6" t="s">
        <v>913</v>
      </c>
      <c r="AI6" s="5">
        <v>0</v>
      </c>
      <c r="AJ6" s="5">
        <v>0</v>
      </c>
      <c r="AK6" t="s">
        <v>913</v>
      </c>
      <c r="AL6" t="s">
        <v>912</v>
      </c>
      <c r="AM6" s="5">
        <v>0</v>
      </c>
      <c r="AN6" s="5">
        <v>0</v>
      </c>
      <c r="AO6" s="5">
        <v>0</v>
      </c>
      <c r="AP6" t="s">
        <v>913</v>
      </c>
      <c r="AQ6" t="s">
        <v>913</v>
      </c>
      <c r="AR6" s="5">
        <v>0</v>
      </c>
      <c r="AS6" t="s">
        <v>919</v>
      </c>
      <c r="AT6" t="s">
        <v>919</v>
      </c>
      <c r="AU6" s="5">
        <v>0</v>
      </c>
      <c r="AV6" t="s">
        <v>919</v>
      </c>
      <c r="AW6" t="s">
        <v>912</v>
      </c>
      <c r="AX6" t="s">
        <v>911</v>
      </c>
      <c r="AY6" t="s">
        <v>911</v>
      </c>
      <c r="AZ6" t="s">
        <v>912</v>
      </c>
      <c r="BA6" s="5">
        <v>0</v>
      </c>
      <c r="BB6" s="5">
        <v>0</v>
      </c>
      <c r="BC6" t="s">
        <v>911</v>
      </c>
      <c r="BD6" t="s">
        <v>911</v>
      </c>
      <c r="BE6" t="s">
        <v>911</v>
      </c>
      <c r="BF6" t="s">
        <v>913</v>
      </c>
      <c r="BG6" t="s">
        <v>913</v>
      </c>
      <c r="BH6" s="5">
        <v>0</v>
      </c>
      <c r="BI6" t="s">
        <v>913</v>
      </c>
      <c r="BJ6" s="5">
        <v>0</v>
      </c>
      <c r="BK6" s="5">
        <v>0</v>
      </c>
      <c r="BL6" t="s">
        <v>913</v>
      </c>
      <c r="BM6" t="s">
        <v>912</v>
      </c>
      <c r="BN6" s="5">
        <v>0</v>
      </c>
      <c r="BO6" t="s">
        <v>913</v>
      </c>
      <c r="BP6" t="s">
        <v>913</v>
      </c>
      <c r="BQ6" s="5">
        <v>0</v>
      </c>
      <c r="BR6" t="s">
        <v>911</v>
      </c>
      <c r="BS6" t="s">
        <v>911</v>
      </c>
      <c r="BT6" s="5">
        <v>0</v>
      </c>
      <c r="BU6" t="s">
        <v>912</v>
      </c>
      <c r="BV6" t="s">
        <v>912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t="s">
        <v>913</v>
      </c>
      <c r="CW6" t="s">
        <v>913</v>
      </c>
      <c r="CX6" t="s">
        <v>913</v>
      </c>
      <c r="CY6" t="s">
        <v>913</v>
      </c>
      <c r="CZ6" t="s">
        <v>913</v>
      </c>
      <c r="DA6" t="s">
        <v>913</v>
      </c>
      <c r="DB6" s="5">
        <v>0</v>
      </c>
      <c r="DC6" s="5">
        <v>0</v>
      </c>
      <c r="DD6" s="5">
        <v>0</v>
      </c>
      <c r="DE6" t="s">
        <v>911</v>
      </c>
      <c r="DF6" t="s">
        <v>911</v>
      </c>
      <c r="DG6" s="5">
        <v>0</v>
      </c>
      <c r="DH6" s="5">
        <v>0</v>
      </c>
      <c r="DI6" s="5">
        <v>0</v>
      </c>
      <c r="DJ6" t="s">
        <v>913</v>
      </c>
      <c r="DK6" t="s">
        <v>913</v>
      </c>
      <c r="DL6" s="5">
        <v>0</v>
      </c>
      <c r="DM6" s="5">
        <v>0</v>
      </c>
      <c r="DN6" t="s">
        <v>913</v>
      </c>
      <c r="DO6" t="s">
        <v>912</v>
      </c>
      <c r="DP6" s="5">
        <v>0</v>
      </c>
      <c r="DQ6" s="5">
        <v>0</v>
      </c>
      <c r="DR6" t="s">
        <v>913</v>
      </c>
      <c r="DS6" t="s">
        <v>913</v>
      </c>
      <c r="DT6" s="5">
        <v>0</v>
      </c>
      <c r="DU6" s="5">
        <v>0</v>
      </c>
      <c r="DV6" t="s">
        <v>913</v>
      </c>
      <c r="DW6" t="s">
        <v>913</v>
      </c>
      <c r="DX6" s="5">
        <v>0</v>
      </c>
      <c r="DY6" s="5">
        <v>0</v>
      </c>
      <c r="DZ6" s="5">
        <v>0</v>
      </c>
      <c r="EA6" t="s">
        <v>913</v>
      </c>
      <c r="EB6" t="s">
        <v>913</v>
      </c>
      <c r="EC6" s="5">
        <v>0</v>
      </c>
      <c r="ED6" t="s">
        <v>912</v>
      </c>
      <c r="EE6" t="s">
        <v>913</v>
      </c>
      <c r="EF6" s="5">
        <v>0</v>
      </c>
      <c r="EG6" t="s">
        <v>912</v>
      </c>
      <c r="EH6" t="s">
        <v>913</v>
      </c>
      <c r="EI6" t="s">
        <v>912</v>
      </c>
      <c r="EJ6" t="s">
        <v>913</v>
      </c>
      <c r="EK6" t="s">
        <v>912</v>
      </c>
      <c r="EL6" s="5">
        <v>0</v>
      </c>
      <c r="EM6" s="5">
        <v>0</v>
      </c>
      <c r="EN6" t="s">
        <v>913</v>
      </c>
      <c r="EO6" t="s">
        <v>913</v>
      </c>
      <c r="EP6" t="s">
        <v>912</v>
      </c>
      <c r="EQ6" t="s">
        <v>913</v>
      </c>
      <c r="ER6" t="s">
        <v>912</v>
      </c>
      <c r="ES6" s="5">
        <v>0</v>
      </c>
      <c r="ET6" t="s">
        <v>913</v>
      </c>
      <c r="EU6" s="5">
        <v>0</v>
      </c>
      <c r="EV6" s="5">
        <v>0</v>
      </c>
      <c r="EW6" t="s">
        <v>913</v>
      </c>
      <c r="EX6" t="s">
        <v>913</v>
      </c>
      <c r="EY6" s="5">
        <v>0</v>
      </c>
      <c r="EZ6" t="s">
        <v>913</v>
      </c>
      <c r="FA6" t="s">
        <v>913</v>
      </c>
      <c r="FB6" s="5">
        <v>0</v>
      </c>
      <c r="FC6" t="s">
        <v>912</v>
      </c>
      <c r="FD6" t="s">
        <v>912</v>
      </c>
      <c r="FE6" s="5">
        <v>0</v>
      </c>
      <c r="FF6" t="s">
        <v>913</v>
      </c>
      <c r="FG6" t="s">
        <v>912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t="s">
        <v>908</v>
      </c>
      <c r="GH6" t="s">
        <v>908</v>
      </c>
      <c r="GI6" t="s">
        <v>909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t="s">
        <v>908</v>
      </c>
      <c r="GQ6" t="s">
        <v>908</v>
      </c>
      <c r="GR6" t="s">
        <v>1036</v>
      </c>
      <c r="GS6" s="4">
        <v>0</v>
      </c>
      <c r="GT6" s="4">
        <v>0</v>
      </c>
      <c r="GU6" s="4">
        <v>2</v>
      </c>
      <c r="GV6" s="4">
        <v>8</v>
      </c>
      <c r="GW6" s="5">
        <v>2</v>
      </c>
      <c r="GX6" s="5">
        <v>8</v>
      </c>
      <c r="GY6" s="5">
        <v>0</v>
      </c>
      <c r="GZ6" s="5">
        <v>0</v>
      </c>
      <c r="HA6" s="5">
        <v>0</v>
      </c>
      <c r="HB6" s="5">
        <v>0</v>
      </c>
      <c r="HC6" s="5">
        <v>2</v>
      </c>
      <c r="HD6" s="5">
        <v>4</v>
      </c>
      <c r="HE6" s="5">
        <v>0</v>
      </c>
      <c r="HF6" s="5">
        <v>4</v>
      </c>
      <c r="HG6" t="s">
        <v>910</v>
      </c>
      <c r="HH6" t="s">
        <v>910</v>
      </c>
      <c r="HI6" s="5">
        <v>1</v>
      </c>
      <c r="HJ6" s="5">
        <v>2</v>
      </c>
      <c r="HK6" s="5">
        <v>4</v>
      </c>
      <c r="HL6" s="5">
        <v>4</v>
      </c>
      <c r="HM6" s="5">
        <v>0</v>
      </c>
      <c r="HN6" s="5">
        <v>1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5</v>
      </c>
      <c r="HU6" s="5">
        <v>5</v>
      </c>
      <c r="HV6" s="5">
        <v>5</v>
      </c>
      <c r="HW6" s="5">
        <v>5</v>
      </c>
      <c r="HX6" s="5">
        <v>5</v>
      </c>
      <c r="HY6" s="5">
        <v>0</v>
      </c>
      <c r="HZ6" s="5">
        <v>0</v>
      </c>
      <c r="IA6" s="5">
        <v>0</v>
      </c>
      <c r="IB6" s="5">
        <v>5</v>
      </c>
      <c r="IC6" s="5">
        <v>5</v>
      </c>
      <c r="ID6" s="5">
        <v>0</v>
      </c>
      <c r="IE6" s="5">
        <v>0</v>
      </c>
      <c r="IF6" s="5">
        <v>0</v>
      </c>
      <c r="IG6" s="5">
        <v>5</v>
      </c>
      <c r="IH6" s="5">
        <v>5</v>
      </c>
      <c r="II6" s="5">
        <v>0</v>
      </c>
      <c r="IJ6" s="5">
        <v>0</v>
      </c>
      <c r="IK6" s="5">
        <v>5</v>
      </c>
      <c r="IL6" s="5">
        <v>5</v>
      </c>
      <c r="IM6" s="5">
        <v>0</v>
      </c>
      <c r="IN6" s="5">
        <v>0</v>
      </c>
      <c r="IO6" s="5">
        <v>5</v>
      </c>
      <c r="IP6" s="5">
        <v>5</v>
      </c>
      <c r="IQ6" s="5">
        <v>0</v>
      </c>
      <c r="IR6" s="5">
        <v>0</v>
      </c>
      <c r="IS6" s="5">
        <v>5</v>
      </c>
      <c r="IT6" s="5">
        <v>5</v>
      </c>
      <c r="IU6" s="5">
        <v>0</v>
      </c>
      <c r="IV6" s="5">
        <v>0</v>
      </c>
      <c r="IW6" s="5">
        <v>0</v>
      </c>
      <c r="IX6" s="5">
        <v>5</v>
      </c>
      <c r="IY6" s="5">
        <v>5</v>
      </c>
      <c r="IZ6" s="5">
        <v>0</v>
      </c>
      <c r="JA6" s="5">
        <v>5</v>
      </c>
      <c r="JB6" s="5">
        <v>5</v>
      </c>
      <c r="JC6" s="5">
        <v>0</v>
      </c>
      <c r="JD6" s="5">
        <v>5</v>
      </c>
      <c r="JE6" s="5">
        <v>5</v>
      </c>
      <c r="JF6" s="5">
        <v>5</v>
      </c>
      <c r="JG6" s="5">
        <v>5</v>
      </c>
      <c r="JH6" s="5">
        <v>5</v>
      </c>
      <c r="JI6" s="5">
        <v>0</v>
      </c>
      <c r="JJ6" s="5">
        <v>0</v>
      </c>
      <c r="JK6" s="5">
        <v>5</v>
      </c>
      <c r="JL6" t="s">
        <v>915</v>
      </c>
      <c r="JM6" t="s">
        <v>915</v>
      </c>
      <c r="JN6" s="5">
        <v>5</v>
      </c>
      <c r="JO6" s="5">
        <v>5</v>
      </c>
      <c r="JP6" s="5">
        <v>0</v>
      </c>
      <c r="JQ6" s="5">
        <v>5</v>
      </c>
      <c r="JR6" s="5">
        <v>0</v>
      </c>
      <c r="JS6" s="5">
        <v>0</v>
      </c>
      <c r="JT6" s="5">
        <v>5</v>
      </c>
      <c r="JU6" s="5">
        <v>5</v>
      </c>
      <c r="JV6" s="5">
        <v>0</v>
      </c>
      <c r="JW6" s="5">
        <v>5</v>
      </c>
      <c r="JX6" s="5">
        <v>5</v>
      </c>
      <c r="JY6" s="5">
        <v>0</v>
      </c>
      <c r="JZ6" s="5">
        <v>5</v>
      </c>
      <c r="KA6" s="5">
        <v>5</v>
      </c>
      <c r="KB6" s="5">
        <v>0</v>
      </c>
      <c r="KC6" s="5">
        <v>5</v>
      </c>
      <c r="KD6" s="5">
        <v>5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t="s">
        <v>918</v>
      </c>
      <c r="LE6" t="s">
        <v>917</v>
      </c>
      <c r="LF6" t="s">
        <v>918</v>
      </c>
      <c r="LG6" t="s">
        <v>918</v>
      </c>
      <c r="LH6" t="s">
        <v>918</v>
      </c>
      <c r="LI6" t="s">
        <v>918</v>
      </c>
      <c r="LJ6" s="5">
        <v>0</v>
      </c>
      <c r="LK6" s="5">
        <v>0</v>
      </c>
      <c r="LL6" s="5">
        <v>0</v>
      </c>
      <c r="LM6" t="s">
        <v>917</v>
      </c>
      <c r="LN6" t="s">
        <v>917</v>
      </c>
      <c r="LO6" s="5">
        <v>0</v>
      </c>
      <c r="LP6" s="5">
        <v>0</v>
      </c>
      <c r="LQ6" s="5">
        <v>0</v>
      </c>
      <c r="LR6" t="s">
        <v>916</v>
      </c>
      <c r="LS6" t="s">
        <v>916</v>
      </c>
      <c r="LT6" s="5">
        <v>0</v>
      </c>
      <c r="LU6" s="5">
        <v>0</v>
      </c>
      <c r="LV6" t="s">
        <v>918</v>
      </c>
      <c r="LW6" t="s">
        <v>916</v>
      </c>
      <c r="LX6" s="5">
        <v>0</v>
      </c>
      <c r="LY6" s="5">
        <v>0</v>
      </c>
      <c r="LZ6" t="s">
        <v>918</v>
      </c>
      <c r="MA6" t="s">
        <v>918</v>
      </c>
      <c r="MB6" s="5">
        <v>0</v>
      </c>
      <c r="MC6" s="5">
        <v>0</v>
      </c>
      <c r="MD6" t="s">
        <v>918</v>
      </c>
      <c r="ME6" t="s">
        <v>918</v>
      </c>
      <c r="MF6" s="5">
        <v>0</v>
      </c>
      <c r="MG6" s="5">
        <v>0</v>
      </c>
      <c r="MH6" s="5">
        <v>0</v>
      </c>
      <c r="MI6" t="s">
        <v>918</v>
      </c>
      <c r="MJ6" t="s">
        <v>918</v>
      </c>
      <c r="MK6" s="5">
        <v>0</v>
      </c>
      <c r="ML6" t="s">
        <v>917</v>
      </c>
      <c r="MM6" t="s">
        <v>917</v>
      </c>
      <c r="MN6" s="5">
        <v>0</v>
      </c>
      <c r="MO6" t="s">
        <v>917</v>
      </c>
      <c r="MP6" t="s">
        <v>916</v>
      </c>
      <c r="MQ6" t="s">
        <v>916</v>
      </c>
      <c r="MR6" t="s">
        <v>917</v>
      </c>
      <c r="MS6" t="s">
        <v>916</v>
      </c>
      <c r="MT6" s="5">
        <v>0</v>
      </c>
      <c r="MU6" s="5">
        <v>0</v>
      </c>
      <c r="MV6" t="s">
        <v>917</v>
      </c>
      <c r="MW6" t="s">
        <v>917</v>
      </c>
      <c r="MX6" t="s">
        <v>917</v>
      </c>
      <c r="MY6" t="s">
        <v>918</v>
      </c>
      <c r="MZ6" t="s">
        <v>918</v>
      </c>
      <c r="NA6" s="5">
        <v>0</v>
      </c>
      <c r="NB6" t="s">
        <v>918</v>
      </c>
      <c r="NC6" s="5">
        <v>0</v>
      </c>
      <c r="ND6" s="5">
        <v>0</v>
      </c>
      <c r="NE6" t="s">
        <v>916</v>
      </c>
      <c r="NF6" t="s">
        <v>916</v>
      </c>
      <c r="NG6" s="5">
        <v>0</v>
      </c>
      <c r="NH6" t="s">
        <v>918</v>
      </c>
      <c r="NI6" t="s">
        <v>918</v>
      </c>
      <c r="NJ6" s="5">
        <v>0</v>
      </c>
      <c r="NK6" t="s">
        <v>918</v>
      </c>
      <c r="NL6" t="s">
        <v>917</v>
      </c>
      <c r="NM6" s="5">
        <v>0</v>
      </c>
      <c r="NN6" t="s">
        <v>916</v>
      </c>
      <c r="NO6" t="s">
        <v>916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5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5">
        <v>0</v>
      </c>
      <c r="OD6" s="5">
        <v>0</v>
      </c>
      <c r="OE6" s="5">
        <v>0</v>
      </c>
      <c r="OF6" s="5">
        <v>0</v>
      </c>
      <c r="OG6" s="5">
        <v>0</v>
      </c>
      <c r="OH6" s="5">
        <v>0</v>
      </c>
      <c r="OI6" s="5">
        <v>0</v>
      </c>
      <c r="OJ6" s="5">
        <v>0</v>
      </c>
      <c r="OK6" s="5">
        <v>0</v>
      </c>
      <c r="OL6" s="5">
        <v>0</v>
      </c>
      <c r="OM6" s="5">
        <v>0</v>
      </c>
      <c r="ON6" s="5">
        <v>0</v>
      </c>
      <c r="OO6" s="5">
        <v>5</v>
      </c>
      <c r="OP6" s="5">
        <v>15</v>
      </c>
      <c r="OQ6" s="5">
        <v>5</v>
      </c>
      <c r="OR6" s="5">
        <v>5</v>
      </c>
      <c r="OS6" s="5">
        <v>5</v>
      </c>
      <c r="OT6" s="5">
        <v>5</v>
      </c>
      <c r="OU6" s="5">
        <v>0</v>
      </c>
      <c r="OV6" s="5">
        <v>0</v>
      </c>
      <c r="OW6" s="5">
        <v>0</v>
      </c>
      <c r="OX6" s="5">
        <v>5</v>
      </c>
      <c r="OY6" s="5">
        <v>5</v>
      </c>
      <c r="OZ6" s="5">
        <v>0</v>
      </c>
      <c r="PA6" s="5">
        <v>0</v>
      </c>
      <c r="PB6" s="5">
        <v>0</v>
      </c>
      <c r="PC6" s="5">
        <v>5</v>
      </c>
      <c r="PD6" s="5">
        <v>5</v>
      </c>
      <c r="PE6" s="5">
        <v>0</v>
      </c>
      <c r="PF6" s="5">
        <v>0</v>
      </c>
      <c r="PG6" s="5">
        <v>5</v>
      </c>
      <c r="PH6" s="5">
        <v>0</v>
      </c>
      <c r="PI6" s="5">
        <v>0</v>
      </c>
      <c r="PJ6" s="5">
        <v>0</v>
      </c>
      <c r="PK6" s="5">
        <v>5</v>
      </c>
      <c r="PL6" s="5">
        <v>0</v>
      </c>
      <c r="PM6" s="5">
        <v>0</v>
      </c>
      <c r="PN6" s="5">
        <v>0</v>
      </c>
      <c r="PO6" s="5">
        <v>5</v>
      </c>
      <c r="PP6" s="5">
        <v>0</v>
      </c>
      <c r="PQ6" s="5">
        <v>0</v>
      </c>
      <c r="PR6" s="5">
        <v>0</v>
      </c>
      <c r="PS6" s="5">
        <v>0</v>
      </c>
      <c r="PT6" s="5">
        <v>5</v>
      </c>
      <c r="PU6" s="5">
        <v>0</v>
      </c>
      <c r="PV6" s="5">
        <v>0</v>
      </c>
      <c r="PW6" s="5">
        <v>5</v>
      </c>
      <c r="PX6" s="5">
        <v>0</v>
      </c>
      <c r="PY6" s="5">
        <v>0</v>
      </c>
      <c r="PZ6" s="5">
        <v>5</v>
      </c>
      <c r="QA6" s="5">
        <v>0</v>
      </c>
      <c r="QB6" s="5">
        <v>0</v>
      </c>
      <c r="QC6" s="5">
        <v>5</v>
      </c>
      <c r="QD6" s="5">
        <v>0</v>
      </c>
      <c r="QE6" s="5">
        <v>0</v>
      </c>
      <c r="QF6" s="5">
        <v>0</v>
      </c>
      <c r="QG6" s="5">
        <v>5</v>
      </c>
      <c r="QH6" s="5">
        <v>0</v>
      </c>
      <c r="QI6" s="5">
        <v>0</v>
      </c>
      <c r="QJ6" s="5">
        <v>5</v>
      </c>
      <c r="QK6" s="5">
        <v>0</v>
      </c>
      <c r="QL6" s="5">
        <v>0</v>
      </c>
      <c r="QM6" s="5">
        <v>5</v>
      </c>
      <c r="QN6" s="5">
        <v>0</v>
      </c>
      <c r="QO6" s="5">
        <v>0</v>
      </c>
      <c r="QP6" s="5">
        <v>5</v>
      </c>
      <c r="QQ6" s="5">
        <v>0</v>
      </c>
      <c r="QR6" s="5">
        <v>0</v>
      </c>
      <c r="QS6" s="5">
        <v>5</v>
      </c>
      <c r="QT6" s="5">
        <v>0</v>
      </c>
      <c r="QU6" s="5">
        <v>0</v>
      </c>
      <c r="QV6" s="5">
        <v>5</v>
      </c>
      <c r="QW6" s="5">
        <v>0</v>
      </c>
      <c r="QX6" s="5">
        <v>0</v>
      </c>
      <c r="QY6" s="5">
        <v>5</v>
      </c>
      <c r="QZ6" s="5">
        <v>0</v>
      </c>
      <c r="RA6" s="5">
        <v>0</v>
      </c>
      <c r="RB6" s="5">
        <v>0</v>
      </c>
      <c r="RC6" s="5">
        <v>0</v>
      </c>
      <c r="RD6" s="5">
        <v>0</v>
      </c>
      <c r="RE6" s="5">
        <v>0</v>
      </c>
      <c r="RF6" s="5">
        <v>0</v>
      </c>
      <c r="RG6" s="5">
        <v>0</v>
      </c>
      <c r="RH6" s="5">
        <v>0</v>
      </c>
      <c r="RI6" s="5">
        <v>0</v>
      </c>
      <c r="RJ6" s="5">
        <v>0</v>
      </c>
      <c r="RK6" s="5">
        <v>0</v>
      </c>
      <c r="RL6" s="5">
        <v>0</v>
      </c>
      <c r="RM6" s="5">
        <v>0</v>
      </c>
      <c r="RN6" s="5">
        <v>0</v>
      </c>
      <c r="RO6" s="5">
        <v>0</v>
      </c>
      <c r="RP6" s="5">
        <v>0</v>
      </c>
      <c r="RQ6" s="5">
        <v>0</v>
      </c>
      <c r="RR6" s="5">
        <v>0</v>
      </c>
      <c r="RS6" s="5">
        <v>0</v>
      </c>
      <c r="RT6" s="5">
        <v>0</v>
      </c>
      <c r="RU6" s="5">
        <v>0</v>
      </c>
      <c r="RV6" s="5">
        <v>0</v>
      </c>
      <c r="RW6" s="5">
        <v>0</v>
      </c>
      <c r="RX6" s="5">
        <v>0</v>
      </c>
      <c r="RY6" s="5">
        <v>0</v>
      </c>
      <c r="RZ6" s="5">
        <v>4</v>
      </c>
      <c r="SA6" s="5">
        <v>2</v>
      </c>
      <c r="SB6" s="5">
        <v>2</v>
      </c>
      <c r="SC6" s="5">
        <v>2</v>
      </c>
      <c r="SD6" s="5">
        <v>2</v>
      </c>
      <c r="SE6" s="5">
        <v>2</v>
      </c>
      <c r="SF6" s="5">
        <v>2</v>
      </c>
      <c r="SG6" s="5">
        <v>2</v>
      </c>
      <c r="SH6" s="5">
        <v>2</v>
      </c>
      <c r="SI6" s="5">
        <v>3</v>
      </c>
      <c r="SJ6" s="5">
        <v>2</v>
      </c>
      <c r="SK6" s="5">
        <v>3</v>
      </c>
      <c r="SL6" s="5">
        <v>2</v>
      </c>
      <c r="SM6" s="5">
        <v>1</v>
      </c>
      <c r="SN6" s="5">
        <v>2</v>
      </c>
      <c r="SO6" s="5">
        <v>2</v>
      </c>
      <c r="SP6" s="5">
        <v>2</v>
      </c>
      <c r="SQ6" s="5">
        <v>2</v>
      </c>
      <c r="SR6" s="5">
        <v>0</v>
      </c>
      <c r="SS6" s="5">
        <v>0</v>
      </c>
      <c r="ST6" s="5">
        <v>0</v>
      </c>
      <c r="SU6" s="5">
        <v>0</v>
      </c>
      <c r="SV6" s="5">
        <v>0</v>
      </c>
      <c r="SW6" s="5">
        <v>0</v>
      </c>
      <c r="SX6" s="5">
        <v>0</v>
      </c>
      <c r="SY6" s="5">
        <v>0</v>
      </c>
      <c r="SZ6" s="5">
        <v>0</v>
      </c>
      <c r="TA6" s="5">
        <v>0</v>
      </c>
      <c r="TB6" t="s">
        <v>920</v>
      </c>
      <c r="TC6" t="s">
        <v>921</v>
      </c>
      <c r="TD6" t="s">
        <v>922</v>
      </c>
      <c r="TE6" t="s">
        <v>921</v>
      </c>
      <c r="TF6" t="s">
        <v>921</v>
      </c>
      <c r="TG6" t="s">
        <v>921</v>
      </c>
      <c r="TH6" t="s">
        <v>932</v>
      </c>
      <c r="TI6" t="s">
        <v>920</v>
      </c>
      <c r="TJ6" t="s">
        <v>922</v>
      </c>
      <c r="TK6" t="s">
        <v>932</v>
      </c>
      <c r="TL6" t="s">
        <v>932</v>
      </c>
      <c r="TM6" t="s">
        <v>920</v>
      </c>
      <c r="TN6" t="s">
        <v>922</v>
      </c>
      <c r="TO6" t="s">
        <v>921</v>
      </c>
      <c r="TP6" t="s">
        <v>921</v>
      </c>
      <c r="TQ6" t="s">
        <v>921</v>
      </c>
      <c r="TR6" t="s">
        <v>922</v>
      </c>
      <c r="TS6" t="s">
        <v>932</v>
      </c>
      <c r="TT6" s="5">
        <v>999</v>
      </c>
      <c r="TU6" s="5">
        <v>999</v>
      </c>
      <c r="TV6" s="5">
        <v>999</v>
      </c>
      <c r="TW6" s="5">
        <v>999</v>
      </c>
      <c r="TX6" s="5">
        <v>999</v>
      </c>
      <c r="TY6" s="5">
        <v>999</v>
      </c>
      <c r="TZ6" s="5">
        <v>999</v>
      </c>
      <c r="UA6" s="5">
        <v>999</v>
      </c>
      <c r="UB6" s="5">
        <v>999</v>
      </c>
      <c r="UC6" s="5">
        <v>999</v>
      </c>
      <c r="UD6" s="5">
        <v>999</v>
      </c>
      <c r="UE6" t="s">
        <v>936</v>
      </c>
      <c r="UF6" s="5">
        <v>0</v>
      </c>
      <c r="UG6" s="5">
        <v>0</v>
      </c>
      <c r="UH6" s="5">
        <v>0</v>
      </c>
      <c r="UI6" s="5">
        <v>0</v>
      </c>
      <c r="UJ6" s="5">
        <v>0</v>
      </c>
      <c r="UK6" s="5">
        <v>0</v>
      </c>
      <c r="UL6" s="5">
        <v>0</v>
      </c>
      <c r="UM6" s="5">
        <v>0</v>
      </c>
      <c r="UN6" s="5">
        <v>0</v>
      </c>
      <c r="UO6" s="5">
        <v>0</v>
      </c>
      <c r="UP6" s="5">
        <v>0</v>
      </c>
      <c r="UQ6" s="5">
        <v>0</v>
      </c>
      <c r="UR6" s="5">
        <v>0</v>
      </c>
      <c r="US6" s="5">
        <v>0</v>
      </c>
      <c r="UT6" s="5">
        <v>0</v>
      </c>
      <c r="UU6" s="5">
        <v>0</v>
      </c>
      <c r="UV6" s="5">
        <v>0</v>
      </c>
      <c r="UW6" s="5">
        <v>0</v>
      </c>
      <c r="UX6" s="5">
        <v>0</v>
      </c>
      <c r="UY6" s="5">
        <v>0</v>
      </c>
      <c r="UZ6" s="5">
        <v>0</v>
      </c>
      <c r="VA6" s="5">
        <v>0</v>
      </c>
      <c r="VB6" s="5">
        <v>0</v>
      </c>
      <c r="VC6" s="5">
        <v>0</v>
      </c>
      <c r="VD6" s="5">
        <v>0</v>
      </c>
      <c r="VE6" s="5">
        <v>0</v>
      </c>
      <c r="VF6" s="5">
        <v>0</v>
      </c>
      <c r="VG6" s="5">
        <v>0</v>
      </c>
      <c r="VH6" s="5">
        <v>0</v>
      </c>
      <c r="VI6" s="5">
        <v>0</v>
      </c>
      <c r="VJ6" s="5">
        <v>0</v>
      </c>
      <c r="VK6" t="s">
        <v>926</v>
      </c>
      <c r="VL6" t="s">
        <v>926</v>
      </c>
      <c r="VM6" s="5">
        <v>0</v>
      </c>
      <c r="VN6" t="s">
        <v>926</v>
      </c>
      <c r="VO6" t="s">
        <v>926</v>
      </c>
      <c r="VP6" s="5">
        <v>0</v>
      </c>
      <c r="VQ6" t="s">
        <v>926</v>
      </c>
      <c r="VR6" t="s">
        <v>926</v>
      </c>
      <c r="VS6" t="s">
        <v>924</v>
      </c>
      <c r="VT6" t="s">
        <v>924</v>
      </c>
      <c r="VU6" t="s">
        <v>924</v>
      </c>
      <c r="VV6" s="5">
        <v>0</v>
      </c>
      <c r="VW6">
        <v>0</v>
      </c>
      <c r="VX6" t="s">
        <v>924</v>
      </c>
      <c r="VY6" t="s">
        <v>924</v>
      </c>
      <c r="VZ6" t="s">
        <v>924</v>
      </c>
      <c r="WA6" t="s">
        <v>925</v>
      </c>
      <c r="WB6" t="s">
        <v>924</v>
      </c>
      <c r="WC6" s="5">
        <v>0</v>
      </c>
      <c r="WD6" t="s">
        <v>926</v>
      </c>
      <c r="WE6" s="5">
        <v>0</v>
      </c>
      <c r="WF6" s="5">
        <v>0</v>
      </c>
      <c r="WG6" t="s">
        <v>926</v>
      </c>
      <c r="WH6" t="s">
        <v>925</v>
      </c>
      <c r="WI6" s="5">
        <v>0</v>
      </c>
      <c r="WJ6" t="s">
        <v>926</v>
      </c>
      <c r="WK6" t="s">
        <v>926</v>
      </c>
      <c r="WL6" s="5">
        <v>0</v>
      </c>
      <c r="WM6" t="s">
        <v>926</v>
      </c>
      <c r="WN6" t="s">
        <v>926</v>
      </c>
      <c r="WO6" s="5">
        <v>0</v>
      </c>
      <c r="WP6" t="s">
        <v>924</v>
      </c>
      <c r="WQ6" t="s">
        <v>924</v>
      </c>
      <c r="WR6" s="5">
        <v>0</v>
      </c>
      <c r="WS6" s="5">
        <v>0</v>
      </c>
      <c r="WT6" s="5">
        <v>0</v>
      </c>
      <c r="WU6" s="5">
        <v>0</v>
      </c>
      <c r="WV6" s="5">
        <v>0</v>
      </c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5">
        <v>0</v>
      </c>
      <c r="XC6" s="5">
        <v>0</v>
      </c>
      <c r="XD6" s="5">
        <v>0</v>
      </c>
      <c r="XE6" s="5">
        <v>0</v>
      </c>
      <c r="XF6" s="5">
        <v>0</v>
      </c>
      <c r="XG6" s="5">
        <v>0</v>
      </c>
      <c r="XH6" s="5">
        <v>0</v>
      </c>
      <c r="XI6" s="5">
        <v>0</v>
      </c>
      <c r="XJ6" s="5">
        <v>0</v>
      </c>
      <c r="XK6" s="5">
        <v>0</v>
      </c>
      <c r="XL6" s="5">
        <v>0</v>
      </c>
      <c r="XM6" s="5">
        <v>0</v>
      </c>
      <c r="XN6" s="5">
        <v>0</v>
      </c>
      <c r="XO6" s="5">
        <v>0</v>
      </c>
      <c r="XP6" s="5">
        <v>0</v>
      </c>
      <c r="XQ6" s="3">
        <v>2</v>
      </c>
      <c r="XR6" s="3">
        <v>5</v>
      </c>
      <c r="XS6" s="3">
        <v>3</v>
      </c>
      <c r="XT6" s="3">
        <v>0</v>
      </c>
      <c r="XU6" s="3">
        <v>2</v>
      </c>
      <c r="XV6" s="3">
        <v>0</v>
      </c>
      <c r="XW6" s="1" t="e">
        <v>#NULL!</v>
      </c>
      <c r="XX6" s="1" t="e">
        <v>#NULL!</v>
      </c>
      <c r="XY6" s="1" t="e">
        <v>#NULL!</v>
      </c>
      <c r="XZ6" s="3">
        <v>1</v>
      </c>
      <c r="YA6" s="3">
        <v>0</v>
      </c>
      <c r="YB6" s="1" t="e">
        <v>#NULL!</v>
      </c>
      <c r="YC6" s="1" t="e">
        <v>#NULL!</v>
      </c>
      <c r="YD6" s="1" t="e">
        <v>#NULL!</v>
      </c>
      <c r="YE6" s="3">
        <v>2</v>
      </c>
      <c r="YF6" s="3">
        <v>0</v>
      </c>
      <c r="YG6" s="1" t="e">
        <v>#NULL!</v>
      </c>
      <c r="YH6" s="1" t="e">
        <v>#NULL!</v>
      </c>
      <c r="YI6" s="3">
        <v>3</v>
      </c>
      <c r="YJ6" s="3">
        <v>0</v>
      </c>
      <c r="YK6" s="1" t="e">
        <v>#NULL!</v>
      </c>
      <c r="YL6" s="1" t="e">
        <v>#NULL!</v>
      </c>
      <c r="YM6" s="3">
        <v>2</v>
      </c>
      <c r="YN6" s="3">
        <v>0</v>
      </c>
      <c r="YO6" s="1" t="e">
        <v>#NULL!</v>
      </c>
      <c r="YP6" s="1" t="e">
        <v>#NULL!</v>
      </c>
      <c r="YQ6" s="3">
        <v>2</v>
      </c>
      <c r="YR6" s="3">
        <v>0</v>
      </c>
      <c r="YS6" s="1" t="e">
        <v>#NULL!</v>
      </c>
      <c r="YT6" s="1" t="e">
        <v>#NULL!</v>
      </c>
      <c r="YU6" s="1" t="e">
        <v>#NULL!</v>
      </c>
      <c r="YV6" s="3">
        <v>2</v>
      </c>
      <c r="YW6" s="3">
        <v>0</v>
      </c>
      <c r="YX6" s="1" t="e">
        <v>#NULL!</v>
      </c>
      <c r="YY6" s="3">
        <v>1</v>
      </c>
      <c r="YZ6" s="3">
        <v>0</v>
      </c>
      <c r="ZA6" s="1" t="e">
        <v>#NULL!</v>
      </c>
      <c r="ZB6" s="3">
        <v>3</v>
      </c>
      <c r="ZC6" s="3">
        <v>1</v>
      </c>
      <c r="ZD6" s="3">
        <v>0</v>
      </c>
      <c r="ZE6" s="3">
        <v>2</v>
      </c>
      <c r="ZF6" s="3">
        <v>0</v>
      </c>
      <c r="ZG6" s="1" t="e">
        <v>#NULL!</v>
      </c>
      <c r="ZH6" s="1" t="e">
        <v>#NULL!</v>
      </c>
      <c r="ZI6" s="3">
        <v>2</v>
      </c>
      <c r="ZJ6" s="3">
        <v>3</v>
      </c>
      <c r="ZK6" s="3">
        <v>0</v>
      </c>
      <c r="ZL6" s="3">
        <v>2</v>
      </c>
      <c r="ZM6" s="3">
        <v>0</v>
      </c>
      <c r="ZN6" s="1" t="e">
        <v>#NULL!</v>
      </c>
      <c r="ZO6" s="3">
        <v>0</v>
      </c>
      <c r="ZP6" s="1" t="e">
        <v>#NULL!</v>
      </c>
      <c r="ZQ6" s="1" t="e">
        <v>#NULL!</v>
      </c>
      <c r="ZR6" s="3">
        <v>2</v>
      </c>
      <c r="ZS6" s="3">
        <v>0</v>
      </c>
      <c r="ZT6" s="1" t="e">
        <v>#NULL!</v>
      </c>
      <c r="ZU6" s="3">
        <v>3</v>
      </c>
      <c r="ZV6" s="3">
        <v>0</v>
      </c>
      <c r="ZW6" s="1" t="e">
        <v>#NULL!</v>
      </c>
      <c r="ZX6" s="3">
        <v>3</v>
      </c>
      <c r="ZY6" s="3">
        <v>0</v>
      </c>
      <c r="ZZ6" s="1" t="e">
        <v>#NULL!</v>
      </c>
      <c r="AAA6" s="3">
        <v>2</v>
      </c>
      <c r="AAB6" s="3">
        <v>0</v>
      </c>
      <c r="AAC6" s="1" t="e">
        <v>#NULL!</v>
      </c>
      <c r="AAD6" s="3">
        <v>999</v>
      </c>
      <c r="AAE6" s="3">
        <v>999</v>
      </c>
      <c r="AAF6" s="3">
        <v>999</v>
      </c>
      <c r="AAG6" s="3">
        <v>999</v>
      </c>
      <c r="AAH6" s="3">
        <v>999</v>
      </c>
      <c r="AAI6" s="3">
        <v>999</v>
      </c>
      <c r="AAJ6" s="3">
        <v>999</v>
      </c>
      <c r="AAK6" s="3">
        <v>999</v>
      </c>
      <c r="AAL6" s="3">
        <v>999</v>
      </c>
      <c r="AAM6" s="3">
        <v>999</v>
      </c>
      <c r="AAN6" s="3">
        <v>999</v>
      </c>
      <c r="AAO6" s="3">
        <v>999</v>
      </c>
      <c r="AAP6" s="3">
        <v>999</v>
      </c>
      <c r="AAQ6" s="3">
        <v>999</v>
      </c>
      <c r="AAR6" s="3">
        <v>999</v>
      </c>
      <c r="AAS6" s="3">
        <v>999</v>
      </c>
      <c r="AAT6" s="3">
        <v>999</v>
      </c>
      <c r="AAU6" s="3">
        <v>999</v>
      </c>
      <c r="AAV6" s="3">
        <v>999</v>
      </c>
      <c r="AAW6" s="3">
        <v>999</v>
      </c>
      <c r="AAX6" s="3">
        <v>999</v>
      </c>
      <c r="AAY6" s="3">
        <v>999</v>
      </c>
      <c r="AAZ6" s="3">
        <v>999</v>
      </c>
      <c r="ABA6" s="3">
        <v>999</v>
      </c>
      <c r="ABB6" s="3">
        <v>2</v>
      </c>
      <c r="ABC6" s="3">
        <v>1</v>
      </c>
      <c r="ABD6" s="3">
        <v>2</v>
      </c>
      <c r="ABE6" s="3">
        <v>1</v>
      </c>
      <c r="ABF6" s="3">
        <v>8</v>
      </c>
      <c r="ABG6" s="3">
        <v>6</v>
      </c>
      <c r="ABH6" s="3">
        <v>0</v>
      </c>
      <c r="ABI6" s="3">
        <v>0</v>
      </c>
      <c r="ABJ6" s="3">
        <v>0</v>
      </c>
      <c r="ABK6" s="3">
        <v>2</v>
      </c>
      <c r="ABL6" s="3">
        <v>3</v>
      </c>
      <c r="ABM6" s="3">
        <v>0</v>
      </c>
      <c r="ABN6" s="3">
        <v>0</v>
      </c>
      <c r="ABO6" s="3">
        <v>0</v>
      </c>
      <c r="ABP6" s="3">
        <v>8</v>
      </c>
      <c r="ABQ6" s="3">
        <v>6</v>
      </c>
      <c r="ABR6" s="3">
        <v>0</v>
      </c>
      <c r="ABS6" s="3">
        <v>0</v>
      </c>
      <c r="ABT6" s="3">
        <v>6</v>
      </c>
      <c r="ABU6" s="3">
        <v>6</v>
      </c>
      <c r="ABV6" s="3">
        <v>0</v>
      </c>
      <c r="ABW6" s="3">
        <v>0</v>
      </c>
      <c r="ABX6" s="3">
        <v>8</v>
      </c>
      <c r="ABY6" s="3">
        <v>8</v>
      </c>
      <c r="ABZ6" s="3">
        <v>0</v>
      </c>
      <c r="ACA6" s="3">
        <v>0</v>
      </c>
      <c r="ACB6" s="3">
        <v>6</v>
      </c>
      <c r="ACC6" s="3">
        <v>5</v>
      </c>
      <c r="ACD6" s="3">
        <v>0</v>
      </c>
      <c r="ACE6" s="3">
        <v>0</v>
      </c>
      <c r="ACF6" s="3">
        <v>0</v>
      </c>
      <c r="ACG6" s="3">
        <v>5</v>
      </c>
      <c r="ACH6" s="3">
        <v>4</v>
      </c>
      <c r="ACI6" s="3">
        <v>0</v>
      </c>
      <c r="ACJ6" s="3">
        <v>7</v>
      </c>
      <c r="ACK6" s="3">
        <v>4</v>
      </c>
      <c r="ACL6" s="3">
        <v>0</v>
      </c>
      <c r="ACM6" s="3">
        <v>2</v>
      </c>
      <c r="ACN6" s="3">
        <v>5</v>
      </c>
      <c r="ACO6" s="3">
        <v>3</v>
      </c>
      <c r="ACP6" s="3">
        <v>4</v>
      </c>
      <c r="ACQ6" s="3">
        <v>6</v>
      </c>
      <c r="ACR6" s="3">
        <v>0</v>
      </c>
      <c r="ACS6" s="3">
        <v>0</v>
      </c>
      <c r="ACT6" s="3">
        <v>1</v>
      </c>
      <c r="ACU6" s="3">
        <v>1</v>
      </c>
      <c r="ACV6" s="3">
        <v>1</v>
      </c>
      <c r="ACW6" s="3">
        <v>5</v>
      </c>
      <c r="ACX6" s="3">
        <v>5</v>
      </c>
      <c r="ACY6" s="3">
        <v>0</v>
      </c>
      <c r="ACZ6" s="3">
        <v>12</v>
      </c>
      <c r="ADA6" s="3">
        <v>0</v>
      </c>
      <c r="ADB6" s="3">
        <v>0</v>
      </c>
      <c r="ADC6" s="3">
        <v>6</v>
      </c>
      <c r="ADD6" s="3">
        <v>5</v>
      </c>
      <c r="ADE6" s="3">
        <v>0</v>
      </c>
      <c r="ADF6" s="3">
        <v>9</v>
      </c>
      <c r="ADG6" s="3">
        <v>3</v>
      </c>
      <c r="ADH6" s="3">
        <v>0</v>
      </c>
      <c r="ADI6" s="3">
        <v>1</v>
      </c>
      <c r="ADJ6" s="3">
        <v>3</v>
      </c>
      <c r="ADK6" s="3">
        <v>0</v>
      </c>
      <c r="ADL6" s="3">
        <v>7</v>
      </c>
      <c r="ADM6" s="3">
        <v>4</v>
      </c>
      <c r="ADN6" s="3">
        <v>0</v>
      </c>
      <c r="ADO6" s="3">
        <v>0</v>
      </c>
      <c r="ADP6" s="3">
        <v>0</v>
      </c>
      <c r="ADQ6" s="3">
        <v>0</v>
      </c>
      <c r="ADR6" s="3">
        <v>0</v>
      </c>
      <c r="ADS6" s="3">
        <v>0</v>
      </c>
      <c r="ADT6" s="3">
        <v>0</v>
      </c>
      <c r="ADU6" s="3">
        <v>0</v>
      </c>
      <c r="ADV6" s="3">
        <v>0</v>
      </c>
      <c r="ADW6" s="3">
        <v>0</v>
      </c>
      <c r="ADX6" s="3">
        <v>0</v>
      </c>
      <c r="ADY6" s="3">
        <v>0</v>
      </c>
      <c r="ADZ6" s="3">
        <v>0</v>
      </c>
      <c r="AEA6" s="3">
        <v>0</v>
      </c>
      <c r="AEB6" s="3">
        <v>0</v>
      </c>
      <c r="AEC6" s="3">
        <v>0</v>
      </c>
      <c r="AED6" s="3">
        <v>0</v>
      </c>
      <c r="AEE6" s="3">
        <v>0</v>
      </c>
      <c r="AEF6" s="3">
        <v>0</v>
      </c>
      <c r="AEG6" s="3">
        <v>0</v>
      </c>
      <c r="AEH6" s="3">
        <v>0</v>
      </c>
      <c r="AEI6" s="3">
        <v>0</v>
      </c>
      <c r="AEJ6" s="3">
        <v>0</v>
      </c>
      <c r="AEK6" s="3">
        <v>0</v>
      </c>
      <c r="AEL6" s="3">
        <v>0</v>
      </c>
      <c r="AEM6" t="s">
        <v>933</v>
      </c>
      <c r="AEN6" t="s">
        <v>933</v>
      </c>
      <c r="AEO6" t="s">
        <v>933</v>
      </c>
      <c r="AEP6" t="s">
        <v>933</v>
      </c>
      <c r="AEQ6" t="s">
        <v>933</v>
      </c>
      <c r="AER6" t="s">
        <v>933</v>
      </c>
      <c r="AES6" s="5">
        <v>0</v>
      </c>
      <c r="AET6" s="5">
        <v>0</v>
      </c>
      <c r="AEU6" s="5">
        <v>0</v>
      </c>
      <c r="AEV6" t="s">
        <v>933</v>
      </c>
      <c r="AEW6" t="s">
        <v>933</v>
      </c>
      <c r="AEX6" s="5">
        <v>0</v>
      </c>
      <c r="AEY6" s="5">
        <v>0</v>
      </c>
      <c r="AEZ6" s="5">
        <v>0</v>
      </c>
      <c r="AFA6" t="s">
        <v>933</v>
      </c>
      <c r="AFB6" t="s">
        <v>933</v>
      </c>
      <c r="AFC6" s="5">
        <v>0</v>
      </c>
      <c r="AFD6" s="5">
        <v>0</v>
      </c>
      <c r="AFE6" t="s">
        <v>933</v>
      </c>
      <c r="AFF6" t="s">
        <v>933</v>
      </c>
      <c r="AFG6" s="5">
        <v>0</v>
      </c>
      <c r="AFH6" s="5">
        <v>0</v>
      </c>
      <c r="AFI6" t="s">
        <v>933</v>
      </c>
      <c r="AFJ6" t="s">
        <v>933</v>
      </c>
      <c r="AFK6" s="5">
        <v>0</v>
      </c>
      <c r="AFL6" s="5">
        <v>0</v>
      </c>
      <c r="AFM6" t="s">
        <v>933</v>
      </c>
      <c r="AFN6" t="s">
        <v>933</v>
      </c>
      <c r="AFO6" s="5">
        <v>0</v>
      </c>
      <c r="AFP6" s="5">
        <v>0</v>
      </c>
      <c r="AFQ6" s="5">
        <v>0</v>
      </c>
      <c r="AFR6" t="s">
        <v>933</v>
      </c>
      <c r="AFS6" t="s">
        <v>933</v>
      </c>
      <c r="AFT6" s="5">
        <v>0</v>
      </c>
      <c r="AFU6" t="s">
        <v>933</v>
      </c>
      <c r="AFV6" t="s">
        <v>933</v>
      </c>
      <c r="AFW6" s="5">
        <v>0</v>
      </c>
      <c r="AFX6" t="s">
        <v>933</v>
      </c>
      <c r="AFY6" t="s">
        <v>933</v>
      </c>
      <c r="AFZ6" t="s">
        <v>933</v>
      </c>
      <c r="AGA6" t="s">
        <v>933</v>
      </c>
      <c r="AGB6" t="s">
        <v>933</v>
      </c>
      <c r="AGC6" s="5">
        <v>0</v>
      </c>
      <c r="AGD6" s="5">
        <v>0</v>
      </c>
      <c r="AGE6" t="s">
        <v>933</v>
      </c>
      <c r="AGF6" t="s">
        <v>933</v>
      </c>
      <c r="AGG6" t="s">
        <v>927</v>
      </c>
      <c r="AGH6" t="s">
        <v>933</v>
      </c>
      <c r="AGI6" t="s">
        <v>933</v>
      </c>
      <c r="AGJ6" s="5">
        <v>0</v>
      </c>
      <c r="AGK6" t="s">
        <v>933</v>
      </c>
      <c r="AGL6" s="5">
        <v>0</v>
      </c>
      <c r="AGM6" s="5">
        <v>0</v>
      </c>
      <c r="AGN6" t="s">
        <v>933</v>
      </c>
      <c r="AGO6" t="s">
        <v>933</v>
      </c>
      <c r="AGP6" s="5">
        <v>0</v>
      </c>
      <c r="AGQ6" t="s">
        <v>933</v>
      </c>
      <c r="AGR6" t="s">
        <v>933</v>
      </c>
      <c r="AGS6" s="5">
        <v>0</v>
      </c>
      <c r="AGT6" t="s">
        <v>933</v>
      </c>
      <c r="AGU6" t="s">
        <v>933</v>
      </c>
      <c r="AGV6" s="5">
        <v>0</v>
      </c>
      <c r="AGW6" t="s">
        <v>933</v>
      </c>
      <c r="AGX6" t="s">
        <v>933</v>
      </c>
      <c r="AGY6" s="5">
        <v>0</v>
      </c>
      <c r="AGZ6" s="5">
        <v>0</v>
      </c>
      <c r="AHA6" s="5">
        <v>0</v>
      </c>
      <c r="AHB6" s="5">
        <v>0</v>
      </c>
      <c r="AHC6" s="5">
        <v>0</v>
      </c>
      <c r="AHD6" s="5">
        <v>0</v>
      </c>
      <c r="AHE6" s="5">
        <v>0</v>
      </c>
      <c r="AHF6" s="5">
        <v>0</v>
      </c>
      <c r="AHG6" s="5">
        <v>0</v>
      </c>
      <c r="AHH6" s="5">
        <v>0</v>
      </c>
      <c r="AHI6" s="5">
        <v>0</v>
      </c>
      <c r="AHJ6" s="5">
        <v>0</v>
      </c>
      <c r="AHK6" s="5">
        <v>0</v>
      </c>
      <c r="AHL6" s="5">
        <v>0</v>
      </c>
      <c r="AHM6" s="5">
        <v>0</v>
      </c>
      <c r="AHN6" s="5">
        <v>0</v>
      </c>
      <c r="AHO6" s="5">
        <v>0</v>
      </c>
      <c r="AHP6" s="5">
        <v>0</v>
      </c>
      <c r="AHQ6" s="5">
        <v>0</v>
      </c>
      <c r="AHR6" s="5">
        <v>0</v>
      </c>
      <c r="AHS6" s="5">
        <v>0</v>
      </c>
      <c r="AHT6" s="5">
        <v>0</v>
      </c>
      <c r="AHU6" s="5">
        <v>0</v>
      </c>
      <c r="AHV6" s="5">
        <v>0</v>
      </c>
      <c r="AHW6" s="5">
        <v>0</v>
      </c>
    </row>
    <row r="7" spans="1:907" x14ac:dyDescent="0.2">
      <c r="A7" s="5">
        <v>8</v>
      </c>
      <c r="B7" t="s">
        <v>903</v>
      </c>
      <c r="C7" t="s">
        <v>904</v>
      </c>
      <c r="D7" t="s">
        <v>904</v>
      </c>
      <c r="E7" s="5">
        <v>59</v>
      </c>
      <c r="F7" s="5">
        <v>58.919444444444444</v>
      </c>
      <c r="G7" s="2">
        <v>41793</v>
      </c>
      <c r="H7" s="2">
        <v>41834</v>
      </c>
      <c r="I7" t="s">
        <v>906</v>
      </c>
      <c r="J7" t="s">
        <v>907</v>
      </c>
      <c r="K7" t="s">
        <v>912</v>
      </c>
      <c r="L7" s="5">
        <v>0</v>
      </c>
      <c r="M7" s="5">
        <v>0</v>
      </c>
      <c r="N7" s="5">
        <v>0</v>
      </c>
      <c r="O7" t="s">
        <v>913</v>
      </c>
      <c r="P7" t="s">
        <v>912</v>
      </c>
      <c r="Q7" t="s">
        <v>913</v>
      </c>
      <c r="R7" s="5">
        <v>0</v>
      </c>
      <c r="S7" s="5">
        <v>0</v>
      </c>
      <c r="T7" t="s">
        <v>913</v>
      </c>
      <c r="U7" t="s">
        <v>913</v>
      </c>
      <c r="V7" s="5">
        <v>0</v>
      </c>
      <c r="W7" s="5">
        <v>0</v>
      </c>
      <c r="X7" s="5">
        <v>0</v>
      </c>
      <c r="Y7" t="s">
        <v>913</v>
      </c>
      <c r="Z7" t="s">
        <v>913</v>
      </c>
      <c r="AA7" s="5">
        <v>0</v>
      </c>
      <c r="AB7" s="5">
        <v>0</v>
      </c>
      <c r="AC7" t="s">
        <v>913</v>
      </c>
      <c r="AD7" t="s">
        <v>913</v>
      </c>
      <c r="AE7" s="5">
        <v>0</v>
      </c>
      <c r="AF7" s="5">
        <v>0</v>
      </c>
      <c r="AG7" t="s">
        <v>913</v>
      </c>
      <c r="AH7" t="s">
        <v>913</v>
      </c>
      <c r="AI7" t="s">
        <v>913</v>
      </c>
      <c r="AJ7" s="5">
        <v>0</v>
      </c>
      <c r="AK7" t="s">
        <v>912</v>
      </c>
      <c r="AL7" t="s">
        <v>912</v>
      </c>
      <c r="AM7" t="s">
        <v>912</v>
      </c>
      <c r="AN7" s="5">
        <v>0</v>
      </c>
      <c r="AO7" s="5">
        <v>0</v>
      </c>
      <c r="AP7" t="s">
        <v>912</v>
      </c>
      <c r="AQ7" t="s">
        <v>912</v>
      </c>
      <c r="AR7" t="s">
        <v>912</v>
      </c>
      <c r="AS7" t="s">
        <v>912</v>
      </c>
      <c r="AT7" t="s">
        <v>912</v>
      </c>
      <c r="AU7" s="5">
        <v>0</v>
      </c>
      <c r="AV7" t="s">
        <v>913</v>
      </c>
      <c r="AW7" t="s">
        <v>912</v>
      </c>
      <c r="AX7" s="5">
        <v>0</v>
      </c>
      <c r="AY7" t="s">
        <v>913</v>
      </c>
      <c r="AZ7" t="s">
        <v>912</v>
      </c>
      <c r="BA7" t="s">
        <v>912</v>
      </c>
      <c r="BB7" s="5">
        <v>0</v>
      </c>
      <c r="BC7" t="s">
        <v>912</v>
      </c>
      <c r="BD7" t="s">
        <v>912</v>
      </c>
      <c r="BE7" t="s">
        <v>912</v>
      </c>
      <c r="BF7" t="s">
        <v>913</v>
      </c>
      <c r="BG7" t="s">
        <v>913</v>
      </c>
      <c r="BH7" t="s">
        <v>913</v>
      </c>
      <c r="BI7" t="s">
        <v>913</v>
      </c>
      <c r="BJ7" t="s">
        <v>913</v>
      </c>
      <c r="BK7" t="s">
        <v>913</v>
      </c>
      <c r="BL7" t="s">
        <v>913</v>
      </c>
      <c r="BM7" t="s">
        <v>913</v>
      </c>
      <c r="BN7" t="s">
        <v>913</v>
      </c>
      <c r="BO7" t="s">
        <v>913</v>
      </c>
      <c r="BP7" t="s">
        <v>912</v>
      </c>
      <c r="BQ7" t="s">
        <v>913</v>
      </c>
      <c r="BR7" t="s">
        <v>913</v>
      </c>
      <c r="BS7" t="s">
        <v>913</v>
      </c>
      <c r="BT7" s="5">
        <v>0</v>
      </c>
      <c r="BU7" t="s">
        <v>913</v>
      </c>
      <c r="BV7" t="s">
        <v>913</v>
      </c>
      <c r="BW7" t="s">
        <v>913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t="s">
        <v>913</v>
      </c>
      <c r="CW7" s="5">
        <v>0</v>
      </c>
      <c r="CX7" s="5">
        <v>0</v>
      </c>
      <c r="CY7" s="5">
        <v>0</v>
      </c>
      <c r="CZ7" t="s">
        <v>913</v>
      </c>
      <c r="DA7" t="s">
        <v>913</v>
      </c>
      <c r="DB7" t="s">
        <v>913</v>
      </c>
      <c r="DC7" s="5">
        <v>0</v>
      </c>
      <c r="DD7" s="5">
        <v>0</v>
      </c>
      <c r="DE7" t="s">
        <v>913</v>
      </c>
      <c r="DF7" t="s">
        <v>913</v>
      </c>
      <c r="DG7" s="5">
        <v>0</v>
      </c>
      <c r="DH7" s="5">
        <v>0</v>
      </c>
      <c r="DI7" s="5">
        <v>0</v>
      </c>
      <c r="DJ7" t="s">
        <v>913</v>
      </c>
      <c r="DK7" t="s">
        <v>913</v>
      </c>
      <c r="DL7" s="5">
        <v>0</v>
      </c>
      <c r="DM7" s="5">
        <v>0</v>
      </c>
      <c r="DN7" t="s">
        <v>913</v>
      </c>
      <c r="DO7" t="s">
        <v>913</v>
      </c>
      <c r="DP7" s="5">
        <v>0</v>
      </c>
      <c r="DQ7" s="5">
        <v>0</v>
      </c>
      <c r="DR7" t="s">
        <v>913</v>
      </c>
      <c r="DS7" t="s">
        <v>913</v>
      </c>
      <c r="DT7" t="s">
        <v>913</v>
      </c>
      <c r="DU7" s="5">
        <v>0</v>
      </c>
      <c r="DV7" t="s">
        <v>913</v>
      </c>
      <c r="DW7" t="s">
        <v>913</v>
      </c>
      <c r="DX7" t="s">
        <v>913</v>
      </c>
      <c r="DY7" s="5">
        <v>0</v>
      </c>
      <c r="DZ7" s="5">
        <v>0</v>
      </c>
      <c r="EA7" t="s">
        <v>913</v>
      </c>
      <c r="EB7" t="s">
        <v>913</v>
      </c>
      <c r="EC7" t="s">
        <v>913</v>
      </c>
      <c r="ED7" t="s">
        <v>913</v>
      </c>
      <c r="EE7" t="s">
        <v>913</v>
      </c>
      <c r="EF7" s="5">
        <v>0</v>
      </c>
      <c r="EG7" t="s">
        <v>913</v>
      </c>
      <c r="EH7" t="s">
        <v>913</v>
      </c>
      <c r="EI7" s="5">
        <v>0</v>
      </c>
      <c r="EJ7" t="s">
        <v>913</v>
      </c>
      <c r="EK7" t="s">
        <v>913</v>
      </c>
      <c r="EL7" t="s">
        <v>913</v>
      </c>
      <c r="EM7" s="5">
        <v>0</v>
      </c>
      <c r="EN7" t="s">
        <v>913</v>
      </c>
      <c r="EO7" t="s">
        <v>913</v>
      </c>
      <c r="EP7" t="s">
        <v>913</v>
      </c>
      <c r="EQ7" t="s">
        <v>913</v>
      </c>
      <c r="ER7" t="s">
        <v>913</v>
      </c>
      <c r="ES7" t="s">
        <v>913</v>
      </c>
      <c r="ET7" t="s">
        <v>913</v>
      </c>
      <c r="EU7" t="s">
        <v>913</v>
      </c>
      <c r="EV7" t="s">
        <v>913</v>
      </c>
      <c r="EW7" t="s">
        <v>913</v>
      </c>
      <c r="EX7" t="s">
        <v>913</v>
      </c>
      <c r="EY7" t="s">
        <v>913</v>
      </c>
      <c r="EZ7" t="s">
        <v>913</v>
      </c>
      <c r="FA7" t="s">
        <v>913</v>
      </c>
      <c r="FB7" t="s">
        <v>913</v>
      </c>
      <c r="FC7" t="s">
        <v>913</v>
      </c>
      <c r="FD7" t="s">
        <v>913</v>
      </c>
      <c r="FE7" s="5">
        <v>0</v>
      </c>
      <c r="FF7" t="s">
        <v>913</v>
      </c>
      <c r="FG7" t="s">
        <v>913</v>
      </c>
      <c r="FH7" t="s">
        <v>913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t="s">
        <v>930</v>
      </c>
      <c r="GH7" t="s">
        <v>908</v>
      </c>
      <c r="GI7" t="s">
        <v>934</v>
      </c>
      <c r="GJ7" s="5">
        <v>1</v>
      </c>
      <c r="GK7" s="5">
        <v>9</v>
      </c>
      <c r="GL7" s="5">
        <v>1</v>
      </c>
      <c r="GM7" s="5">
        <v>2</v>
      </c>
      <c r="GN7" s="5">
        <v>0</v>
      </c>
      <c r="GO7" s="5">
        <v>7</v>
      </c>
      <c r="GP7" t="s">
        <v>930</v>
      </c>
      <c r="GQ7" t="s">
        <v>908</v>
      </c>
      <c r="GR7" t="s">
        <v>1037</v>
      </c>
      <c r="GS7" s="4">
        <v>22</v>
      </c>
      <c r="GT7" s="4">
        <v>24</v>
      </c>
      <c r="GU7" s="4">
        <v>36</v>
      </c>
      <c r="GV7" s="4">
        <v>35</v>
      </c>
      <c r="GW7" s="5">
        <v>58</v>
      </c>
      <c r="GX7" s="5">
        <v>59</v>
      </c>
      <c r="GY7" s="5">
        <v>10</v>
      </c>
      <c r="GZ7" s="5">
        <v>12</v>
      </c>
      <c r="HA7" s="5">
        <v>12</v>
      </c>
      <c r="HB7" s="5">
        <v>12</v>
      </c>
      <c r="HC7" s="5">
        <v>18</v>
      </c>
      <c r="HD7" s="5">
        <v>18</v>
      </c>
      <c r="HE7" s="5">
        <v>18</v>
      </c>
      <c r="HF7" s="5">
        <v>17</v>
      </c>
      <c r="HG7" t="s">
        <v>935</v>
      </c>
      <c r="HH7" t="s">
        <v>935</v>
      </c>
      <c r="HI7" s="5">
        <v>4</v>
      </c>
      <c r="HJ7" s="5">
        <v>12</v>
      </c>
      <c r="HK7" s="5">
        <v>4</v>
      </c>
      <c r="HL7" s="5">
        <v>4</v>
      </c>
      <c r="HM7" s="5">
        <v>0</v>
      </c>
      <c r="HN7" s="5">
        <v>0</v>
      </c>
      <c r="HO7" s="5">
        <v>3</v>
      </c>
      <c r="HP7" s="5">
        <v>1</v>
      </c>
      <c r="HQ7" s="5">
        <v>3</v>
      </c>
      <c r="HR7" s="5">
        <v>1</v>
      </c>
      <c r="HS7" s="5">
        <v>5</v>
      </c>
      <c r="HT7" s="5">
        <v>0</v>
      </c>
      <c r="HU7" s="5">
        <v>0</v>
      </c>
      <c r="HV7" s="5">
        <v>0</v>
      </c>
      <c r="HW7" s="5">
        <v>5</v>
      </c>
      <c r="HX7" s="5">
        <v>5</v>
      </c>
      <c r="HY7" t="s">
        <v>915</v>
      </c>
      <c r="HZ7" s="5">
        <v>0</v>
      </c>
      <c r="IA7" s="5">
        <v>0</v>
      </c>
      <c r="IB7" s="5">
        <v>5</v>
      </c>
      <c r="IC7" s="5">
        <v>5</v>
      </c>
      <c r="ID7" s="5">
        <v>0</v>
      </c>
      <c r="IE7" s="5">
        <v>0</v>
      </c>
      <c r="IF7" s="5">
        <v>0</v>
      </c>
      <c r="IG7" s="5">
        <v>5</v>
      </c>
      <c r="IH7" s="5">
        <v>5</v>
      </c>
      <c r="II7" s="5">
        <v>0</v>
      </c>
      <c r="IJ7" s="5">
        <v>0</v>
      </c>
      <c r="IK7" s="5">
        <v>5</v>
      </c>
      <c r="IL7" s="5">
        <v>5</v>
      </c>
      <c r="IM7" s="5">
        <v>0</v>
      </c>
      <c r="IN7" s="5">
        <v>0</v>
      </c>
      <c r="IO7" s="5">
        <v>5</v>
      </c>
      <c r="IP7" s="5">
        <v>5</v>
      </c>
      <c r="IQ7" s="5">
        <v>5</v>
      </c>
      <c r="IR7" s="5">
        <v>0</v>
      </c>
      <c r="IS7" s="5">
        <v>5</v>
      </c>
      <c r="IT7" s="5">
        <v>0</v>
      </c>
      <c r="IU7" s="5">
        <v>5</v>
      </c>
      <c r="IV7" s="5">
        <v>0</v>
      </c>
      <c r="IW7" s="5">
        <v>0</v>
      </c>
      <c r="IX7" s="5">
        <v>5</v>
      </c>
      <c r="IY7" s="5">
        <v>5</v>
      </c>
      <c r="IZ7" s="5">
        <v>5</v>
      </c>
      <c r="JA7" s="5">
        <v>5</v>
      </c>
      <c r="JB7" s="5">
        <v>5</v>
      </c>
      <c r="JC7" s="5">
        <v>0</v>
      </c>
      <c r="JD7" s="5">
        <v>5</v>
      </c>
      <c r="JE7" s="5">
        <v>5</v>
      </c>
      <c r="JF7" s="5">
        <v>0</v>
      </c>
      <c r="JG7" s="5">
        <v>5</v>
      </c>
      <c r="JH7" s="5">
        <v>5</v>
      </c>
      <c r="JI7" s="5">
        <v>5</v>
      </c>
      <c r="JJ7" s="5">
        <v>0</v>
      </c>
      <c r="JK7" s="5">
        <v>5</v>
      </c>
      <c r="JL7" s="5">
        <v>5</v>
      </c>
      <c r="JM7" s="5">
        <v>5</v>
      </c>
      <c r="JN7" s="5">
        <v>5</v>
      </c>
      <c r="JO7" s="5">
        <v>5</v>
      </c>
      <c r="JP7" s="5">
        <v>5</v>
      </c>
      <c r="JQ7" s="5">
        <v>5</v>
      </c>
      <c r="JR7" s="5">
        <v>5</v>
      </c>
      <c r="JS7" s="5">
        <v>5</v>
      </c>
      <c r="JT7" s="5">
        <v>5</v>
      </c>
      <c r="JU7" s="5">
        <v>5</v>
      </c>
      <c r="JV7" s="5">
        <v>5</v>
      </c>
      <c r="JW7" s="5">
        <v>5</v>
      </c>
      <c r="JX7" s="5">
        <v>5</v>
      </c>
      <c r="JY7" s="5">
        <v>5</v>
      </c>
      <c r="JZ7" s="5">
        <v>5</v>
      </c>
      <c r="KA7" s="5">
        <v>5</v>
      </c>
      <c r="KB7" s="5">
        <v>0</v>
      </c>
      <c r="KC7" s="5">
        <v>5</v>
      </c>
      <c r="KD7" s="5">
        <v>5</v>
      </c>
      <c r="KE7" s="5">
        <v>5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t="s">
        <v>918</v>
      </c>
      <c r="LE7" s="5">
        <v>0</v>
      </c>
      <c r="LF7" s="5">
        <v>0</v>
      </c>
      <c r="LG7" s="5">
        <v>0</v>
      </c>
      <c r="LH7" t="s">
        <v>918</v>
      </c>
      <c r="LI7" t="s">
        <v>916</v>
      </c>
      <c r="LJ7" t="s">
        <v>916</v>
      </c>
      <c r="LK7" s="5">
        <v>0</v>
      </c>
      <c r="LL7" s="5">
        <v>0</v>
      </c>
      <c r="LM7" t="s">
        <v>918</v>
      </c>
      <c r="LN7" t="s">
        <v>918</v>
      </c>
      <c r="LO7" s="5">
        <v>0</v>
      </c>
      <c r="LP7" s="5">
        <v>0</v>
      </c>
      <c r="LQ7" s="5">
        <v>0</v>
      </c>
      <c r="LR7" t="s">
        <v>916</v>
      </c>
      <c r="LS7" t="s">
        <v>916</v>
      </c>
      <c r="LT7" s="5">
        <v>0</v>
      </c>
      <c r="LU7" s="5">
        <v>0</v>
      </c>
      <c r="LV7" t="s">
        <v>918</v>
      </c>
      <c r="LW7" t="s">
        <v>918</v>
      </c>
      <c r="LX7" s="5">
        <v>0</v>
      </c>
      <c r="LY7" s="5">
        <v>0</v>
      </c>
      <c r="LZ7" t="s">
        <v>918</v>
      </c>
      <c r="MA7" t="s">
        <v>918</v>
      </c>
      <c r="MB7" t="s">
        <v>918</v>
      </c>
      <c r="MC7" s="5">
        <v>0</v>
      </c>
      <c r="MD7" t="s">
        <v>916</v>
      </c>
      <c r="ME7" t="s">
        <v>916</v>
      </c>
      <c r="MF7" t="s">
        <v>916</v>
      </c>
      <c r="MG7" s="5">
        <v>0</v>
      </c>
      <c r="MH7" s="5">
        <v>0</v>
      </c>
      <c r="MI7" t="s">
        <v>916</v>
      </c>
      <c r="MJ7" t="s">
        <v>916</v>
      </c>
      <c r="MK7" t="s">
        <v>916</v>
      </c>
      <c r="ML7" t="s">
        <v>916</v>
      </c>
      <c r="MM7" t="s">
        <v>916</v>
      </c>
      <c r="MN7" s="5">
        <v>0</v>
      </c>
      <c r="MO7" t="s">
        <v>918</v>
      </c>
      <c r="MP7" t="s">
        <v>916</v>
      </c>
      <c r="MQ7" s="5">
        <v>0</v>
      </c>
      <c r="MR7" t="s">
        <v>918</v>
      </c>
      <c r="MS7" t="s">
        <v>916</v>
      </c>
      <c r="MT7" t="s">
        <v>916</v>
      </c>
      <c r="MU7" s="5">
        <v>0</v>
      </c>
      <c r="MV7" t="s">
        <v>918</v>
      </c>
      <c r="MW7" t="s">
        <v>918</v>
      </c>
      <c r="MX7" t="s">
        <v>918</v>
      </c>
      <c r="MY7" t="s">
        <v>918</v>
      </c>
      <c r="MZ7" t="s">
        <v>918</v>
      </c>
      <c r="NA7" t="s">
        <v>918</v>
      </c>
      <c r="NB7" t="s">
        <v>918</v>
      </c>
      <c r="NC7" t="s">
        <v>918</v>
      </c>
      <c r="ND7" t="s">
        <v>918</v>
      </c>
      <c r="NE7" t="s">
        <v>918</v>
      </c>
      <c r="NF7" t="s">
        <v>918</v>
      </c>
      <c r="NG7" t="s">
        <v>918</v>
      </c>
      <c r="NH7" t="s">
        <v>918</v>
      </c>
      <c r="NI7" t="s">
        <v>918</v>
      </c>
      <c r="NJ7" t="s">
        <v>916</v>
      </c>
      <c r="NK7" t="s">
        <v>918</v>
      </c>
      <c r="NL7" t="s">
        <v>917</v>
      </c>
      <c r="NM7" s="5">
        <v>0</v>
      </c>
      <c r="NN7" t="s">
        <v>918</v>
      </c>
      <c r="NO7" t="s">
        <v>917</v>
      </c>
      <c r="NP7" t="s">
        <v>918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5">
        <v>0</v>
      </c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5">
        <v>0</v>
      </c>
      <c r="OJ7" s="5">
        <v>0</v>
      </c>
      <c r="OK7" s="5">
        <v>0</v>
      </c>
      <c r="OL7" s="5">
        <v>0</v>
      </c>
      <c r="OM7" s="5">
        <v>0</v>
      </c>
      <c r="ON7" s="5">
        <v>0</v>
      </c>
      <c r="OO7" s="5">
        <v>5</v>
      </c>
      <c r="OP7" s="5">
        <v>0</v>
      </c>
      <c r="OQ7" s="5">
        <v>0</v>
      </c>
      <c r="OR7" s="5">
        <v>0</v>
      </c>
      <c r="OS7" s="5">
        <v>5</v>
      </c>
      <c r="OT7" s="5">
        <v>5</v>
      </c>
      <c r="OU7" s="5">
        <v>5</v>
      </c>
      <c r="OV7" s="5">
        <v>0</v>
      </c>
      <c r="OW7" s="5">
        <v>0</v>
      </c>
      <c r="OX7" s="5">
        <v>5</v>
      </c>
      <c r="OY7" s="5">
        <v>5</v>
      </c>
      <c r="OZ7" s="5">
        <v>0</v>
      </c>
      <c r="PA7" s="5">
        <v>0</v>
      </c>
      <c r="PB7" s="5">
        <v>0</v>
      </c>
      <c r="PC7" s="5">
        <v>15</v>
      </c>
      <c r="PD7" s="5">
        <v>15</v>
      </c>
      <c r="PE7" s="5">
        <v>0</v>
      </c>
      <c r="PF7" s="5">
        <v>0</v>
      </c>
      <c r="PG7" s="5">
        <v>5</v>
      </c>
      <c r="PH7" s="5">
        <v>15</v>
      </c>
      <c r="PI7" s="5">
        <v>0</v>
      </c>
      <c r="PJ7" s="5">
        <v>0</v>
      </c>
      <c r="PK7" s="5">
        <v>15</v>
      </c>
      <c r="PL7" s="5">
        <v>15</v>
      </c>
      <c r="PM7" s="5">
        <v>15</v>
      </c>
      <c r="PN7" s="5">
        <v>0</v>
      </c>
      <c r="PO7" s="5">
        <v>15</v>
      </c>
      <c r="PP7" s="5">
        <v>0</v>
      </c>
      <c r="PQ7" s="5">
        <v>15</v>
      </c>
      <c r="PR7" s="5">
        <v>0</v>
      </c>
      <c r="PS7" s="5">
        <v>0</v>
      </c>
      <c r="PT7" s="5">
        <v>15</v>
      </c>
      <c r="PU7" s="5">
        <v>15</v>
      </c>
      <c r="PV7" s="5">
        <v>15</v>
      </c>
      <c r="PW7" s="5">
        <v>5</v>
      </c>
      <c r="PX7" s="5">
        <v>0</v>
      </c>
      <c r="PY7" s="5">
        <v>0</v>
      </c>
      <c r="PZ7" s="5">
        <v>5</v>
      </c>
      <c r="QA7" s="5">
        <v>15</v>
      </c>
      <c r="QB7" s="5">
        <v>0</v>
      </c>
      <c r="QC7" s="5">
        <v>5</v>
      </c>
      <c r="QD7" s="5">
        <v>15</v>
      </c>
      <c r="QE7" s="5">
        <v>15</v>
      </c>
      <c r="QF7" s="5">
        <v>0</v>
      </c>
      <c r="QG7" s="5">
        <v>15</v>
      </c>
      <c r="QH7" s="5">
        <v>15</v>
      </c>
      <c r="QI7" s="5">
        <v>15</v>
      </c>
      <c r="QJ7" s="5">
        <v>15</v>
      </c>
      <c r="QK7" s="5">
        <v>15</v>
      </c>
      <c r="QL7" s="5">
        <v>15</v>
      </c>
      <c r="QM7" s="5">
        <v>15</v>
      </c>
      <c r="QN7" s="5">
        <v>15</v>
      </c>
      <c r="QO7" s="5">
        <v>15</v>
      </c>
      <c r="QP7" s="5">
        <v>15</v>
      </c>
      <c r="QQ7" s="5">
        <v>15</v>
      </c>
      <c r="QR7" s="5">
        <v>15</v>
      </c>
      <c r="QS7" s="5">
        <v>15</v>
      </c>
      <c r="QT7" s="5">
        <v>15</v>
      </c>
      <c r="QU7" s="5">
        <v>15</v>
      </c>
      <c r="QV7" s="5">
        <v>15</v>
      </c>
      <c r="QW7" s="5">
        <v>45</v>
      </c>
      <c r="QX7" s="5">
        <v>0</v>
      </c>
      <c r="QY7" s="5">
        <v>15</v>
      </c>
      <c r="QZ7" s="5">
        <v>45</v>
      </c>
      <c r="RA7" s="5">
        <v>15</v>
      </c>
      <c r="RB7" s="5">
        <v>0</v>
      </c>
      <c r="RC7" s="5">
        <v>0</v>
      </c>
      <c r="RD7" s="5">
        <v>0</v>
      </c>
      <c r="RE7" s="5">
        <v>0</v>
      </c>
      <c r="RF7" s="5">
        <v>0</v>
      </c>
      <c r="RG7" s="5">
        <v>0</v>
      </c>
      <c r="RH7" s="5">
        <v>0</v>
      </c>
      <c r="RI7" s="5">
        <v>0</v>
      </c>
      <c r="RJ7" s="5">
        <v>0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0</v>
      </c>
      <c r="RU7" s="5">
        <v>0</v>
      </c>
      <c r="RV7" s="5">
        <v>0</v>
      </c>
      <c r="RW7" s="5">
        <v>0</v>
      </c>
      <c r="RX7" s="5">
        <v>0</v>
      </c>
      <c r="RY7" s="5">
        <v>0</v>
      </c>
      <c r="RZ7" s="5">
        <v>1</v>
      </c>
      <c r="SA7" s="5">
        <v>3</v>
      </c>
      <c r="SB7" s="5">
        <v>2</v>
      </c>
      <c r="SC7" s="5">
        <v>2</v>
      </c>
      <c r="SD7" s="5">
        <v>2</v>
      </c>
      <c r="SE7" s="5">
        <v>3</v>
      </c>
      <c r="SF7" s="5">
        <v>3</v>
      </c>
      <c r="SG7" s="5">
        <v>3</v>
      </c>
      <c r="SH7" s="5">
        <v>2</v>
      </c>
      <c r="SI7" s="5">
        <v>2</v>
      </c>
      <c r="SJ7" s="5">
        <v>3</v>
      </c>
      <c r="SK7" s="5">
        <v>3</v>
      </c>
      <c r="SL7" s="5">
        <v>3</v>
      </c>
      <c r="SM7" s="5">
        <v>3</v>
      </c>
      <c r="SN7" s="5">
        <v>3</v>
      </c>
      <c r="SO7" s="5">
        <v>3</v>
      </c>
      <c r="SP7" s="5">
        <v>2</v>
      </c>
      <c r="SQ7" s="5">
        <v>3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t="s">
        <v>932</v>
      </c>
      <c r="TC7" t="s">
        <v>920</v>
      </c>
      <c r="TD7" t="s">
        <v>920</v>
      </c>
      <c r="TE7" t="s">
        <v>922</v>
      </c>
      <c r="TF7" t="s">
        <v>922</v>
      </c>
      <c r="TG7" t="s">
        <v>923</v>
      </c>
      <c r="TH7" t="s">
        <v>932</v>
      </c>
      <c r="TI7" t="s">
        <v>920</v>
      </c>
      <c r="TJ7" t="s">
        <v>920</v>
      </c>
      <c r="TK7" t="s">
        <v>922</v>
      </c>
      <c r="TL7" t="s">
        <v>923</v>
      </c>
      <c r="TM7" t="s">
        <v>921</v>
      </c>
      <c r="TN7" t="s">
        <v>920</v>
      </c>
      <c r="TO7" t="s">
        <v>920</v>
      </c>
      <c r="TP7" t="s">
        <v>923</v>
      </c>
      <c r="TQ7" t="s">
        <v>920</v>
      </c>
      <c r="TR7" t="s">
        <v>922</v>
      </c>
      <c r="TS7" t="s">
        <v>920</v>
      </c>
      <c r="TT7" s="5">
        <v>999</v>
      </c>
      <c r="TU7" s="5">
        <v>999</v>
      </c>
      <c r="TV7" s="5">
        <v>999</v>
      </c>
      <c r="TW7" s="5">
        <v>999</v>
      </c>
      <c r="TX7" s="5">
        <v>999</v>
      </c>
      <c r="TY7" s="5">
        <v>999</v>
      </c>
      <c r="TZ7" s="5">
        <v>999</v>
      </c>
      <c r="UA7" s="5">
        <v>999</v>
      </c>
      <c r="UB7" s="5">
        <v>999</v>
      </c>
      <c r="UC7" s="5">
        <v>999</v>
      </c>
      <c r="UD7" t="s">
        <v>923</v>
      </c>
      <c r="UE7" t="s">
        <v>931</v>
      </c>
      <c r="UF7" s="5">
        <v>0</v>
      </c>
      <c r="UG7" s="5">
        <v>0</v>
      </c>
      <c r="UH7" s="5">
        <v>0</v>
      </c>
      <c r="UI7" s="5">
        <v>0</v>
      </c>
      <c r="UJ7" s="5">
        <v>0</v>
      </c>
      <c r="UK7" s="5">
        <v>0</v>
      </c>
      <c r="UL7" s="5">
        <v>0</v>
      </c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5">
        <v>0</v>
      </c>
      <c r="US7" s="5">
        <v>0</v>
      </c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5">
        <v>0</v>
      </c>
      <c r="UZ7" s="5">
        <v>0</v>
      </c>
      <c r="VA7" s="5">
        <v>0</v>
      </c>
      <c r="VB7" s="5">
        <v>0</v>
      </c>
      <c r="VC7" s="5">
        <v>0</v>
      </c>
      <c r="VD7" s="5">
        <v>0</v>
      </c>
      <c r="VE7" s="5">
        <v>0</v>
      </c>
      <c r="VF7" t="s">
        <v>924</v>
      </c>
      <c r="VG7" t="s">
        <v>924</v>
      </c>
      <c r="VH7" t="s">
        <v>924</v>
      </c>
      <c r="VI7" s="5">
        <v>0</v>
      </c>
      <c r="VJ7" s="5">
        <v>0</v>
      </c>
      <c r="VK7" t="s">
        <v>924</v>
      </c>
      <c r="VL7" t="s">
        <v>924</v>
      </c>
      <c r="VM7" t="s">
        <v>924</v>
      </c>
      <c r="VN7" t="s">
        <v>924</v>
      </c>
      <c r="VO7" t="s">
        <v>925</v>
      </c>
      <c r="VP7" s="5">
        <v>0</v>
      </c>
      <c r="VQ7" t="s">
        <v>924</v>
      </c>
      <c r="VR7" t="s">
        <v>924</v>
      </c>
      <c r="VS7" s="5">
        <v>0</v>
      </c>
      <c r="VT7" t="s">
        <v>924</v>
      </c>
      <c r="VU7" t="s">
        <v>924</v>
      </c>
      <c r="VV7" t="s">
        <v>924</v>
      </c>
      <c r="VW7">
        <v>0</v>
      </c>
      <c r="VX7" t="s">
        <v>925</v>
      </c>
      <c r="VY7" t="s">
        <v>925</v>
      </c>
      <c r="VZ7" t="s">
        <v>925</v>
      </c>
      <c r="WA7" t="s">
        <v>925</v>
      </c>
      <c r="WB7" t="s">
        <v>925</v>
      </c>
      <c r="WC7" t="s">
        <v>925</v>
      </c>
      <c r="WD7" t="s">
        <v>924</v>
      </c>
      <c r="WE7" t="s">
        <v>924</v>
      </c>
      <c r="WF7" t="s">
        <v>925</v>
      </c>
      <c r="WG7" t="s">
        <v>925</v>
      </c>
      <c r="WH7" t="s">
        <v>924</v>
      </c>
      <c r="WI7" t="s">
        <v>924</v>
      </c>
      <c r="WJ7" t="s">
        <v>925</v>
      </c>
      <c r="WK7" t="s">
        <v>925</v>
      </c>
      <c r="WL7" t="s">
        <v>925</v>
      </c>
      <c r="WM7" t="s">
        <v>925</v>
      </c>
      <c r="WN7" t="s">
        <v>924</v>
      </c>
      <c r="WO7" s="5">
        <v>0</v>
      </c>
      <c r="WP7" t="s">
        <v>925</v>
      </c>
      <c r="WQ7" t="s">
        <v>925</v>
      </c>
      <c r="WR7" t="s">
        <v>925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3">
        <v>0</v>
      </c>
      <c r="XR7" s="1" t="e">
        <v>#NULL!</v>
      </c>
      <c r="XS7" s="1" t="e">
        <v>#NULL!</v>
      </c>
      <c r="XT7" s="1" t="e">
        <v>#NULL!</v>
      </c>
      <c r="XU7" s="3">
        <v>2</v>
      </c>
      <c r="XV7" s="3">
        <v>2</v>
      </c>
      <c r="XW7" s="3">
        <v>0</v>
      </c>
      <c r="XX7" s="1" t="e">
        <v>#NULL!</v>
      </c>
      <c r="XY7" s="1" t="e">
        <v>#NULL!</v>
      </c>
      <c r="XZ7" s="3">
        <v>3</v>
      </c>
      <c r="YA7" s="3">
        <v>0</v>
      </c>
      <c r="YB7" s="1" t="e">
        <v>#NULL!</v>
      </c>
      <c r="YC7" s="1" t="e">
        <v>#NULL!</v>
      </c>
      <c r="YD7" s="1" t="e">
        <v>#NULL!</v>
      </c>
      <c r="YE7" s="3">
        <v>3</v>
      </c>
      <c r="YF7" s="3">
        <v>0</v>
      </c>
      <c r="YG7" s="1" t="e">
        <v>#NULL!</v>
      </c>
      <c r="YH7" s="1" t="e">
        <v>#NULL!</v>
      </c>
      <c r="YI7" s="3">
        <v>2</v>
      </c>
      <c r="YJ7" s="3">
        <v>0</v>
      </c>
      <c r="YK7" s="1" t="e">
        <v>#NULL!</v>
      </c>
      <c r="YL7" s="1" t="e">
        <v>#NULL!</v>
      </c>
      <c r="YM7" s="3">
        <v>2</v>
      </c>
      <c r="YN7" s="3">
        <v>2</v>
      </c>
      <c r="YO7" s="3">
        <v>0</v>
      </c>
      <c r="YP7" s="1" t="e">
        <v>#NULL!</v>
      </c>
      <c r="YQ7" s="3">
        <v>1</v>
      </c>
      <c r="YR7" s="3">
        <v>1</v>
      </c>
      <c r="YS7" s="3">
        <v>0</v>
      </c>
      <c r="YT7" s="1" t="e">
        <v>#NULL!</v>
      </c>
      <c r="YU7" s="1" t="e">
        <v>#NULL!</v>
      </c>
      <c r="YV7" s="3">
        <v>2</v>
      </c>
      <c r="YW7" s="3">
        <v>1</v>
      </c>
      <c r="YX7" s="3">
        <v>0</v>
      </c>
      <c r="YY7" s="3">
        <v>1</v>
      </c>
      <c r="YZ7" s="3">
        <v>0</v>
      </c>
      <c r="ZA7" s="1" t="e">
        <v>#NULL!</v>
      </c>
      <c r="ZB7" s="3">
        <v>1</v>
      </c>
      <c r="ZC7" s="3">
        <v>0</v>
      </c>
      <c r="ZD7" s="1" t="e">
        <v>#NULL!</v>
      </c>
      <c r="ZE7" s="3">
        <v>2</v>
      </c>
      <c r="ZF7" s="3">
        <v>2</v>
      </c>
      <c r="ZG7" s="3">
        <v>0</v>
      </c>
      <c r="ZH7" s="1" t="e">
        <v>#NULL!</v>
      </c>
      <c r="ZI7" s="3">
        <v>2</v>
      </c>
      <c r="ZJ7" s="3">
        <v>1</v>
      </c>
      <c r="ZK7" s="3">
        <v>0</v>
      </c>
      <c r="ZL7" s="3">
        <v>1</v>
      </c>
      <c r="ZM7" s="3">
        <v>1</v>
      </c>
      <c r="ZN7" s="3">
        <v>0</v>
      </c>
      <c r="ZO7" s="3">
        <v>1</v>
      </c>
      <c r="ZP7" s="3">
        <v>2</v>
      </c>
      <c r="ZQ7" s="3">
        <v>0</v>
      </c>
      <c r="ZR7" s="3">
        <v>1</v>
      </c>
      <c r="ZS7" s="3">
        <v>1</v>
      </c>
      <c r="ZT7" s="3">
        <v>0</v>
      </c>
      <c r="ZU7" s="3">
        <v>1</v>
      </c>
      <c r="ZV7" s="3">
        <v>1</v>
      </c>
      <c r="ZW7" s="3">
        <v>0</v>
      </c>
      <c r="ZX7" s="3">
        <v>2</v>
      </c>
      <c r="ZY7" s="3">
        <v>0</v>
      </c>
      <c r="ZZ7" s="1" t="e">
        <v>#NULL!</v>
      </c>
      <c r="AAA7" s="3">
        <v>2</v>
      </c>
      <c r="AAB7" s="3">
        <v>1</v>
      </c>
      <c r="AAC7" s="3">
        <v>0</v>
      </c>
      <c r="AAD7" s="3">
        <v>999</v>
      </c>
      <c r="AAE7" s="3">
        <v>999</v>
      </c>
      <c r="AAF7" s="3">
        <v>999</v>
      </c>
      <c r="AAG7" s="3">
        <v>999</v>
      </c>
      <c r="AAH7" s="3">
        <v>999</v>
      </c>
      <c r="AAI7" s="3">
        <v>999</v>
      </c>
      <c r="AAJ7" s="3">
        <v>999</v>
      </c>
      <c r="AAK7" s="3">
        <v>999</v>
      </c>
      <c r="AAL7" s="3">
        <v>999</v>
      </c>
      <c r="AAM7" s="3">
        <v>999</v>
      </c>
      <c r="AAN7" s="3">
        <v>999</v>
      </c>
      <c r="AAO7" s="3">
        <v>999</v>
      </c>
      <c r="AAP7" s="3">
        <v>999</v>
      </c>
      <c r="AAQ7" s="3">
        <v>999</v>
      </c>
      <c r="AAR7" s="3">
        <v>999</v>
      </c>
      <c r="AAS7" s="3">
        <v>999</v>
      </c>
      <c r="AAT7" s="3">
        <v>999</v>
      </c>
      <c r="AAU7" s="3">
        <v>999</v>
      </c>
      <c r="AAV7" s="3">
        <v>999</v>
      </c>
      <c r="AAW7" s="3">
        <v>999</v>
      </c>
      <c r="AAX7" s="3">
        <v>999</v>
      </c>
      <c r="AAY7" s="3">
        <v>999</v>
      </c>
      <c r="AAZ7" s="3">
        <v>999</v>
      </c>
      <c r="ABA7" s="3">
        <v>999</v>
      </c>
      <c r="ABB7" s="3">
        <v>4</v>
      </c>
      <c r="ABC7" s="3">
        <v>0</v>
      </c>
      <c r="ABD7" s="3">
        <v>0</v>
      </c>
      <c r="ABE7" s="3">
        <v>0</v>
      </c>
      <c r="ABF7" s="3">
        <v>4</v>
      </c>
      <c r="ABG7" s="3">
        <v>3</v>
      </c>
      <c r="ABH7" s="3">
        <v>2</v>
      </c>
      <c r="ABI7" s="3">
        <v>0</v>
      </c>
      <c r="ABJ7" s="3">
        <v>0</v>
      </c>
      <c r="ABK7" s="3">
        <v>5</v>
      </c>
      <c r="ABL7" s="3">
        <v>4</v>
      </c>
      <c r="ABM7" s="3">
        <v>0</v>
      </c>
      <c r="ABN7" s="3">
        <v>0</v>
      </c>
      <c r="ABO7" s="3">
        <v>0</v>
      </c>
      <c r="ABP7" s="3">
        <v>5</v>
      </c>
      <c r="ABQ7" s="3">
        <v>5</v>
      </c>
      <c r="ABR7" s="3">
        <v>0</v>
      </c>
      <c r="ABS7" s="3">
        <v>0</v>
      </c>
      <c r="ABT7" s="3">
        <v>4</v>
      </c>
      <c r="ABU7" s="3">
        <v>7</v>
      </c>
      <c r="ABV7" s="3">
        <v>0</v>
      </c>
      <c r="ABW7" s="3">
        <v>0</v>
      </c>
      <c r="ABX7" s="3">
        <v>2</v>
      </c>
      <c r="ABY7" s="3">
        <v>4</v>
      </c>
      <c r="ABZ7" s="3">
        <v>3</v>
      </c>
      <c r="ACA7" s="3">
        <v>0</v>
      </c>
      <c r="ACB7" s="3">
        <v>1.5</v>
      </c>
      <c r="ACC7" s="3">
        <v>3</v>
      </c>
      <c r="ACD7" s="3">
        <v>3</v>
      </c>
      <c r="ACE7" s="3">
        <v>0</v>
      </c>
      <c r="ACF7" s="3">
        <v>0</v>
      </c>
      <c r="ACG7" s="3">
        <v>3</v>
      </c>
      <c r="ACH7" s="3">
        <v>4</v>
      </c>
      <c r="ACI7" s="3">
        <v>3</v>
      </c>
      <c r="ACJ7" s="3">
        <v>1</v>
      </c>
      <c r="ACK7" s="3">
        <v>5.5</v>
      </c>
      <c r="ACL7" s="3">
        <v>0</v>
      </c>
      <c r="ACM7" s="3">
        <v>2</v>
      </c>
      <c r="ACN7" s="3">
        <v>0</v>
      </c>
      <c r="ACO7" s="3">
        <v>0</v>
      </c>
      <c r="ACP7" s="3">
        <v>3</v>
      </c>
      <c r="ACQ7" s="3">
        <v>3</v>
      </c>
      <c r="ACR7" s="3">
        <v>4</v>
      </c>
      <c r="ACS7" s="3">
        <v>0</v>
      </c>
      <c r="ACT7" s="3">
        <v>4</v>
      </c>
      <c r="ACU7" s="3">
        <v>3</v>
      </c>
      <c r="ACV7" s="3">
        <v>3</v>
      </c>
      <c r="ACW7" s="3">
        <v>3</v>
      </c>
      <c r="ACX7" s="3">
        <v>1</v>
      </c>
      <c r="ACY7" s="3">
        <v>4</v>
      </c>
      <c r="ACZ7" s="3">
        <v>3</v>
      </c>
      <c r="ADA7" s="3">
        <v>6</v>
      </c>
      <c r="ADB7" s="3">
        <v>3</v>
      </c>
      <c r="ADC7" s="3">
        <v>4</v>
      </c>
      <c r="ADD7" s="3">
        <v>4</v>
      </c>
      <c r="ADE7" s="3">
        <v>3</v>
      </c>
      <c r="ADF7" s="3">
        <v>2.5</v>
      </c>
      <c r="ADG7" s="3">
        <v>2</v>
      </c>
      <c r="ADH7" s="3">
        <v>3</v>
      </c>
      <c r="ADI7" s="3">
        <v>7</v>
      </c>
      <c r="ADJ7" s="3">
        <v>3</v>
      </c>
      <c r="ADK7" s="3">
        <v>0</v>
      </c>
      <c r="ADL7" s="3">
        <v>4</v>
      </c>
      <c r="ADM7" s="3">
        <v>1</v>
      </c>
      <c r="ADN7" s="3">
        <v>6</v>
      </c>
      <c r="ADO7" s="3">
        <v>0</v>
      </c>
      <c r="ADP7" s="3">
        <v>0</v>
      </c>
      <c r="ADQ7" s="3">
        <v>0</v>
      </c>
      <c r="ADR7" s="3">
        <v>0</v>
      </c>
      <c r="ADS7" s="3">
        <v>0</v>
      </c>
      <c r="ADT7" s="3">
        <v>0</v>
      </c>
      <c r="ADU7" s="3">
        <v>0</v>
      </c>
      <c r="ADV7" s="3">
        <v>0</v>
      </c>
      <c r="ADW7" s="3">
        <v>0</v>
      </c>
      <c r="ADX7" s="3">
        <v>0</v>
      </c>
      <c r="ADY7" s="3">
        <v>0</v>
      </c>
      <c r="ADZ7" s="3">
        <v>0</v>
      </c>
      <c r="AEA7" s="3">
        <v>0</v>
      </c>
      <c r="AEB7" s="3">
        <v>0</v>
      </c>
      <c r="AEC7" s="3">
        <v>0</v>
      </c>
      <c r="AED7" s="3">
        <v>0</v>
      </c>
      <c r="AEE7" s="3">
        <v>0</v>
      </c>
      <c r="AEF7" s="3">
        <v>0</v>
      </c>
      <c r="AEG7" s="3">
        <v>0</v>
      </c>
      <c r="AEH7" s="3">
        <v>0</v>
      </c>
      <c r="AEI7" s="3">
        <v>0</v>
      </c>
      <c r="AEJ7" s="3">
        <v>0</v>
      </c>
      <c r="AEK7" s="3">
        <v>0</v>
      </c>
      <c r="AEL7" s="3">
        <v>0</v>
      </c>
      <c r="AEM7" t="s">
        <v>933</v>
      </c>
      <c r="AEN7" s="5">
        <v>0</v>
      </c>
      <c r="AEO7" s="5">
        <v>0</v>
      </c>
      <c r="AEP7" s="5">
        <v>0</v>
      </c>
      <c r="AEQ7" t="s">
        <v>933</v>
      </c>
      <c r="AER7" t="s">
        <v>933</v>
      </c>
      <c r="AES7" t="s">
        <v>933</v>
      </c>
      <c r="AET7" s="5">
        <v>0</v>
      </c>
      <c r="AEU7" s="5">
        <v>0</v>
      </c>
      <c r="AEV7" t="s">
        <v>933</v>
      </c>
      <c r="AEW7" t="s">
        <v>933</v>
      </c>
      <c r="AEX7" s="5">
        <v>0</v>
      </c>
      <c r="AEY7" s="5">
        <v>0</v>
      </c>
      <c r="AEZ7" s="5">
        <v>0</v>
      </c>
      <c r="AFA7" t="s">
        <v>933</v>
      </c>
      <c r="AFB7" t="s">
        <v>933</v>
      </c>
      <c r="AFC7" s="5">
        <v>0</v>
      </c>
      <c r="AFD7" s="5">
        <v>0</v>
      </c>
      <c r="AFE7" t="s">
        <v>933</v>
      </c>
      <c r="AFF7" t="s">
        <v>933</v>
      </c>
      <c r="AFG7" s="5">
        <v>0</v>
      </c>
      <c r="AFH7" s="5">
        <v>0</v>
      </c>
      <c r="AFI7" t="s">
        <v>933</v>
      </c>
      <c r="AFJ7" t="s">
        <v>933</v>
      </c>
      <c r="AFK7" t="s">
        <v>933</v>
      </c>
      <c r="AFL7" s="5">
        <v>0</v>
      </c>
      <c r="AFM7" t="s">
        <v>933</v>
      </c>
      <c r="AFN7" t="s">
        <v>933</v>
      </c>
      <c r="AFO7" t="s">
        <v>933</v>
      </c>
      <c r="AFP7" s="5">
        <v>0</v>
      </c>
      <c r="AFQ7" s="5">
        <v>0</v>
      </c>
      <c r="AFR7" t="s">
        <v>933</v>
      </c>
      <c r="AFS7" t="s">
        <v>933</v>
      </c>
      <c r="AFT7" t="s">
        <v>933</v>
      </c>
      <c r="AFU7" t="s">
        <v>933</v>
      </c>
      <c r="AFV7" t="s">
        <v>933</v>
      </c>
      <c r="AFW7" s="5">
        <v>0</v>
      </c>
      <c r="AFX7" t="s">
        <v>933</v>
      </c>
      <c r="AFY7" t="s">
        <v>933</v>
      </c>
      <c r="AFZ7" s="5">
        <v>0</v>
      </c>
      <c r="AGA7" t="s">
        <v>933</v>
      </c>
      <c r="AGB7" t="s">
        <v>933</v>
      </c>
      <c r="AGC7" t="s">
        <v>933</v>
      </c>
      <c r="AGD7" s="5">
        <v>0</v>
      </c>
      <c r="AGE7" t="s">
        <v>933</v>
      </c>
      <c r="AGF7" t="s">
        <v>933</v>
      </c>
      <c r="AGG7" t="s">
        <v>933</v>
      </c>
      <c r="AGH7" t="s">
        <v>933</v>
      </c>
      <c r="AGI7" t="s">
        <v>933</v>
      </c>
      <c r="AGJ7" t="s">
        <v>933</v>
      </c>
      <c r="AGK7" t="s">
        <v>933</v>
      </c>
      <c r="AGL7" t="s">
        <v>933</v>
      </c>
      <c r="AGM7" t="s">
        <v>933</v>
      </c>
      <c r="AGN7" t="s">
        <v>933</v>
      </c>
      <c r="AGO7" t="s">
        <v>933</v>
      </c>
      <c r="AGP7" t="s">
        <v>933</v>
      </c>
      <c r="AGQ7" t="s">
        <v>933</v>
      </c>
      <c r="AGR7" t="s">
        <v>933</v>
      </c>
      <c r="AGS7" t="s">
        <v>933</v>
      </c>
      <c r="AGT7" t="s">
        <v>933</v>
      </c>
      <c r="AGU7" t="s">
        <v>933</v>
      </c>
      <c r="AGV7" s="5">
        <v>0</v>
      </c>
      <c r="AGW7" t="s">
        <v>933</v>
      </c>
      <c r="AGX7" t="s">
        <v>933</v>
      </c>
      <c r="AGY7" t="s">
        <v>933</v>
      </c>
      <c r="AGZ7" s="5">
        <v>0</v>
      </c>
      <c r="AHA7" s="5">
        <v>0</v>
      </c>
      <c r="AHB7" s="5">
        <v>0</v>
      </c>
      <c r="AHC7" s="5">
        <v>0</v>
      </c>
      <c r="AHD7" s="5">
        <v>0</v>
      </c>
      <c r="AHE7" s="5">
        <v>0</v>
      </c>
      <c r="AHF7" s="5">
        <v>0</v>
      </c>
      <c r="AHG7" s="5">
        <v>0</v>
      </c>
      <c r="AHH7" s="5">
        <v>0</v>
      </c>
      <c r="AHI7" s="5">
        <v>0</v>
      </c>
      <c r="AHJ7" s="5">
        <v>0</v>
      </c>
      <c r="AHK7" s="5">
        <v>0</v>
      </c>
      <c r="AHL7" s="5">
        <v>0</v>
      </c>
      <c r="AHM7" s="5">
        <v>0</v>
      </c>
      <c r="AHN7" s="5">
        <v>0</v>
      </c>
      <c r="AHO7" s="5">
        <v>0</v>
      </c>
      <c r="AHP7" s="5">
        <v>0</v>
      </c>
      <c r="AHQ7" s="5">
        <v>0</v>
      </c>
      <c r="AHR7" s="5">
        <v>0</v>
      </c>
      <c r="AHS7" s="5">
        <v>0</v>
      </c>
      <c r="AHT7" s="5">
        <v>0</v>
      </c>
      <c r="AHU7" s="5">
        <v>0</v>
      </c>
      <c r="AHV7" s="5">
        <v>0</v>
      </c>
      <c r="AHW7" s="5">
        <v>0</v>
      </c>
    </row>
    <row r="8" spans="1:907" x14ac:dyDescent="0.2">
      <c r="A8" s="5">
        <v>9</v>
      </c>
      <c r="B8" t="s">
        <v>929</v>
      </c>
      <c r="C8" t="s">
        <v>904</v>
      </c>
      <c r="D8" t="s">
        <v>905</v>
      </c>
      <c r="E8" s="5">
        <v>68</v>
      </c>
      <c r="F8" s="5">
        <v>68.00833333333334</v>
      </c>
      <c r="G8" s="2">
        <v>41785</v>
      </c>
      <c r="H8" s="2">
        <v>43831</v>
      </c>
      <c r="I8" t="s">
        <v>906</v>
      </c>
      <c r="J8" t="s">
        <v>937</v>
      </c>
      <c r="K8" t="s">
        <v>912</v>
      </c>
      <c r="L8" t="s">
        <v>912</v>
      </c>
      <c r="M8" s="5">
        <v>0</v>
      </c>
      <c r="N8" s="5">
        <v>0</v>
      </c>
      <c r="O8" t="s">
        <v>913</v>
      </c>
      <c r="P8" t="s">
        <v>913</v>
      </c>
      <c r="Q8" s="5">
        <v>0</v>
      </c>
      <c r="R8" s="5">
        <v>0</v>
      </c>
      <c r="S8" s="5">
        <v>0</v>
      </c>
      <c r="T8" t="s">
        <v>912</v>
      </c>
      <c r="U8" t="s">
        <v>913</v>
      </c>
      <c r="V8" t="s">
        <v>912</v>
      </c>
      <c r="W8" s="5">
        <v>0</v>
      </c>
      <c r="X8" s="5">
        <v>0</v>
      </c>
      <c r="Y8" t="s">
        <v>913</v>
      </c>
      <c r="Z8" t="s">
        <v>912</v>
      </c>
      <c r="AA8" t="s">
        <v>913</v>
      </c>
      <c r="AB8" s="5">
        <v>0</v>
      </c>
      <c r="AC8" t="s">
        <v>913</v>
      </c>
      <c r="AD8" t="s">
        <v>913</v>
      </c>
      <c r="AE8" s="5">
        <v>0</v>
      </c>
      <c r="AF8" s="5">
        <v>0</v>
      </c>
      <c r="AG8" t="s">
        <v>913</v>
      </c>
      <c r="AH8" t="s">
        <v>913</v>
      </c>
      <c r="AI8" s="5">
        <v>0</v>
      </c>
      <c r="AJ8" s="5">
        <v>0</v>
      </c>
      <c r="AK8" t="s">
        <v>913</v>
      </c>
      <c r="AL8" t="s">
        <v>913</v>
      </c>
      <c r="AM8" s="5">
        <v>0</v>
      </c>
      <c r="AN8" s="5">
        <v>0</v>
      </c>
      <c r="AO8" s="5">
        <v>0</v>
      </c>
      <c r="AP8" t="s">
        <v>913</v>
      </c>
      <c r="AQ8" t="s">
        <v>913</v>
      </c>
      <c r="AR8" s="5">
        <v>0</v>
      </c>
      <c r="AS8" t="s">
        <v>913</v>
      </c>
      <c r="AT8" t="s">
        <v>913</v>
      </c>
      <c r="AU8" s="5">
        <v>0</v>
      </c>
      <c r="AV8" t="s">
        <v>912</v>
      </c>
      <c r="AW8" s="5">
        <v>0</v>
      </c>
      <c r="AX8" s="5">
        <v>0</v>
      </c>
      <c r="AY8" t="s">
        <v>913</v>
      </c>
      <c r="AZ8" t="s">
        <v>912</v>
      </c>
      <c r="BA8" t="s">
        <v>912</v>
      </c>
      <c r="BB8" s="5">
        <v>0</v>
      </c>
      <c r="BC8" t="s">
        <v>913</v>
      </c>
      <c r="BD8" t="s">
        <v>913</v>
      </c>
      <c r="BE8" s="5">
        <v>0</v>
      </c>
      <c r="BF8" t="s">
        <v>912</v>
      </c>
      <c r="BG8" t="s">
        <v>912</v>
      </c>
      <c r="BH8" s="5">
        <v>0</v>
      </c>
      <c r="BI8" t="s">
        <v>913</v>
      </c>
      <c r="BJ8" t="s">
        <v>913</v>
      </c>
      <c r="BK8" t="s">
        <v>913</v>
      </c>
      <c r="BL8" t="s">
        <v>913</v>
      </c>
      <c r="BM8" t="s">
        <v>913</v>
      </c>
      <c r="BN8" s="5">
        <v>0</v>
      </c>
      <c r="BO8" t="s">
        <v>913</v>
      </c>
      <c r="BP8" t="s">
        <v>912</v>
      </c>
      <c r="BQ8" s="5">
        <v>0</v>
      </c>
      <c r="BR8" t="s">
        <v>913</v>
      </c>
      <c r="BS8" t="s">
        <v>913</v>
      </c>
      <c r="BT8" s="5">
        <v>0</v>
      </c>
      <c r="BU8" t="s">
        <v>912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t="s">
        <v>913</v>
      </c>
      <c r="CW8" t="s">
        <v>913</v>
      </c>
      <c r="CX8" s="5">
        <v>0</v>
      </c>
      <c r="CY8" s="5">
        <v>0</v>
      </c>
      <c r="CZ8" t="s">
        <v>913</v>
      </c>
      <c r="DA8" t="s">
        <v>913</v>
      </c>
      <c r="DB8" s="5">
        <v>0</v>
      </c>
      <c r="DC8" s="5">
        <v>0</v>
      </c>
      <c r="DD8" s="5">
        <v>0</v>
      </c>
      <c r="DE8" t="s">
        <v>913</v>
      </c>
      <c r="DF8" t="s">
        <v>913</v>
      </c>
      <c r="DG8" t="s">
        <v>913</v>
      </c>
      <c r="DH8" s="5">
        <v>0</v>
      </c>
      <c r="DI8" s="5">
        <v>0</v>
      </c>
      <c r="DJ8" t="s">
        <v>913</v>
      </c>
      <c r="DK8" t="s">
        <v>913</v>
      </c>
      <c r="DL8" t="s">
        <v>913</v>
      </c>
      <c r="DM8" s="5">
        <v>0</v>
      </c>
      <c r="DN8" t="s">
        <v>913</v>
      </c>
      <c r="DO8" t="s">
        <v>913</v>
      </c>
      <c r="DP8" s="5">
        <v>0</v>
      </c>
      <c r="DQ8" s="5">
        <v>0</v>
      </c>
      <c r="DR8" t="s">
        <v>913</v>
      </c>
      <c r="DS8" t="s">
        <v>913</v>
      </c>
      <c r="DT8" s="5">
        <v>0</v>
      </c>
      <c r="DU8" s="5">
        <v>0</v>
      </c>
      <c r="DV8" t="s">
        <v>913</v>
      </c>
      <c r="DW8" t="s">
        <v>913</v>
      </c>
      <c r="DX8" s="5">
        <v>0</v>
      </c>
      <c r="DY8" s="5">
        <v>0</v>
      </c>
      <c r="DZ8" s="5">
        <v>0</v>
      </c>
      <c r="EA8" t="s">
        <v>913</v>
      </c>
      <c r="EB8" t="s">
        <v>913</v>
      </c>
      <c r="EC8" s="5">
        <v>0</v>
      </c>
      <c r="ED8" t="s">
        <v>913</v>
      </c>
      <c r="EE8" t="s">
        <v>913</v>
      </c>
      <c r="EF8" s="5">
        <v>0</v>
      </c>
      <c r="EG8" t="s">
        <v>913</v>
      </c>
      <c r="EH8" s="5">
        <v>0</v>
      </c>
      <c r="EI8" s="5">
        <v>0</v>
      </c>
      <c r="EJ8" t="s">
        <v>913</v>
      </c>
      <c r="EK8" t="s">
        <v>913</v>
      </c>
      <c r="EL8" t="s">
        <v>913</v>
      </c>
      <c r="EM8" s="5">
        <v>0</v>
      </c>
      <c r="EN8" t="s">
        <v>913</v>
      </c>
      <c r="EO8" t="s">
        <v>913</v>
      </c>
      <c r="EP8" s="5">
        <v>0</v>
      </c>
      <c r="EQ8" t="s">
        <v>913</v>
      </c>
      <c r="ER8" t="s">
        <v>913</v>
      </c>
      <c r="ES8" s="5">
        <v>0</v>
      </c>
      <c r="ET8" t="s">
        <v>913</v>
      </c>
      <c r="EU8" t="s">
        <v>913</v>
      </c>
      <c r="EV8" t="s">
        <v>913</v>
      </c>
      <c r="EW8" t="s">
        <v>913</v>
      </c>
      <c r="EX8" t="s">
        <v>913</v>
      </c>
      <c r="EY8" s="5">
        <v>0</v>
      </c>
      <c r="EZ8" t="s">
        <v>913</v>
      </c>
      <c r="FA8" t="s">
        <v>913</v>
      </c>
      <c r="FB8" s="5">
        <v>0</v>
      </c>
      <c r="FC8" t="s">
        <v>913</v>
      </c>
      <c r="FD8" t="s">
        <v>913</v>
      </c>
      <c r="FE8" s="5">
        <v>0</v>
      </c>
      <c r="FF8" t="s">
        <v>919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t="s">
        <v>930</v>
      </c>
      <c r="GH8" t="s">
        <v>908</v>
      </c>
      <c r="GI8" t="s">
        <v>909</v>
      </c>
      <c r="GJ8" s="5">
        <v>1</v>
      </c>
      <c r="GK8" s="5">
        <v>2</v>
      </c>
      <c r="GL8" s="5">
        <v>1</v>
      </c>
      <c r="GM8" s="5">
        <v>2</v>
      </c>
      <c r="GN8" s="5">
        <v>0</v>
      </c>
      <c r="GO8" s="5">
        <v>0</v>
      </c>
      <c r="GP8" t="s">
        <v>930</v>
      </c>
      <c r="GQ8" t="s">
        <v>908</v>
      </c>
      <c r="GR8" t="s">
        <v>1036</v>
      </c>
      <c r="GS8" s="4">
        <v>0</v>
      </c>
      <c r="GT8" s="4">
        <v>0</v>
      </c>
      <c r="GU8" s="4">
        <v>12</v>
      </c>
      <c r="GV8" s="4">
        <v>13</v>
      </c>
      <c r="GW8" s="5">
        <v>12</v>
      </c>
      <c r="GX8" s="5">
        <v>13</v>
      </c>
      <c r="GY8" s="5">
        <v>0</v>
      </c>
      <c r="GZ8" s="5">
        <v>0</v>
      </c>
      <c r="HA8" s="5">
        <v>0</v>
      </c>
      <c r="HB8" s="5">
        <v>0</v>
      </c>
      <c r="HC8" s="5">
        <v>9</v>
      </c>
      <c r="HD8" s="5">
        <v>8</v>
      </c>
      <c r="HE8" s="5">
        <v>3</v>
      </c>
      <c r="HF8" s="5">
        <v>5</v>
      </c>
      <c r="HG8" t="s">
        <v>910</v>
      </c>
      <c r="HH8" t="s">
        <v>910</v>
      </c>
      <c r="HI8" s="5">
        <v>0</v>
      </c>
      <c r="HJ8" s="5">
        <v>7</v>
      </c>
      <c r="HK8" s="5">
        <v>4</v>
      </c>
      <c r="HL8" s="5">
        <v>4</v>
      </c>
      <c r="HM8" s="5">
        <v>2</v>
      </c>
      <c r="HN8" s="5">
        <v>1</v>
      </c>
      <c r="HO8" s="5">
        <v>1</v>
      </c>
      <c r="HP8" s="5">
        <v>5</v>
      </c>
      <c r="HQ8" s="5">
        <v>1</v>
      </c>
      <c r="HR8" s="5">
        <v>5</v>
      </c>
      <c r="HS8" s="5">
        <v>5</v>
      </c>
      <c r="HT8" s="5">
        <v>5</v>
      </c>
      <c r="HU8" s="5">
        <v>0</v>
      </c>
      <c r="HV8" s="5">
        <v>0</v>
      </c>
      <c r="HW8" s="5">
        <v>0</v>
      </c>
      <c r="HX8" s="5">
        <v>5</v>
      </c>
      <c r="HY8" s="5">
        <v>0</v>
      </c>
      <c r="HZ8" s="5">
        <v>0</v>
      </c>
      <c r="IA8" s="5">
        <v>0</v>
      </c>
      <c r="IB8" s="5">
        <v>5</v>
      </c>
      <c r="IC8" s="5">
        <v>5</v>
      </c>
      <c r="ID8" s="5">
        <v>5</v>
      </c>
      <c r="IE8" s="5">
        <v>0</v>
      </c>
      <c r="IF8" s="5">
        <v>0</v>
      </c>
      <c r="IG8" s="5">
        <v>5</v>
      </c>
      <c r="IH8" s="5">
        <v>5</v>
      </c>
      <c r="II8" s="5">
        <v>5</v>
      </c>
      <c r="IJ8" s="5">
        <v>0</v>
      </c>
      <c r="IK8" s="5">
        <v>5</v>
      </c>
      <c r="IL8" s="5">
        <v>5</v>
      </c>
      <c r="IM8" s="5">
        <v>0</v>
      </c>
      <c r="IN8" s="5">
        <v>0</v>
      </c>
      <c r="IO8" s="5">
        <v>5</v>
      </c>
      <c r="IP8" s="5">
        <v>5</v>
      </c>
      <c r="IQ8" s="5">
        <v>0</v>
      </c>
      <c r="IR8" s="5">
        <v>0</v>
      </c>
      <c r="IS8" s="5">
        <v>5</v>
      </c>
      <c r="IT8" s="5">
        <v>5</v>
      </c>
      <c r="IU8" s="5">
        <v>0</v>
      </c>
      <c r="IV8" s="5">
        <v>0</v>
      </c>
      <c r="IW8" s="5">
        <v>0</v>
      </c>
      <c r="IX8" s="5">
        <v>5</v>
      </c>
      <c r="IY8" s="5">
        <v>5</v>
      </c>
      <c r="IZ8" s="5">
        <v>0</v>
      </c>
      <c r="JA8" s="5">
        <v>5</v>
      </c>
      <c r="JB8" s="5">
        <v>5</v>
      </c>
      <c r="JC8" s="5">
        <v>0</v>
      </c>
      <c r="JD8" s="5">
        <v>5</v>
      </c>
      <c r="JE8" s="5">
        <v>0</v>
      </c>
      <c r="JF8" s="5">
        <v>0</v>
      </c>
      <c r="JG8" s="5">
        <v>5</v>
      </c>
      <c r="JH8" s="5">
        <v>5</v>
      </c>
      <c r="JI8" s="5">
        <v>5</v>
      </c>
      <c r="JJ8" s="5">
        <v>0</v>
      </c>
      <c r="JK8" s="5">
        <v>5</v>
      </c>
      <c r="JL8" s="5">
        <v>5</v>
      </c>
      <c r="JM8" s="5">
        <v>0</v>
      </c>
      <c r="JN8" s="5">
        <v>5</v>
      </c>
      <c r="JO8" s="5">
        <v>5</v>
      </c>
      <c r="JP8" s="5">
        <v>0</v>
      </c>
      <c r="JQ8" s="5">
        <v>5</v>
      </c>
      <c r="JR8" s="5">
        <v>5</v>
      </c>
      <c r="JS8" s="5">
        <v>5</v>
      </c>
      <c r="JT8" s="5">
        <v>5</v>
      </c>
      <c r="JU8" s="5">
        <v>5</v>
      </c>
      <c r="JV8" s="5">
        <v>0</v>
      </c>
      <c r="JW8" s="5">
        <v>5</v>
      </c>
      <c r="JX8" s="5">
        <v>5</v>
      </c>
      <c r="JY8" s="5">
        <v>0</v>
      </c>
      <c r="JZ8" s="5">
        <v>5</v>
      </c>
      <c r="KA8" s="5">
        <v>5</v>
      </c>
      <c r="KB8" s="5">
        <v>0</v>
      </c>
      <c r="KC8" s="5">
        <v>5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t="s">
        <v>918</v>
      </c>
      <c r="LE8" t="s">
        <v>918</v>
      </c>
      <c r="LF8" s="5">
        <v>0</v>
      </c>
      <c r="LG8" s="5">
        <v>0</v>
      </c>
      <c r="LH8" t="s">
        <v>918</v>
      </c>
      <c r="LI8" t="s">
        <v>918</v>
      </c>
      <c r="LJ8" s="5">
        <v>0</v>
      </c>
      <c r="LK8" s="5">
        <v>0</v>
      </c>
      <c r="LL8" s="5">
        <v>0</v>
      </c>
      <c r="LM8" t="s">
        <v>918</v>
      </c>
      <c r="LN8" t="s">
        <v>916</v>
      </c>
      <c r="LO8" t="s">
        <v>918</v>
      </c>
      <c r="LP8" s="5">
        <v>0</v>
      </c>
      <c r="LQ8" s="5">
        <v>0</v>
      </c>
      <c r="LR8" t="s">
        <v>916</v>
      </c>
      <c r="LS8" t="s">
        <v>918</v>
      </c>
      <c r="LT8" t="s">
        <v>918</v>
      </c>
      <c r="LU8" s="5">
        <v>0</v>
      </c>
      <c r="LV8" t="s">
        <v>918</v>
      </c>
      <c r="LW8" t="s">
        <v>918</v>
      </c>
      <c r="LX8" s="5">
        <v>0</v>
      </c>
      <c r="LY8" s="5">
        <v>0</v>
      </c>
      <c r="LZ8" t="s">
        <v>918</v>
      </c>
      <c r="MA8" t="s">
        <v>918</v>
      </c>
      <c r="MB8" s="5">
        <v>0</v>
      </c>
      <c r="MC8" s="5">
        <v>0</v>
      </c>
      <c r="MD8" t="s">
        <v>918</v>
      </c>
      <c r="ME8" t="s">
        <v>918</v>
      </c>
      <c r="MF8" s="5">
        <v>0</v>
      </c>
      <c r="MG8" s="5">
        <v>0</v>
      </c>
      <c r="MH8" s="5">
        <v>0</v>
      </c>
      <c r="MI8" t="s">
        <v>918</v>
      </c>
      <c r="MJ8" t="s">
        <v>918</v>
      </c>
      <c r="MK8" s="5">
        <v>0</v>
      </c>
      <c r="ML8" t="s">
        <v>918</v>
      </c>
      <c r="MM8" t="s">
        <v>916</v>
      </c>
      <c r="MN8" s="5">
        <v>0</v>
      </c>
      <c r="MO8" t="s">
        <v>918</v>
      </c>
      <c r="MP8" s="5">
        <v>0</v>
      </c>
      <c r="MQ8" s="5">
        <v>0</v>
      </c>
      <c r="MR8" t="s">
        <v>918</v>
      </c>
      <c r="MS8" t="s">
        <v>916</v>
      </c>
      <c r="MT8" t="s">
        <v>916</v>
      </c>
      <c r="MU8" s="5">
        <v>0</v>
      </c>
      <c r="MV8" t="s">
        <v>918</v>
      </c>
      <c r="MW8" t="s">
        <v>916</v>
      </c>
      <c r="MX8" s="5">
        <v>0</v>
      </c>
      <c r="MY8" t="s">
        <v>916</v>
      </c>
      <c r="MZ8" t="s">
        <v>916</v>
      </c>
      <c r="NA8" s="5">
        <v>0</v>
      </c>
      <c r="NB8" t="s">
        <v>918</v>
      </c>
      <c r="NC8" t="s">
        <v>918</v>
      </c>
      <c r="ND8" t="s">
        <v>918</v>
      </c>
      <c r="NE8" t="s">
        <v>918</v>
      </c>
      <c r="NF8" t="s">
        <v>918</v>
      </c>
      <c r="NG8" s="5">
        <v>0</v>
      </c>
      <c r="NH8" t="s">
        <v>918</v>
      </c>
      <c r="NI8" t="s">
        <v>916</v>
      </c>
      <c r="NJ8" s="5">
        <v>0</v>
      </c>
      <c r="NK8" t="s">
        <v>918</v>
      </c>
      <c r="NL8" t="s">
        <v>918</v>
      </c>
      <c r="NM8" s="5">
        <v>0</v>
      </c>
      <c r="NN8" t="s">
        <v>917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5">
        <v>0</v>
      </c>
      <c r="OO8" s="5">
        <v>5</v>
      </c>
      <c r="OP8" s="5">
        <v>0</v>
      </c>
      <c r="OQ8" s="5">
        <v>0</v>
      </c>
      <c r="OR8" s="5">
        <v>0</v>
      </c>
      <c r="OS8" s="5">
        <v>5</v>
      </c>
      <c r="OT8" s="5">
        <v>5</v>
      </c>
      <c r="OU8" s="5">
        <v>0</v>
      </c>
      <c r="OV8" s="5">
        <v>0</v>
      </c>
      <c r="OW8" s="5">
        <v>0</v>
      </c>
      <c r="OX8" s="5">
        <v>5</v>
      </c>
      <c r="OY8" s="5">
        <v>5</v>
      </c>
      <c r="OZ8" s="5">
        <v>15</v>
      </c>
      <c r="PA8" s="5">
        <v>0</v>
      </c>
      <c r="PB8" s="5">
        <v>0</v>
      </c>
      <c r="PC8" s="5">
        <v>5</v>
      </c>
      <c r="PD8" s="5">
        <v>5</v>
      </c>
      <c r="PE8" s="5">
        <v>5</v>
      </c>
      <c r="PF8" s="5">
        <v>0</v>
      </c>
      <c r="PG8" s="5">
        <v>5</v>
      </c>
      <c r="PH8" s="5">
        <v>0</v>
      </c>
      <c r="PI8" s="5">
        <v>0</v>
      </c>
      <c r="PJ8" s="5">
        <v>0</v>
      </c>
      <c r="PK8" s="5">
        <v>5</v>
      </c>
      <c r="PL8" s="5">
        <v>15</v>
      </c>
      <c r="PM8" s="5">
        <v>0</v>
      </c>
      <c r="PN8" s="5">
        <v>0</v>
      </c>
      <c r="PO8" s="5">
        <v>15</v>
      </c>
      <c r="PP8" s="5">
        <v>15</v>
      </c>
      <c r="PQ8" s="5">
        <v>0</v>
      </c>
      <c r="PR8" s="5">
        <v>0</v>
      </c>
      <c r="PS8" s="5">
        <v>0</v>
      </c>
      <c r="PT8" s="5">
        <v>15</v>
      </c>
      <c r="PU8" s="5">
        <v>15</v>
      </c>
      <c r="PV8" s="5">
        <v>0</v>
      </c>
      <c r="PW8" s="5">
        <v>5</v>
      </c>
      <c r="PX8" s="5">
        <v>15</v>
      </c>
      <c r="PY8" s="5">
        <v>0</v>
      </c>
      <c r="PZ8" s="5">
        <v>5</v>
      </c>
      <c r="QA8" s="5">
        <v>0</v>
      </c>
      <c r="QB8" s="5">
        <v>0</v>
      </c>
      <c r="QC8" s="5">
        <v>5</v>
      </c>
      <c r="QD8" s="5">
        <v>15</v>
      </c>
      <c r="QE8" s="5">
        <v>15</v>
      </c>
      <c r="QF8" s="5">
        <v>0</v>
      </c>
      <c r="QG8" s="5">
        <v>5</v>
      </c>
      <c r="QH8" s="5">
        <v>15</v>
      </c>
      <c r="QI8" s="5">
        <v>0</v>
      </c>
      <c r="QJ8" s="5">
        <v>5</v>
      </c>
      <c r="QK8" s="5">
        <v>0</v>
      </c>
      <c r="QL8" s="5">
        <v>0</v>
      </c>
      <c r="QM8" s="5">
        <v>5</v>
      </c>
      <c r="QN8" s="5">
        <v>0</v>
      </c>
      <c r="QO8" s="5">
        <v>0</v>
      </c>
      <c r="QP8" s="5">
        <v>5</v>
      </c>
      <c r="QQ8" s="5">
        <v>0</v>
      </c>
      <c r="QR8" s="5">
        <v>0</v>
      </c>
      <c r="QS8" s="5">
        <v>5</v>
      </c>
      <c r="QT8" s="5">
        <v>0</v>
      </c>
      <c r="QU8" s="5">
        <v>0</v>
      </c>
      <c r="QV8" s="5">
        <v>5</v>
      </c>
      <c r="QW8" s="5">
        <v>15</v>
      </c>
      <c r="QX8" s="5">
        <v>0</v>
      </c>
      <c r="QY8" s="5">
        <v>15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5">
        <v>0</v>
      </c>
      <c r="RS8" s="5">
        <v>0</v>
      </c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5">
        <v>2</v>
      </c>
      <c r="SA8" s="5">
        <v>2</v>
      </c>
      <c r="SB8" s="5">
        <v>3</v>
      </c>
      <c r="SC8" s="5">
        <v>3</v>
      </c>
      <c r="SD8" s="5">
        <v>2</v>
      </c>
      <c r="SE8" s="5">
        <v>2</v>
      </c>
      <c r="SF8" s="5">
        <v>2</v>
      </c>
      <c r="SG8" s="5">
        <v>2</v>
      </c>
      <c r="SH8" s="5">
        <v>2</v>
      </c>
      <c r="SI8" s="5">
        <v>1</v>
      </c>
      <c r="SJ8" s="5">
        <v>3</v>
      </c>
      <c r="SK8" s="5">
        <v>2</v>
      </c>
      <c r="SL8" s="5">
        <v>2</v>
      </c>
      <c r="SM8" s="5">
        <v>3</v>
      </c>
      <c r="SN8" s="5">
        <v>2</v>
      </c>
      <c r="SO8" s="5">
        <v>2</v>
      </c>
      <c r="SP8" s="5">
        <v>2</v>
      </c>
      <c r="SQ8" s="5">
        <v>1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5">
        <v>0</v>
      </c>
      <c r="SX8" s="5">
        <v>0</v>
      </c>
      <c r="SY8" s="5">
        <v>0</v>
      </c>
      <c r="SZ8" s="5">
        <v>0</v>
      </c>
      <c r="TA8" s="5">
        <v>0</v>
      </c>
      <c r="TB8" t="s">
        <v>921</v>
      </c>
      <c r="TC8" t="s">
        <v>922</v>
      </c>
      <c r="TD8" t="s">
        <v>932</v>
      </c>
      <c r="TE8" t="s">
        <v>923</v>
      </c>
      <c r="TF8" t="s">
        <v>932</v>
      </c>
      <c r="TG8" t="s">
        <v>922</v>
      </c>
      <c r="TH8" t="s">
        <v>922</v>
      </c>
      <c r="TI8" t="s">
        <v>922</v>
      </c>
      <c r="TJ8" t="s">
        <v>923</v>
      </c>
      <c r="TK8" t="s">
        <v>923</v>
      </c>
      <c r="TL8" t="s">
        <v>920</v>
      </c>
      <c r="TM8" t="s">
        <v>923</v>
      </c>
      <c r="TN8" t="s">
        <v>920</v>
      </c>
      <c r="TO8" t="s">
        <v>921</v>
      </c>
      <c r="TP8" t="s">
        <v>922</v>
      </c>
      <c r="TQ8" t="s">
        <v>922</v>
      </c>
      <c r="TR8" t="s">
        <v>921</v>
      </c>
      <c r="TS8" t="s">
        <v>921</v>
      </c>
      <c r="TT8" s="5">
        <v>999</v>
      </c>
      <c r="TU8" s="5">
        <v>999</v>
      </c>
      <c r="TV8" s="5">
        <v>999</v>
      </c>
      <c r="TW8" s="5">
        <v>999</v>
      </c>
      <c r="TX8" s="5">
        <v>999</v>
      </c>
      <c r="TY8" s="5">
        <v>999</v>
      </c>
      <c r="TZ8" s="5">
        <v>999</v>
      </c>
      <c r="UA8" s="5">
        <v>999</v>
      </c>
      <c r="UB8" s="5">
        <v>999</v>
      </c>
      <c r="UC8" s="5">
        <v>999</v>
      </c>
      <c r="UD8" s="5">
        <v>999</v>
      </c>
      <c r="UE8" t="s">
        <v>938</v>
      </c>
      <c r="UF8" s="5">
        <v>0</v>
      </c>
      <c r="UG8" s="5">
        <v>0</v>
      </c>
      <c r="UH8" s="5">
        <v>0</v>
      </c>
      <c r="UI8" s="5">
        <v>0</v>
      </c>
      <c r="UJ8" s="5">
        <v>0</v>
      </c>
      <c r="UK8" s="5">
        <v>0</v>
      </c>
      <c r="UL8" s="5">
        <v>0</v>
      </c>
      <c r="UM8" s="5">
        <v>0</v>
      </c>
      <c r="UN8" s="5">
        <v>0</v>
      </c>
      <c r="UO8" s="5">
        <v>0</v>
      </c>
      <c r="UP8" s="5">
        <v>0</v>
      </c>
      <c r="UQ8" s="5">
        <v>0</v>
      </c>
      <c r="UR8" s="5">
        <v>0</v>
      </c>
      <c r="US8" s="5">
        <v>0</v>
      </c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5">
        <v>0</v>
      </c>
      <c r="VD8" s="5">
        <v>0</v>
      </c>
      <c r="VE8" s="5">
        <v>0</v>
      </c>
      <c r="VF8" t="s">
        <v>924</v>
      </c>
      <c r="VG8" t="s">
        <v>924</v>
      </c>
      <c r="VH8" s="5">
        <v>0</v>
      </c>
      <c r="VI8" s="5">
        <v>0</v>
      </c>
      <c r="VJ8" s="5">
        <v>0</v>
      </c>
      <c r="VK8" t="s">
        <v>924</v>
      </c>
      <c r="VL8" t="s">
        <v>924</v>
      </c>
      <c r="VM8" s="5">
        <v>0</v>
      </c>
      <c r="VN8" t="s">
        <v>924</v>
      </c>
      <c r="VO8" t="s">
        <v>924</v>
      </c>
      <c r="VP8" s="5">
        <v>0</v>
      </c>
      <c r="VQ8" t="s">
        <v>924</v>
      </c>
      <c r="VR8" s="5">
        <v>0</v>
      </c>
      <c r="VS8" s="5">
        <v>0</v>
      </c>
      <c r="VT8" t="s">
        <v>924</v>
      </c>
      <c r="VU8" t="s">
        <v>925</v>
      </c>
      <c r="VV8" t="s">
        <v>924</v>
      </c>
      <c r="VW8">
        <v>0</v>
      </c>
      <c r="VX8" t="s">
        <v>924</v>
      </c>
      <c r="VY8" t="s">
        <v>924</v>
      </c>
      <c r="VZ8" s="5">
        <v>0</v>
      </c>
      <c r="WA8" t="s">
        <v>924</v>
      </c>
      <c r="WB8" t="s">
        <v>924</v>
      </c>
      <c r="WC8" s="5">
        <v>0</v>
      </c>
      <c r="WD8" t="s">
        <v>924</v>
      </c>
      <c r="WE8" t="s">
        <v>924</v>
      </c>
      <c r="WF8" t="s">
        <v>924</v>
      </c>
      <c r="WG8" t="s">
        <v>924</v>
      </c>
      <c r="WH8" t="s">
        <v>924</v>
      </c>
      <c r="WI8" s="5">
        <v>0</v>
      </c>
      <c r="WJ8" t="s">
        <v>924</v>
      </c>
      <c r="WK8" t="s">
        <v>924</v>
      </c>
      <c r="WL8" s="5">
        <v>0</v>
      </c>
      <c r="WM8" t="s">
        <v>924</v>
      </c>
      <c r="WN8" t="s">
        <v>925</v>
      </c>
      <c r="WO8" s="5">
        <v>0</v>
      </c>
      <c r="WP8" t="s">
        <v>924</v>
      </c>
      <c r="WQ8" s="5">
        <v>0</v>
      </c>
      <c r="WR8" s="5">
        <v>0</v>
      </c>
      <c r="WS8" s="5">
        <v>0</v>
      </c>
      <c r="WT8" s="5">
        <v>0</v>
      </c>
      <c r="WU8" s="5">
        <v>0</v>
      </c>
      <c r="WV8" s="5">
        <v>0</v>
      </c>
      <c r="WW8" s="5">
        <v>0</v>
      </c>
      <c r="WX8" s="5">
        <v>0</v>
      </c>
      <c r="WY8" s="5">
        <v>0</v>
      </c>
      <c r="WZ8" s="5">
        <v>0</v>
      </c>
      <c r="XA8" s="5">
        <v>0</v>
      </c>
      <c r="XB8" s="5">
        <v>0</v>
      </c>
      <c r="XC8" s="5">
        <v>0</v>
      </c>
      <c r="XD8" s="5">
        <v>0</v>
      </c>
      <c r="XE8" s="5">
        <v>0</v>
      </c>
      <c r="XF8" s="5">
        <v>0</v>
      </c>
      <c r="XG8" s="5">
        <v>0</v>
      </c>
      <c r="XH8" s="5">
        <v>0</v>
      </c>
      <c r="XI8" s="5">
        <v>0</v>
      </c>
      <c r="XJ8" s="5">
        <v>0</v>
      </c>
      <c r="XK8" s="5">
        <v>0</v>
      </c>
      <c r="XL8" s="5">
        <v>0</v>
      </c>
      <c r="XM8" s="5">
        <v>0</v>
      </c>
      <c r="XN8" s="5">
        <v>0</v>
      </c>
      <c r="XO8" s="5">
        <v>0</v>
      </c>
      <c r="XP8" s="5">
        <v>0</v>
      </c>
      <c r="XQ8" s="3">
        <v>6</v>
      </c>
      <c r="XR8" s="3">
        <v>0</v>
      </c>
      <c r="XS8" s="1" t="e">
        <v>#NULL!</v>
      </c>
      <c r="XT8" s="1" t="e">
        <v>#NULL!</v>
      </c>
      <c r="XU8" s="3">
        <v>4</v>
      </c>
      <c r="XV8" s="3">
        <v>0</v>
      </c>
      <c r="XW8" s="1" t="e">
        <v>#NULL!</v>
      </c>
      <c r="XX8" s="1" t="e">
        <v>#NULL!</v>
      </c>
      <c r="XY8" s="1" t="e">
        <v>#NULL!</v>
      </c>
      <c r="XZ8" s="3">
        <v>2</v>
      </c>
      <c r="YA8" s="3">
        <v>2</v>
      </c>
      <c r="YB8" s="3">
        <v>0</v>
      </c>
      <c r="YC8" s="1" t="e">
        <v>#NULL!</v>
      </c>
      <c r="YD8" s="1" t="e">
        <v>#NULL!</v>
      </c>
      <c r="YE8" s="3">
        <v>2</v>
      </c>
      <c r="YF8" s="3">
        <v>1</v>
      </c>
      <c r="YG8" s="3">
        <v>0</v>
      </c>
      <c r="YH8" s="1" t="e">
        <v>#NULL!</v>
      </c>
      <c r="YI8" s="3">
        <v>2</v>
      </c>
      <c r="YJ8" s="3">
        <v>0</v>
      </c>
      <c r="YK8" s="1" t="e">
        <v>#NULL!</v>
      </c>
      <c r="YL8" s="1" t="e">
        <v>#NULL!</v>
      </c>
      <c r="YM8" s="3">
        <v>2</v>
      </c>
      <c r="YN8" s="3">
        <v>0</v>
      </c>
      <c r="YO8" s="1" t="e">
        <v>#NULL!</v>
      </c>
      <c r="YP8" s="1" t="e">
        <v>#NULL!</v>
      </c>
      <c r="YQ8" s="3">
        <v>1</v>
      </c>
      <c r="YR8" s="3">
        <v>0</v>
      </c>
      <c r="YS8" s="1" t="e">
        <v>#NULL!</v>
      </c>
      <c r="YT8" s="1" t="e">
        <v>#NULL!</v>
      </c>
      <c r="YU8" s="1" t="e">
        <v>#NULL!</v>
      </c>
      <c r="YV8" s="3">
        <v>3</v>
      </c>
      <c r="YW8" s="3">
        <v>0</v>
      </c>
      <c r="YX8" s="1" t="e">
        <v>#NULL!</v>
      </c>
      <c r="YY8" s="3">
        <v>3</v>
      </c>
      <c r="YZ8" s="3">
        <v>0</v>
      </c>
      <c r="ZA8" s="1" t="e">
        <v>#NULL!</v>
      </c>
      <c r="ZB8" s="3">
        <v>0</v>
      </c>
      <c r="ZC8" s="1" t="e">
        <v>#NULL!</v>
      </c>
      <c r="ZD8" s="1" t="e">
        <v>#NULL!</v>
      </c>
      <c r="ZE8" s="3">
        <v>1</v>
      </c>
      <c r="ZF8" s="3">
        <v>2</v>
      </c>
      <c r="ZG8" s="3">
        <v>0</v>
      </c>
      <c r="ZH8" s="1" t="e">
        <v>#NULL!</v>
      </c>
      <c r="ZI8" s="3">
        <v>2</v>
      </c>
      <c r="ZJ8" s="3">
        <v>0</v>
      </c>
      <c r="ZK8" s="1" t="e">
        <v>#NULL!</v>
      </c>
      <c r="ZL8" s="3">
        <v>2</v>
      </c>
      <c r="ZM8" s="3">
        <v>0</v>
      </c>
      <c r="ZN8" s="1" t="e">
        <v>#NULL!</v>
      </c>
      <c r="ZO8" s="3">
        <v>1</v>
      </c>
      <c r="ZP8" s="3">
        <v>1</v>
      </c>
      <c r="ZQ8" s="3">
        <v>0</v>
      </c>
      <c r="ZR8" s="3">
        <v>1</v>
      </c>
      <c r="ZS8" s="3">
        <v>0</v>
      </c>
      <c r="ZT8" s="1" t="e">
        <v>#NULL!</v>
      </c>
      <c r="ZU8" s="3">
        <v>3</v>
      </c>
      <c r="ZV8" s="3">
        <v>0</v>
      </c>
      <c r="ZW8" s="1" t="e">
        <v>#NULL!</v>
      </c>
      <c r="ZX8" s="3">
        <v>2</v>
      </c>
      <c r="ZY8" s="3">
        <v>0</v>
      </c>
      <c r="ZZ8" s="1" t="e">
        <v>#NULL!</v>
      </c>
      <c r="AAA8" s="3">
        <v>0</v>
      </c>
      <c r="AAB8" s="1" t="e">
        <v>#NULL!</v>
      </c>
      <c r="AAC8" s="1" t="e">
        <v>#NULL!</v>
      </c>
      <c r="AAD8" s="3">
        <v>999</v>
      </c>
      <c r="AAE8" s="3">
        <v>999</v>
      </c>
      <c r="AAF8" s="3">
        <v>999</v>
      </c>
      <c r="AAG8" s="3">
        <v>999</v>
      </c>
      <c r="AAH8" s="3">
        <v>999</v>
      </c>
      <c r="AAI8" s="3">
        <v>999</v>
      </c>
      <c r="AAJ8" s="3">
        <v>999</v>
      </c>
      <c r="AAK8" s="3">
        <v>999</v>
      </c>
      <c r="AAL8" s="3">
        <v>999</v>
      </c>
      <c r="AAM8" s="3">
        <v>999</v>
      </c>
      <c r="AAN8" s="3">
        <v>999</v>
      </c>
      <c r="AAO8" s="3">
        <v>999</v>
      </c>
      <c r="AAP8" s="3">
        <v>999</v>
      </c>
      <c r="AAQ8" s="3">
        <v>999</v>
      </c>
      <c r="AAR8" s="3">
        <v>999</v>
      </c>
      <c r="AAS8" s="3">
        <v>999</v>
      </c>
      <c r="AAT8" s="3">
        <v>999</v>
      </c>
      <c r="AAU8" s="3">
        <v>999</v>
      </c>
      <c r="AAV8" s="3">
        <v>999</v>
      </c>
      <c r="AAW8" s="3">
        <v>999</v>
      </c>
      <c r="AAX8" s="3">
        <v>999</v>
      </c>
      <c r="AAY8" s="3">
        <v>999</v>
      </c>
      <c r="AAZ8" s="3">
        <v>999</v>
      </c>
      <c r="ABA8" s="3">
        <v>999</v>
      </c>
      <c r="ABB8" s="3">
        <v>1</v>
      </c>
      <c r="ABC8" s="3">
        <v>3</v>
      </c>
      <c r="ABD8" s="3">
        <v>0</v>
      </c>
      <c r="ABE8" s="3">
        <v>0</v>
      </c>
      <c r="ABF8" s="3">
        <v>5</v>
      </c>
      <c r="ABG8" s="3">
        <v>3</v>
      </c>
      <c r="ABH8" s="3">
        <v>0</v>
      </c>
      <c r="ABI8" s="3">
        <v>0</v>
      </c>
      <c r="ABJ8" s="3">
        <v>0</v>
      </c>
      <c r="ABK8" s="3">
        <v>3</v>
      </c>
      <c r="ABL8" s="3">
        <v>3</v>
      </c>
      <c r="ABM8" s="3">
        <v>3</v>
      </c>
      <c r="ABN8" s="3">
        <v>0</v>
      </c>
      <c r="ABO8" s="3">
        <v>0</v>
      </c>
      <c r="ABP8" s="3">
        <v>3</v>
      </c>
      <c r="ABQ8" s="3">
        <v>2</v>
      </c>
      <c r="ABR8" s="3">
        <v>2</v>
      </c>
      <c r="ABS8" s="3">
        <v>0</v>
      </c>
      <c r="ABT8" s="3">
        <v>5</v>
      </c>
      <c r="ABU8" s="3">
        <v>4</v>
      </c>
      <c r="ABV8" s="3">
        <v>0</v>
      </c>
      <c r="ABW8" s="3">
        <v>0</v>
      </c>
      <c r="ABX8" s="3">
        <v>4</v>
      </c>
      <c r="ABY8" s="3">
        <v>5</v>
      </c>
      <c r="ABZ8" s="3">
        <v>0</v>
      </c>
      <c r="ACA8" s="3">
        <v>0</v>
      </c>
      <c r="ACB8" s="3">
        <v>5</v>
      </c>
      <c r="ACC8" s="3">
        <v>4</v>
      </c>
      <c r="ACD8" s="3">
        <v>0</v>
      </c>
      <c r="ACE8" s="3">
        <v>0</v>
      </c>
      <c r="ACF8" s="3">
        <v>0</v>
      </c>
      <c r="ACG8" s="3">
        <v>6</v>
      </c>
      <c r="ACH8" s="3">
        <v>0</v>
      </c>
      <c r="ACI8" s="3">
        <v>0</v>
      </c>
      <c r="ACJ8" s="3">
        <v>3</v>
      </c>
      <c r="ACK8" s="3">
        <v>3</v>
      </c>
      <c r="ACL8" s="3">
        <v>0</v>
      </c>
      <c r="ACM8" s="3">
        <v>4</v>
      </c>
      <c r="ACN8" s="3">
        <v>0</v>
      </c>
      <c r="ACO8" s="3">
        <v>0</v>
      </c>
      <c r="ACP8" s="3">
        <v>2.5</v>
      </c>
      <c r="ACQ8" s="3">
        <v>3</v>
      </c>
      <c r="ACR8" s="3">
        <v>3</v>
      </c>
      <c r="ACS8" s="3">
        <v>0</v>
      </c>
      <c r="ACT8" s="3">
        <v>3</v>
      </c>
      <c r="ACU8" s="3">
        <v>3</v>
      </c>
      <c r="ACV8" s="3">
        <v>0</v>
      </c>
      <c r="ACW8" s="3">
        <v>1</v>
      </c>
      <c r="ACX8" s="3">
        <v>5</v>
      </c>
      <c r="ACY8" s="3">
        <v>0</v>
      </c>
      <c r="ACZ8" s="3">
        <v>5</v>
      </c>
      <c r="ADA8" s="3">
        <v>5</v>
      </c>
      <c r="ADB8" s="3">
        <v>3</v>
      </c>
      <c r="ADC8" s="3">
        <v>5</v>
      </c>
      <c r="ADD8" s="3">
        <v>5</v>
      </c>
      <c r="ADE8" s="3">
        <v>0</v>
      </c>
      <c r="ADF8" s="3">
        <v>6</v>
      </c>
      <c r="ADG8" s="3">
        <v>2</v>
      </c>
      <c r="ADH8" s="3">
        <v>0</v>
      </c>
      <c r="ADI8" s="3">
        <v>5</v>
      </c>
      <c r="ADJ8" s="3">
        <v>4</v>
      </c>
      <c r="ADK8" s="3">
        <v>0</v>
      </c>
      <c r="ADL8" s="3">
        <v>2</v>
      </c>
      <c r="ADM8" s="3">
        <v>0</v>
      </c>
      <c r="ADN8" s="3">
        <v>0</v>
      </c>
      <c r="ADO8" s="3">
        <v>0</v>
      </c>
      <c r="ADP8" s="3">
        <v>0</v>
      </c>
      <c r="ADQ8" s="3">
        <v>0</v>
      </c>
      <c r="ADR8" s="3">
        <v>0</v>
      </c>
      <c r="ADS8" s="3">
        <v>0</v>
      </c>
      <c r="ADT8" s="3">
        <v>0</v>
      </c>
      <c r="ADU8" s="3">
        <v>0</v>
      </c>
      <c r="ADV8" s="3">
        <v>0</v>
      </c>
      <c r="ADW8" s="3">
        <v>0</v>
      </c>
      <c r="ADX8" s="3">
        <v>0</v>
      </c>
      <c r="ADY8" s="3">
        <v>0</v>
      </c>
      <c r="ADZ8" s="3">
        <v>0</v>
      </c>
      <c r="AEA8" s="3">
        <v>0</v>
      </c>
      <c r="AEB8" s="3">
        <v>0</v>
      </c>
      <c r="AEC8" s="3">
        <v>0</v>
      </c>
      <c r="AED8" s="3">
        <v>0</v>
      </c>
      <c r="AEE8" s="3">
        <v>0</v>
      </c>
      <c r="AEF8" s="3">
        <v>0</v>
      </c>
      <c r="AEG8" s="3">
        <v>0</v>
      </c>
      <c r="AEH8" s="3">
        <v>0</v>
      </c>
      <c r="AEI8" s="3">
        <v>0</v>
      </c>
      <c r="AEJ8" s="3">
        <v>0</v>
      </c>
      <c r="AEK8" s="3">
        <v>0</v>
      </c>
      <c r="AEL8" s="3">
        <v>0</v>
      </c>
      <c r="AEM8" t="s">
        <v>933</v>
      </c>
      <c r="AEN8" t="s">
        <v>933</v>
      </c>
      <c r="AEO8" s="5">
        <v>0</v>
      </c>
      <c r="AEP8" s="5">
        <v>0</v>
      </c>
      <c r="AEQ8" t="s">
        <v>933</v>
      </c>
      <c r="AER8" t="s">
        <v>933</v>
      </c>
      <c r="AES8" s="5">
        <v>0</v>
      </c>
      <c r="AET8" s="5">
        <v>0</v>
      </c>
      <c r="AEU8" s="5">
        <v>0</v>
      </c>
      <c r="AEV8" t="s">
        <v>933</v>
      </c>
      <c r="AEW8" t="s">
        <v>933</v>
      </c>
      <c r="AEX8" t="s">
        <v>933</v>
      </c>
      <c r="AEY8" s="5">
        <v>0</v>
      </c>
      <c r="AEZ8" s="5">
        <v>0</v>
      </c>
      <c r="AFA8" t="s">
        <v>933</v>
      </c>
      <c r="AFB8" t="s">
        <v>933</v>
      </c>
      <c r="AFC8" t="s">
        <v>933</v>
      </c>
      <c r="AFD8" s="5">
        <v>0</v>
      </c>
      <c r="AFE8" t="s">
        <v>933</v>
      </c>
      <c r="AFF8" t="s">
        <v>933</v>
      </c>
      <c r="AFG8" s="5">
        <v>0</v>
      </c>
      <c r="AFH8" s="5">
        <v>0</v>
      </c>
      <c r="AFI8" t="s">
        <v>933</v>
      </c>
      <c r="AFJ8" t="s">
        <v>933</v>
      </c>
      <c r="AFK8" s="5">
        <v>0</v>
      </c>
      <c r="AFL8" s="5">
        <v>0</v>
      </c>
      <c r="AFM8" t="s">
        <v>933</v>
      </c>
      <c r="AFN8" t="s">
        <v>933</v>
      </c>
      <c r="AFO8" s="5">
        <v>0</v>
      </c>
      <c r="AFP8" s="5">
        <v>0</v>
      </c>
      <c r="AFQ8" s="5">
        <v>0</v>
      </c>
      <c r="AFR8" t="s">
        <v>933</v>
      </c>
      <c r="AFS8" t="s">
        <v>933</v>
      </c>
      <c r="AFT8" s="5">
        <v>0</v>
      </c>
      <c r="AFU8" t="s">
        <v>933</v>
      </c>
      <c r="AFV8" t="s">
        <v>933</v>
      </c>
      <c r="AFW8" s="5">
        <v>0</v>
      </c>
      <c r="AFX8" t="s">
        <v>933</v>
      </c>
      <c r="AFY8" s="5">
        <v>0</v>
      </c>
      <c r="AFZ8" s="5">
        <v>0</v>
      </c>
      <c r="AGA8" t="s">
        <v>933</v>
      </c>
      <c r="AGB8" t="s">
        <v>933</v>
      </c>
      <c r="AGC8" t="s">
        <v>933</v>
      </c>
      <c r="AGD8" s="5">
        <v>0</v>
      </c>
      <c r="AGE8" t="s">
        <v>933</v>
      </c>
      <c r="AGF8" t="s">
        <v>933</v>
      </c>
      <c r="AGG8" s="5">
        <v>0</v>
      </c>
      <c r="AGH8" t="s">
        <v>933</v>
      </c>
      <c r="AGI8" t="s">
        <v>933</v>
      </c>
      <c r="AGJ8" s="5">
        <v>0</v>
      </c>
      <c r="AGK8" t="s">
        <v>933</v>
      </c>
      <c r="AGL8" t="s">
        <v>933</v>
      </c>
      <c r="AGM8" t="s">
        <v>933</v>
      </c>
      <c r="AGN8" t="s">
        <v>933</v>
      </c>
      <c r="AGO8" t="s">
        <v>933</v>
      </c>
      <c r="AGP8" s="5">
        <v>0</v>
      </c>
      <c r="AGQ8" t="s">
        <v>933</v>
      </c>
      <c r="AGR8" t="s">
        <v>927</v>
      </c>
      <c r="AGS8" s="5">
        <v>0</v>
      </c>
      <c r="AGT8" t="s">
        <v>933</v>
      </c>
      <c r="AGU8" t="s">
        <v>933</v>
      </c>
      <c r="AGV8" s="5">
        <v>0</v>
      </c>
      <c r="AGW8" t="s">
        <v>928</v>
      </c>
      <c r="AGX8" s="5">
        <v>0</v>
      </c>
      <c r="AGY8" s="5">
        <v>0</v>
      </c>
      <c r="AGZ8" s="5">
        <v>0</v>
      </c>
      <c r="AHA8" s="5">
        <v>0</v>
      </c>
      <c r="AHB8" s="5">
        <v>0</v>
      </c>
      <c r="AHC8" s="5">
        <v>0</v>
      </c>
      <c r="AHD8" s="5">
        <v>0</v>
      </c>
      <c r="AHE8" s="5">
        <v>0</v>
      </c>
      <c r="AHF8" s="5">
        <v>0</v>
      </c>
      <c r="AHG8" s="5">
        <v>0</v>
      </c>
      <c r="AHH8" s="5">
        <v>0</v>
      </c>
      <c r="AHI8" s="5">
        <v>0</v>
      </c>
      <c r="AHJ8" s="5">
        <v>0</v>
      </c>
      <c r="AHK8" s="5">
        <v>0</v>
      </c>
      <c r="AHL8" s="5">
        <v>0</v>
      </c>
      <c r="AHM8" s="5">
        <v>0</v>
      </c>
      <c r="AHN8" s="5">
        <v>0</v>
      </c>
      <c r="AHO8" s="5">
        <v>0</v>
      </c>
      <c r="AHP8" s="5">
        <v>0</v>
      </c>
      <c r="AHQ8" s="5">
        <v>0</v>
      </c>
      <c r="AHR8" s="5">
        <v>0</v>
      </c>
      <c r="AHS8" s="5">
        <v>0</v>
      </c>
      <c r="AHT8" s="5">
        <v>0</v>
      </c>
      <c r="AHU8" s="5">
        <v>0</v>
      </c>
      <c r="AHV8" s="5">
        <v>0</v>
      </c>
      <c r="AHW8" s="5">
        <v>0</v>
      </c>
    </row>
    <row r="9" spans="1:907" x14ac:dyDescent="0.2">
      <c r="A9" s="5">
        <v>10</v>
      </c>
      <c r="B9" t="s">
        <v>929</v>
      </c>
      <c r="C9" t="s">
        <v>904</v>
      </c>
      <c r="D9" t="s">
        <v>905</v>
      </c>
      <c r="E9" s="5">
        <v>83</v>
      </c>
      <c r="F9" s="5">
        <v>82.625</v>
      </c>
      <c r="G9" s="2">
        <v>41785</v>
      </c>
      <c r="H9" s="2">
        <v>41822</v>
      </c>
      <c r="I9" t="s">
        <v>906</v>
      </c>
      <c r="J9" t="s">
        <v>907</v>
      </c>
      <c r="K9" t="s">
        <v>912</v>
      </c>
      <c r="L9" t="s">
        <v>912</v>
      </c>
      <c r="M9" s="5">
        <v>0</v>
      </c>
      <c r="N9" s="5">
        <v>0</v>
      </c>
      <c r="O9" t="s">
        <v>912</v>
      </c>
      <c r="P9" t="s">
        <v>912</v>
      </c>
      <c r="Q9" t="s">
        <v>912</v>
      </c>
      <c r="R9" t="s">
        <v>912</v>
      </c>
      <c r="S9" t="s">
        <v>912</v>
      </c>
      <c r="T9" t="s">
        <v>912</v>
      </c>
      <c r="U9" t="s">
        <v>913</v>
      </c>
      <c r="V9" t="s">
        <v>913</v>
      </c>
      <c r="W9" t="s">
        <v>913</v>
      </c>
      <c r="X9" t="s">
        <v>913</v>
      </c>
      <c r="Y9" t="s">
        <v>913</v>
      </c>
      <c r="Z9" t="s">
        <v>913</v>
      </c>
      <c r="AA9" t="s">
        <v>913</v>
      </c>
      <c r="AB9" t="s">
        <v>913</v>
      </c>
      <c r="AC9" t="s">
        <v>912</v>
      </c>
      <c r="AD9" t="s">
        <v>912</v>
      </c>
      <c r="AE9" s="5">
        <v>0</v>
      </c>
      <c r="AF9" s="5">
        <v>0</v>
      </c>
      <c r="AG9" t="s">
        <v>912</v>
      </c>
      <c r="AH9" t="s">
        <v>913</v>
      </c>
      <c r="AI9" t="s">
        <v>913</v>
      </c>
      <c r="AJ9" s="5">
        <v>0</v>
      </c>
      <c r="AK9" t="s">
        <v>913</v>
      </c>
      <c r="AL9" t="s">
        <v>913</v>
      </c>
      <c r="AM9" t="s">
        <v>913</v>
      </c>
      <c r="AN9" s="5">
        <v>0</v>
      </c>
      <c r="AO9" s="5">
        <v>0</v>
      </c>
      <c r="AP9" t="s">
        <v>913</v>
      </c>
      <c r="AQ9" t="s">
        <v>913</v>
      </c>
      <c r="AR9" s="5">
        <v>0</v>
      </c>
      <c r="AS9" t="s">
        <v>913</v>
      </c>
      <c r="AT9" t="s">
        <v>913</v>
      </c>
      <c r="AU9" t="s">
        <v>913</v>
      </c>
      <c r="AV9" t="s">
        <v>913</v>
      </c>
      <c r="AW9" t="s">
        <v>913</v>
      </c>
      <c r="AX9" t="s">
        <v>913</v>
      </c>
      <c r="AY9" t="s">
        <v>912</v>
      </c>
      <c r="AZ9" t="s">
        <v>912</v>
      </c>
      <c r="BA9" t="s">
        <v>912</v>
      </c>
      <c r="BB9" t="s">
        <v>912</v>
      </c>
      <c r="BC9" t="s">
        <v>912</v>
      </c>
      <c r="BD9" t="s">
        <v>912</v>
      </c>
      <c r="BE9" s="5">
        <v>0</v>
      </c>
      <c r="BF9" t="s">
        <v>913</v>
      </c>
      <c r="BG9" t="s">
        <v>912</v>
      </c>
      <c r="BH9" s="5">
        <v>0</v>
      </c>
      <c r="BI9" t="s">
        <v>912</v>
      </c>
      <c r="BJ9" t="s">
        <v>912</v>
      </c>
      <c r="BK9" t="s">
        <v>913</v>
      </c>
      <c r="BL9" t="s">
        <v>912</v>
      </c>
      <c r="BM9" t="s">
        <v>913</v>
      </c>
      <c r="BN9" s="5">
        <v>0</v>
      </c>
      <c r="BO9" t="s">
        <v>913</v>
      </c>
      <c r="BP9" t="s">
        <v>913</v>
      </c>
      <c r="BQ9" s="5">
        <v>0</v>
      </c>
      <c r="BR9" t="s">
        <v>913</v>
      </c>
      <c r="BS9" t="s">
        <v>913</v>
      </c>
      <c r="BT9" t="s">
        <v>913</v>
      </c>
      <c r="BU9" t="s">
        <v>913</v>
      </c>
      <c r="BV9" t="s">
        <v>913</v>
      </c>
      <c r="BW9" s="5">
        <v>0</v>
      </c>
      <c r="BX9" t="s">
        <v>913</v>
      </c>
      <c r="BY9" t="s">
        <v>913</v>
      </c>
      <c r="BZ9" t="s">
        <v>912</v>
      </c>
      <c r="CA9" t="s">
        <v>912</v>
      </c>
      <c r="CB9" t="s">
        <v>913</v>
      </c>
      <c r="CC9" t="s">
        <v>913</v>
      </c>
      <c r="CD9" s="5">
        <v>0</v>
      </c>
      <c r="CE9" t="s">
        <v>912</v>
      </c>
      <c r="CF9" t="s">
        <v>913</v>
      </c>
      <c r="CG9" t="s">
        <v>912</v>
      </c>
      <c r="CH9" t="s">
        <v>912</v>
      </c>
      <c r="CI9" t="s">
        <v>913</v>
      </c>
      <c r="CJ9" t="s">
        <v>913</v>
      </c>
      <c r="CK9" t="s">
        <v>913</v>
      </c>
      <c r="CL9" t="s">
        <v>912</v>
      </c>
      <c r="CM9" t="s">
        <v>911</v>
      </c>
      <c r="CN9" t="s">
        <v>913</v>
      </c>
      <c r="CO9" t="s">
        <v>913</v>
      </c>
      <c r="CP9" t="s">
        <v>913</v>
      </c>
      <c r="CQ9" t="s">
        <v>913</v>
      </c>
      <c r="CR9" t="s">
        <v>911</v>
      </c>
      <c r="CS9" t="s">
        <v>913</v>
      </c>
      <c r="CT9" t="s">
        <v>913</v>
      </c>
      <c r="CU9" t="s">
        <v>913</v>
      </c>
      <c r="CV9" t="s">
        <v>912</v>
      </c>
      <c r="CW9" t="s">
        <v>913</v>
      </c>
      <c r="CX9" s="5">
        <v>0</v>
      </c>
      <c r="CY9" s="5">
        <v>0</v>
      </c>
      <c r="CZ9" t="s">
        <v>913</v>
      </c>
      <c r="DA9" t="s">
        <v>913</v>
      </c>
      <c r="DB9" t="s">
        <v>913</v>
      </c>
      <c r="DC9" t="s">
        <v>913</v>
      </c>
      <c r="DD9" t="s">
        <v>913</v>
      </c>
      <c r="DE9" t="s">
        <v>913</v>
      </c>
      <c r="DF9" t="s">
        <v>913</v>
      </c>
      <c r="DG9" t="s">
        <v>913</v>
      </c>
      <c r="DH9" t="s">
        <v>913</v>
      </c>
      <c r="DI9" t="s">
        <v>913</v>
      </c>
      <c r="DJ9" t="s">
        <v>913</v>
      </c>
      <c r="DK9" t="s">
        <v>913</v>
      </c>
      <c r="DL9" t="s">
        <v>913</v>
      </c>
      <c r="DM9" t="s">
        <v>913</v>
      </c>
      <c r="DN9" t="s">
        <v>913</v>
      </c>
      <c r="DO9" t="s">
        <v>913</v>
      </c>
      <c r="DP9" s="5">
        <v>0</v>
      </c>
      <c r="DQ9" s="5">
        <v>0</v>
      </c>
      <c r="DR9" t="s">
        <v>913</v>
      </c>
      <c r="DS9" t="s">
        <v>913</v>
      </c>
      <c r="DT9" t="s">
        <v>913</v>
      </c>
      <c r="DU9" s="5">
        <v>0</v>
      </c>
      <c r="DV9" t="s">
        <v>913</v>
      </c>
      <c r="DW9" t="s">
        <v>913</v>
      </c>
      <c r="DX9" t="s">
        <v>913</v>
      </c>
      <c r="DY9" s="5">
        <v>0</v>
      </c>
      <c r="DZ9" s="5">
        <v>0</v>
      </c>
      <c r="EA9" t="s">
        <v>913</v>
      </c>
      <c r="EB9" t="s">
        <v>913</v>
      </c>
      <c r="EC9" s="5">
        <v>0</v>
      </c>
      <c r="ED9" t="s">
        <v>913</v>
      </c>
      <c r="EE9" t="s">
        <v>913</v>
      </c>
      <c r="EF9" t="s">
        <v>913</v>
      </c>
      <c r="EG9" t="s">
        <v>913</v>
      </c>
      <c r="EH9" t="s">
        <v>913</v>
      </c>
      <c r="EI9" t="s">
        <v>913</v>
      </c>
      <c r="EJ9" t="s">
        <v>913</v>
      </c>
      <c r="EK9" t="s">
        <v>913</v>
      </c>
      <c r="EL9" t="s">
        <v>913</v>
      </c>
      <c r="EM9" t="s">
        <v>913</v>
      </c>
      <c r="EN9" t="s">
        <v>913</v>
      </c>
      <c r="EO9" t="s">
        <v>913</v>
      </c>
      <c r="EP9" s="5">
        <v>0</v>
      </c>
      <c r="EQ9" t="s">
        <v>913</v>
      </c>
      <c r="ER9" t="s">
        <v>912</v>
      </c>
      <c r="ES9" s="5">
        <v>0</v>
      </c>
      <c r="ET9" t="s">
        <v>913</v>
      </c>
      <c r="EU9" t="s">
        <v>913</v>
      </c>
      <c r="EV9" t="s">
        <v>913</v>
      </c>
      <c r="EW9" t="s">
        <v>913</v>
      </c>
      <c r="EX9" t="s">
        <v>913</v>
      </c>
      <c r="EY9" s="5">
        <v>0</v>
      </c>
      <c r="EZ9" t="s">
        <v>913</v>
      </c>
      <c r="FA9" t="s">
        <v>913</v>
      </c>
      <c r="FB9" s="5">
        <v>0</v>
      </c>
      <c r="FC9" t="s">
        <v>913</v>
      </c>
      <c r="FD9" t="s">
        <v>911</v>
      </c>
      <c r="FE9" t="s">
        <v>913</v>
      </c>
      <c r="FF9" t="s">
        <v>913</v>
      </c>
      <c r="FG9" t="s">
        <v>913</v>
      </c>
      <c r="FH9" s="5">
        <v>0</v>
      </c>
      <c r="FI9" t="s">
        <v>913</v>
      </c>
      <c r="FJ9" t="s">
        <v>913</v>
      </c>
      <c r="FK9" t="s">
        <v>912</v>
      </c>
      <c r="FL9" t="s">
        <v>913</v>
      </c>
      <c r="FM9" t="s">
        <v>913</v>
      </c>
      <c r="FN9" t="s">
        <v>913</v>
      </c>
      <c r="FO9" s="5">
        <v>0</v>
      </c>
      <c r="FP9" t="s">
        <v>913</v>
      </c>
      <c r="FQ9" t="s">
        <v>913</v>
      </c>
      <c r="FR9" t="s">
        <v>913</v>
      </c>
      <c r="FS9" t="s">
        <v>912</v>
      </c>
      <c r="FT9" t="s">
        <v>913</v>
      </c>
      <c r="FU9" t="s">
        <v>913</v>
      </c>
      <c r="FV9" t="s">
        <v>913</v>
      </c>
      <c r="FW9" t="s">
        <v>913</v>
      </c>
      <c r="FX9" t="s">
        <v>911</v>
      </c>
      <c r="FY9" t="s">
        <v>913</v>
      </c>
      <c r="FZ9" t="s">
        <v>913</v>
      </c>
      <c r="GA9" t="s">
        <v>913</v>
      </c>
      <c r="GB9" t="s">
        <v>913</v>
      </c>
      <c r="GC9" t="s">
        <v>912</v>
      </c>
      <c r="GD9" t="s">
        <v>913</v>
      </c>
      <c r="GE9" t="s">
        <v>913</v>
      </c>
      <c r="GF9" t="s">
        <v>913</v>
      </c>
      <c r="GG9" t="s">
        <v>908</v>
      </c>
      <c r="GH9" t="s">
        <v>930</v>
      </c>
      <c r="GI9" t="s">
        <v>909</v>
      </c>
      <c r="GJ9" s="5">
        <v>3</v>
      </c>
      <c r="GK9" s="5">
        <v>4</v>
      </c>
      <c r="GL9" s="5">
        <v>3</v>
      </c>
      <c r="GM9" s="5">
        <v>4</v>
      </c>
      <c r="GN9" s="5">
        <v>0</v>
      </c>
      <c r="GO9" s="5">
        <v>0</v>
      </c>
      <c r="GP9" t="s">
        <v>908</v>
      </c>
      <c r="GQ9" t="s">
        <v>930</v>
      </c>
      <c r="GR9" t="s">
        <v>1036</v>
      </c>
      <c r="GS9" s="4">
        <v>24</v>
      </c>
      <c r="GT9" s="4">
        <v>24</v>
      </c>
      <c r="GU9" s="4">
        <v>36</v>
      </c>
      <c r="GV9" s="4">
        <v>36</v>
      </c>
      <c r="GW9" s="5">
        <v>60</v>
      </c>
      <c r="GX9" s="5">
        <v>60</v>
      </c>
      <c r="GY9" s="5">
        <v>12</v>
      </c>
      <c r="GZ9" s="5">
        <v>12</v>
      </c>
      <c r="HA9" s="5">
        <v>12</v>
      </c>
      <c r="HB9" s="5">
        <v>12</v>
      </c>
      <c r="HC9" s="5">
        <v>18</v>
      </c>
      <c r="HD9" s="5">
        <v>18</v>
      </c>
      <c r="HE9" s="5">
        <v>18</v>
      </c>
      <c r="HF9" s="5">
        <v>18</v>
      </c>
      <c r="HG9" t="s">
        <v>910</v>
      </c>
      <c r="HH9" t="s">
        <v>935</v>
      </c>
      <c r="HI9" s="5">
        <v>1</v>
      </c>
      <c r="HJ9" s="5">
        <v>7</v>
      </c>
      <c r="HK9" s="5">
        <v>4</v>
      </c>
      <c r="HL9" s="5">
        <v>4</v>
      </c>
      <c r="HM9" s="5">
        <v>0</v>
      </c>
      <c r="HN9" s="5">
        <v>0</v>
      </c>
      <c r="HO9" s="5">
        <v>0</v>
      </c>
      <c r="HP9" s="5">
        <v>5</v>
      </c>
      <c r="HQ9" s="5">
        <v>0</v>
      </c>
      <c r="HR9" s="5">
        <v>3</v>
      </c>
      <c r="HS9" s="5">
        <v>5</v>
      </c>
      <c r="HT9" s="5">
        <v>5</v>
      </c>
      <c r="HU9" s="5">
        <v>0</v>
      </c>
      <c r="HV9" s="5">
        <v>0</v>
      </c>
      <c r="HW9" s="5">
        <v>5</v>
      </c>
      <c r="HX9" s="5">
        <v>5</v>
      </c>
      <c r="HY9" s="5">
        <v>5</v>
      </c>
      <c r="HZ9" s="5">
        <v>5</v>
      </c>
      <c r="IA9" s="5">
        <v>5</v>
      </c>
      <c r="IB9" s="5">
        <v>5</v>
      </c>
      <c r="IC9" s="5">
        <v>5</v>
      </c>
      <c r="ID9" s="5">
        <v>5</v>
      </c>
      <c r="IE9" s="5">
        <v>5</v>
      </c>
      <c r="IF9" s="5">
        <v>5</v>
      </c>
      <c r="IG9" s="5">
        <v>5</v>
      </c>
      <c r="IH9" s="5">
        <v>5</v>
      </c>
      <c r="II9" s="5">
        <v>5</v>
      </c>
      <c r="IJ9" s="5">
        <v>5</v>
      </c>
      <c r="IK9" s="5">
        <v>5</v>
      </c>
      <c r="IL9" s="5">
        <v>5</v>
      </c>
      <c r="IM9" s="5">
        <v>0</v>
      </c>
      <c r="IN9" s="5">
        <v>0</v>
      </c>
      <c r="IO9" s="5">
        <v>5</v>
      </c>
      <c r="IP9" s="5">
        <v>5</v>
      </c>
      <c r="IQ9" s="5">
        <v>5</v>
      </c>
      <c r="IR9" s="5">
        <v>0</v>
      </c>
      <c r="IS9" s="5">
        <v>5</v>
      </c>
      <c r="IT9" s="5">
        <v>5</v>
      </c>
      <c r="IU9" s="5">
        <v>5</v>
      </c>
      <c r="IV9" s="5">
        <v>0</v>
      </c>
      <c r="IW9" s="5">
        <v>0</v>
      </c>
      <c r="IX9" s="5">
        <v>5</v>
      </c>
      <c r="IY9" s="5">
        <v>5</v>
      </c>
      <c r="IZ9" s="5">
        <v>0</v>
      </c>
      <c r="JA9" s="5">
        <v>5</v>
      </c>
      <c r="JB9" s="5">
        <v>5</v>
      </c>
      <c r="JC9" s="5">
        <v>5</v>
      </c>
      <c r="JD9" s="5">
        <v>5</v>
      </c>
      <c r="JE9" s="5">
        <v>5</v>
      </c>
      <c r="JF9" s="5">
        <v>5</v>
      </c>
      <c r="JG9" s="5">
        <v>5</v>
      </c>
      <c r="JH9" s="5">
        <v>5</v>
      </c>
      <c r="JI9" s="5">
        <v>5</v>
      </c>
      <c r="JJ9" s="5">
        <v>5</v>
      </c>
      <c r="JK9" s="5">
        <v>5</v>
      </c>
      <c r="JL9" s="5">
        <v>5</v>
      </c>
      <c r="JM9" s="5">
        <v>0</v>
      </c>
      <c r="JN9" s="5">
        <v>5</v>
      </c>
      <c r="JO9" s="5">
        <v>5</v>
      </c>
      <c r="JP9" s="5">
        <v>0</v>
      </c>
      <c r="JQ9" s="5">
        <v>5</v>
      </c>
      <c r="JR9" s="5">
        <v>5</v>
      </c>
      <c r="JS9" s="5">
        <v>5</v>
      </c>
      <c r="JT9" s="5">
        <v>5</v>
      </c>
      <c r="JU9" s="5">
        <v>5</v>
      </c>
      <c r="JV9" s="5">
        <v>0</v>
      </c>
      <c r="JW9" s="5">
        <v>5</v>
      </c>
      <c r="JX9" s="5">
        <v>5</v>
      </c>
      <c r="JY9" s="5">
        <v>0</v>
      </c>
      <c r="JZ9" s="5">
        <v>5</v>
      </c>
      <c r="KA9" s="5">
        <v>5</v>
      </c>
      <c r="KB9" s="5">
        <v>5</v>
      </c>
      <c r="KC9" s="5">
        <v>5</v>
      </c>
      <c r="KD9" s="5">
        <v>5</v>
      </c>
      <c r="KE9" s="5">
        <v>0</v>
      </c>
      <c r="KF9" s="5">
        <v>5</v>
      </c>
      <c r="KG9" s="5">
        <v>5</v>
      </c>
      <c r="KH9" s="5">
        <v>5</v>
      </c>
      <c r="KI9" s="5">
        <v>5</v>
      </c>
      <c r="KJ9" s="5">
        <v>5</v>
      </c>
      <c r="KK9" s="5">
        <v>5</v>
      </c>
      <c r="KL9" s="5">
        <v>0</v>
      </c>
      <c r="KM9" s="5">
        <v>5</v>
      </c>
      <c r="KN9" s="5">
        <v>5</v>
      </c>
      <c r="KO9" s="5">
        <v>5</v>
      </c>
      <c r="KP9" s="5">
        <v>5</v>
      </c>
      <c r="KQ9" s="5">
        <v>5</v>
      </c>
      <c r="KR9" s="5">
        <v>5</v>
      </c>
      <c r="KS9" s="5">
        <v>5</v>
      </c>
      <c r="KT9" s="5">
        <v>5</v>
      </c>
      <c r="KU9" s="5">
        <v>5</v>
      </c>
      <c r="KV9" s="5">
        <v>5</v>
      </c>
      <c r="KW9" s="5">
        <v>5</v>
      </c>
      <c r="KX9" s="5">
        <v>5</v>
      </c>
      <c r="KY9" s="5">
        <v>5</v>
      </c>
      <c r="KZ9" s="5">
        <v>5</v>
      </c>
      <c r="LA9" s="5">
        <v>5</v>
      </c>
      <c r="LB9" s="5">
        <v>5</v>
      </c>
      <c r="LC9" s="5">
        <v>5</v>
      </c>
      <c r="LD9" t="s">
        <v>916</v>
      </c>
      <c r="LE9" t="s">
        <v>916</v>
      </c>
      <c r="LF9" s="5">
        <v>0</v>
      </c>
      <c r="LG9" s="5">
        <v>0</v>
      </c>
      <c r="LH9" t="s">
        <v>916</v>
      </c>
      <c r="LI9" t="s">
        <v>916</v>
      </c>
      <c r="LJ9" t="s">
        <v>916</v>
      </c>
      <c r="LK9" t="s">
        <v>916</v>
      </c>
      <c r="LL9" t="s">
        <v>916</v>
      </c>
      <c r="LM9" t="s">
        <v>918</v>
      </c>
      <c r="LN9" t="s">
        <v>918</v>
      </c>
      <c r="LO9" t="s">
        <v>918</v>
      </c>
      <c r="LP9" t="s">
        <v>918</v>
      </c>
      <c r="LQ9" t="s">
        <v>918</v>
      </c>
      <c r="LR9" t="s">
        <v>918</v>
      </c>
      <c r="LS9" t="s">
        <v>918</v>
      </c>
      <c r="LT9" t="s">
        <v>918</v>
      </c>
      <c r="LU9" t="s">
        <v>918</v>
      </c>
      <c r="LV9" t="s">
        <v>916</v>
      </c>
      <c r="LW9" t="s">
        <v>916</v>
      </c>
      <c r="LX9" s="5">
        <v>0</v>
      </c>
      <c r="LY9" s="5">
        <v>0</v>
      </c>
      <c r="LZ9" t="s">
        <v>918</v>
      </c>
      <c r="MA9" t="s">
        <v>918</v>
      </c>
      <c r="MB9" t="s">
        <v>918</v>
      </c>
      <c r="MC9" s="5">
        <v>0</v>
      </c>
      <c r="MD9" t="s">
        <v>918</v>
      </c>
      <c r="ME9" t="s">
        <v>918</v>
      </c>
      <c r="MF9" t="s">
        <v>918</v>
      </c>
      <c r="MG9" s="5">
        <v>0</v>
      </c>
      <c r="MH9" s="5">
        <v>0</v>
      </c>
      <c r="MI9" t="s">
        <v>918</v>
      </c>
      <c r="MJ9" t="s">
        <v>918</v>
      </c>
      <c r="MK9" s="5">
        <v>0</v>
      </c>
      <c r="ML9" t="s">
        <v>918</v>
      </c>
      <c r="MM9" t="s">
        <v>918</v>
      </c>
      <c r="MN9" t="s">
        <v>918</v>
      </c>
      <c r="MO9" t="s">
        <v>918</v>
      </c>
      <c r="MP9" t="s">
        <v>916</v>
      </c>
      <c r="MQ9" t="s">
        <v>918</v>
      </c>
      <c r="MR9" t="s">
        <v>916</v>
      </c>
      <c r="MS9" t="s">
        <v>916</v>
      </c>
      <c r="MT9" t="s">
        <v>916</v>
      </c>
      <c r="MU9" t="s">
        <v>916</v>
      </c>
      <c r="MV9" t="s">
        <v>916</v>
      </c>
      <c r="MW9" t="s">
        <v>916</v>
      </c>
      <c r="MX9" s="5">
        <v>0</v>
      </c>
      <c r="MY9" t="s">
        <v>918</v>
      </c>
      <c r="MZ9" t="s">
        <v>916</v>
      </c>
      <c r="NA9" s="5">
        <v>0</v>
      </c>
      <c r="NB9" t="s">
        <v>916</v>
      </c>
      <c r="NC9" t="s">
        <v>916</v>
      </c>
      <c r="ND9" t="s">
        <v>918</v>
      </c>
      <c r="NE9" t="s">
        <v>916</v>
      </c>
      <c r="NF9" t="s">
        <v>918</v>
      </c>
      <c r="NG9" s="5">
        <v>0</v>
      </c>
      <c r="NH9" t="s">
        <v>918</v>
      </c>
      <c r="NI9" t="s">
        <v>918</v>
      </c>
      <c r="NJ9" s="5">
        <v>0</v>
      </c>
      <c r="NK9" t="s">
        <v>918</v>
      </c>
      <c r="NL9" t="s">
        <v>916</v>
      </c>
      <c r="NM9" t="s">
        <v>918</v>
      </c>
      <c r="NN9" t="s">
        <v>918</v>
      </c>
      <c r="NO9" t="s">
        <v>918</v>
      </c>
      <c r="NP9" s="5">
        <v>0</v>
      </c>
      <c r="NQ9" t="s">
        <v>916</v>
      </c>
      <c r="NR9" t="s">
        <v>918</v>
      </c>
      <c r="NS9" t="s">
        <v>916</v>
      </c>
      <c r="NT9" t="s">
        <v>918</v>
      </c>
      <c r="NU9" t="s">
        <v>918</v>
      </c>
      <c r="NV9" t="s">
        <v>918</v>
      </c>
      <c r="NW9" s="5">
        <v>0</v>
      </c>
      <c r="NX9" t="s">
        <v>918</v>
      </c>
      <c r="NY9" t="s">
        <v>918</v>
      </c>
      <c r="NZ9" t="s">
        <v>918</v>
      </c>
      <c r="OA9" t="s">
        <v>916</v>
      </c>
      <c r="OB9" t="s">
        <v>918</v>
      </c>
      <c r="OC9" t="s">
        <v>918</v>
      </c>
      <c r="OD9" t="s">
        <v>918</v>
      </c>
      <c r="OE9" t="s">
        <v>918</v>
      </c>
      <c r="OF9" t="s">
        <v>917</v>
      </c>
      <c r="OG9" t="s">
        <v>918</v>
      </c>
      <c r="OH9" t="s">
        <v>918</v>
      </c>
      <c r="OI9" t="s">
        <v>918</v>
      </c>
      <c r="OJ9" t="s">
        <v>918</v>
      </c>
      <c r="OK9" t="s">
        <v>917</v>
      </c>
      <c r="OL9" t="s">
        <v>918</v>
      </c>
      <c r="OM9" t="s">
        <v>918</v>
      </c>
      <c r="ON9" t="s">
        <v>918</v>
      </c>
      <c r="OO9" s="5">
        <v>5</v>
      </c>
      <c r="OP9" s="5">
        <v>0</v>
      </c>
      <c r="OQ9" s="5">
        <v>0</v>
      </c>
      <c r="OR9" s="5">
        <v>0</v>
      </c>
      <c r="OS9" s="5">
        <v>5</v>
      </c>
      <c r="OT9" s="5">
        <v>5</v>
      </c>
      <c r="OU9" s="5">
        <v>5</v>
      </c>
      <c r="OV9" s="5">
        <v>0</v>
      </c>
      <c r="OW9" s="5">
        <v>0</v>
      </c>
      <c r="OX9" s="5">
        <v>5</v>
      </c>
      <c r="OY9" s="5">
        <v>5</v>
      </c>
      <c r="OZ9" s="5">
        <v>0</v>
      </c>
      <c r="PA9" s="5">
        <v>0</v>
      </c>
      <c r="PB9" s="5">
        <v>0</v>
      </c>
      <c r="PC9" s="5">
        <v>5</v>
      </c>
      <c r="PD9" s="5">
        <v>5</v>
      </c>
      <c r="PE9" s="5">
        <v>5</v>
      </c>
      <c r="PF9" s="5">
        <v>5</v>
      </c>
      <c r="PG9" s="5">
        <v>5</v>
      </c>
      <c r="PH9" s="5">
        <v>0</v>
      </c>
      <c r="PI9" s="5">
        <v>0</v>
      </c>
      <c r="PJ9" s="5">
        <v>0</v>
      </c>
      <c r="PK9" s="5">
        <v>5</v>
      </c>
      <c r="PL9" s="5">
        <v>0</v>
      </c>
      <c r="PM9" s="5">
        <v>0</v>
      </c>
      <c r="PN9" s="5">
        <v>0</v>
      </c>
      <c r="PO9" s="5">
        <v>5</v>
      </c>
      <c r="PP9" s="5">
        <v>0</v>
      </c>
      <c r="PQ9" s="5">
        <v>0</v>
      </c>
      <c r="PR9" s="5">
        <v>0</v>
      </c>
      <c r="PS9" s="5">
        <v>0</v>
      </c>
      <c r="PT9" s="5">
        <v>5</v>
      </c>
      <c r="PU9" s="5">
        <v>0</v>
      </c>
      <c r="PV9" s="5">
        <v>0</v>
      </c>
      <c r="PW9" s="5">
        <v>5</v>
      </c>
      <c r="PX9" s="5">
        <v>0</v>
      </c>
      <c r="PY9" s="5">
        <v>0</v>
      </c>
      <c r="PZ9" s="5">
        <v>5</v>
      </c>
      <c r="QA9" s="5">
        <v>0</v>
      </c>
      <c r="QB9" s="5">
        <v>0</v>
      </c>
      <c r="QC9" s="5">
        <v>5</v>
      </c>
      <c r="QD9" s="5">
        <v>0</v>
      </c>
      <c r="QE9" s="5">
        <v>0</v>
      </c>
      <c r="QF9" s="5">
        <v>0</v>
      </c>
      <c r="QG9" s="5">
        <v>5</v>
      </c>
      <c r="QH9" s="5">
        <v>0</v>
      </c>
      <c r="QI9" s="5">
        <v>0</v>
      </c>
      <c r="QJ9" s="5">
        <v>5</v>
      </c>
      <c r="QK9" s="5">
        <v>15</v>
      </c>
      <c r="QL9" s="5">
        <v>0</v>
      </c>
      <c r="QM9" s="5">
        <v>15</v>
      </c>
      <c r="QN9" s="5">
        <v>15</v>
      </c>
      <c r="QO9" s="5">
        <v>0</v>
      </c>
      <c r="QP9" s="5">
        <v>5</v>
      </c>
      <c r="QQ9" s="5">
        <v>0</v>
      </c>
      <c r="QR9" s="5">
        <v>0</v>
      </c>
      <c r="QS9" s="5">
        <v>5</v>
      </c>
      <c r="QT9" s="5">
        <v>0</v>
      </c>
      <c r="QU9" s="5">
        <v>0</v>
      </c>
      <c r="QV9" s="5">
        <v>5</v>
      </c>
      <c r="QW9" s="5">
        <v>15</v>
      </c>
      <c r="QX9" s="5">
        <v>0</v>
      </c>
      <c r="QY9" s="5">
        <v>5</v>
      </c>
      <c r="QZ9" s="5">
        <v>0</v>
      </c>
      <c r="RA9" s="5">
        <v>0</v>
      </c>
      <c r="RB9" s="5">
        <v>5</v>
      </c>
      <c r="RC9" s="5">
        <v>0</v>
      </c>
      <c r="RD9" s="5">
        <v>15</v>
      </c>
      <c r="RE9" s="5">
        <v>15</v>
      </c>
      <c r="RF9" s="5">
        <v>15</v>
      </c>
      <c r="RG9" s="5">
        <v>15</v>
      </c>
      <c r="RH9" s="5">
        <v>0</v>
      </c>
      <c r="RI9" s="5">
        <v>15</v>
      </c>
      <c r="RJ9" s="5">
        <v>15</v>
      </c>
      <c r="RK9" s="5">
        <v>15</v>
      </c>
      <c r="RL9" s="5">
        <v>15</v>
      </c>
      <c r="RM9" s="5">
        <v>0</v>
      </c>
      <c r="RN9" s="5">
        <v>0</v>
      </c>
      <c r="RO9" s="5">
        <v>0</v>
      </c>
      <c r="RP9" s="5">
        <v>15</v>
      </c>
      <c r="RQ9" s="5">
        <v>15</v>
      </c>
      <c r="RR9" s="5">
        <v>0</v>
      </c>
      <c r="RS9" s="5">
        <v>0</v>
      </c>
      <c r="RT9" s="5">
        <v>0</v>
      </c>
      <c r="RU9" s="5">
        <v>0</v>
      </c>
      <c r="RV9" s="5">
        <v>15</v>
      </c>
      <c r="RW9" s="5">
        <v>0</v>
      </c>
      <c r="RX9" s="5">
        <v>0</v>
      </c>
      <c r="RY9" s="5">
        <v>0</v>
      </c>
      <c r="RZ9" s="5">
        <v>2</v>
      </c>
      <c r="SA9" s="5">
        <v>5</v>
      </c>
      <c r="SB9" s="5">
        <v>5</v>
      </c>
      <c r="SC9" s="5">
        <v>4</v>
      </c>
      <c r="SD9" s="5">
        <v>2</v>
      </c>
      <c r="SE9" s="5">
        <v>3</v>
      </c>
      <c r="SF9" s="5">
        <v>3</v>
      </c>
      <c r="SG9" s="5">
        <v>2</v>
      </c>
      <c r="SH9" s="5">
        <v>3</v>
      </c>
      <c r="SI9" s="5">
        <v>3</v>
      </c>
      <c r="SJ9" s="5">
        <v>4</v>
      </c>
      <c r="SK9" s="5">
        <v>2</v>
      </c>
      <c r="SL9" s="5">
        <v>2</v>
      </c>
      <c r="SM9" s="5">
        <v>3</v>
      </c>
      <c r="SN9" s="5">
        <v>2</v>
      </c>
      <c r="SO9" s="5">
        <v>2</v>
      </c>
      <c r="SP9" s="5">
        <v>3</v>
      </c>
      <c r="SQ9" s="5">
        <v>2</v>
      </c>
      <c r="SR9" s="5">
        <v>2</v>
      </c>
      <c r="SS9" s="5">
        <v>2</v>
      </c>
      <c r="ST9" s="5">
        <v>2</v>
      </c>
      <c r="SU9" s="5">
        <v>2</v>
      </c>
      <c r="SV9" s="5">
        <v>3</v>
      </c>
      <c r="SW9" s="5">
        <v>2</v>
      </c>
      <c r="SX9" s="5">
        <v>3</v>
      </c>
      <c r="SY9" s="5">
        <v>2</v>
      </c>
      <c r="SZ9" s="5">
        <v>3</v>
      </c>
      <c r="TA9" s="5">
        <v>2</v>
      </c>
      <c r="TB9" t="s">
        <v>921</v>
      </c>
      <c r="TC9" t="s">
        <v>921</v>
      </c>
      <c r="TD9" t="s">
        <v>921</v>
      </c>
      <c r="TE9" t="s">
        <v>921</v>
      </c>
      <c r="TF9" t="s">
        <v>922</v>
      </c>
      <c r="TG9" t="s">
        <v>921</v>
      </c>
      <c r="TH9" t="s">
        <v>923</v>
      </c>
      <c r="TI9" t="s">
        <v>923</v>
      </c>
      <c r="TJ9" t="s">
        <v>920</v>
      </c>
      <c r="TK9" t="s">
        <v>920</v>
      </c>
      <c r="TL9" t="s">
        <v>932</v>
      </c>
      <c r="TM9" t="s">
        <v>932</v>
      </c>
      <c r="TN9" t="s">
        <v>923</v>
      </c>
      <c r="TO9" t="s">
        <v>922</v>
      </c>
      <c r="TP9" t="s">
        <v>920</v>
      </c>
      <c r="TQ9" t="s">
        <v>923</v>
      </c>
      <c r="TR9" t="s">
        <v>922</v>
      </c>
      <c r="TS9" t="s">
        <v>923</v>
      </c>
      <c r="TT9" t="s">
        <v>920</v>
      </c>
      <c r="TU9" t="s">
        <v>921</v>
      </c>
      <c r="TV9" t="s">
        <v>921</v>
      </c>
      <c r="TW9" t="s">
        <v>921</v>
      </c>
      <c r="TX9" t="s">
        <v>923</v>
      </c>
      <c r="TY9" t="s">
        <v>923</v>
      </c>
      <c r="TZ9" t="s">
        <v>921</v>
      </c>
      <c r="UA9" t="s">
        <v>921</v>
      </c>
      <c r="UB9" t="s">
        <v>922</v>
      </c>
      <c r="UC9" s="5">
        <v>999</v>
      </c>
      <c r="UD9" t="s">
        <v>923</v>
      </c>
      <c r="UE9" t="s">
        <v>936</v>
      </c>
      <c r="UF9" s="5">
        <v>0</v>
      </c>
      <c r="UG9" s="5">
        <v>0</v>
      </c>
      <c r="UH9" s="5">
        <v>0</v>
      </c>
      <c r="UI9" s="5">
        <v>0</v>
      </c>
      <c r="UJ9" s="5">
        <v>0</v>
      </c>
      <c r="UK9" s="5">
        <v>0</v>
      </c>
      <c r="UL9" s="5">
        <v>0</v>
      </c>
      <c r="UM9" s="5">
        <v>0</v>
      </c>
      <c r="UN9" s="5">
        <v>0</v>
      </c>
      <c r="UO9" s="5">
        <v>0</v>
      </c>
      <c r="UP9" s="5">
        <v>0</v>
      </c>
      <c r="UQ9" s="5">
        <v>0</v>
      </c>
      <c r="UR9" s="5">
        <v>0</v>
      </c>
      <c r="US9" s="5">
        <v>0</v>
      </c>
      <c r="UT9" s="5">
        <v>0</v>
      </c>
      <c r="UU9" s="5">
        <v>0</v>
      </c>
      <c r="UV9" s="5">
        <v>0</v>
      </c>
      <c r="UW9" s="5">
        <v>0</v>
      </c>
      <c r="UX9" s="5">
        <v>0</v>
      </c>
      <c r="UY9" s="5">
        <v>0</v>
      </c>
      <c r="UZ9" s="5">
        <v>0</v>
      </c>
      <c r="VA9" s="5">
        <v>0</v>
      </c>
      <c r="VB9" s="5">
        <v>0</v>
      </c>
      <c r="VC9" s="5">
        <v>0</v>
      </c>
      <c r="VD9" s="5">
        <v>0</v>
      </c>
      <c r="VE9" s="5">
        <v>0</v>
      </c>
      <c r="VF9" t="s">
        <v>924</v>
      </c>
      <c r="VG9" t="s">
        <v>924</v>
      </c>
      <c r="VH9" t="s">
        <v>924</v>
      </c>
      <c r="VI9" s="5">
        <v>0</v>
      </c>
      <c r="VJ9" s="5">
        <v>0</v>
      </c>
      <c r="VK9" t="s">
        <v>925</v>
      </c>
      <c r="VL9" t="s">
        <v>925</v>
      </c>
      <c r="VM9" s="5">
        <v>0</v>
      </c>
      <c r="VN9" t="s">
        <v>925</v>
      </c>
      <c r="VO9" t="s">
        <v>925</v>
      </c>
      <c r="VP9" t="s">
        <v>925</v>
      </c>
      <c r="VQ9" t="s">
        <v>925</v>
      </c>
      <c r="VR9" t="s">
        <v>925</v>
      </c>
      <c r="VS9" t="s">
        <v>925</v>
      </c>
      <c r="VT9" t="s">
        <v>924</v>
      </c>
      <c r="VU9" t="s">
        <v>924</v>
      </c>
      <c r="VV9" t="s">
        <v>924</v>
      </c>
      <c r="VW9" t="s">
        <v>994</v>
      </c>
      <c r="VX9" s="5">
        <v>0</v>
      </c>
      <c r="VY9" s="5">
        <v>0</v>
      </c>
      <c r="VZ9" s="5">
        <v>0</v>
      </c>
      <c r="WA9" s="5">
        <v>0</v>
      </c>
      <c r="WB9" s="5">
        <v>0</v>
      </c>
      <c r="WC9" s="5">
        <v>0</v>
      </c>
      <c r="WD9" t="s">
        <v>925</v>
      </c>
      <c r="WE9" t="s">
        <v>925</v>
      </c>
      <c r="WF9" t="s">
        <v>926</v>
      </c>
      <c r="WG9" t="s">
        <v>926</v>
      </c>
      <c r="WH9" t="s">
        <v>926</v>
      </c>
      <c r="WI9" s="5">
        <v>0</v>
      </c>
      <c r="WJ9" t="s">
        <v>926</v>
      </c>
      <c r="WK9" t="s">
        <v>926</v>
      </c>
      <c r="WL9" s="5">
        <v>0</v>
      </c>
      <c r="WM9" t="s">
        <v>926</v>
      </c>
      <c r="WN9" t="s">
        <v>926</v>
      </c>
      <c r="WO9" t="s">
        <v>926</v>
      </c>
      <c r="WP9" t="s">
        <v>926</v>
      </c>
      <c r="WQ9" t="s">
        <v>926</v>
      </c>
      <c r="WR9" s="5">
        <v>0</v>
      </c>
      <c r="WS9" t="s">
        <v>926</v>
      </c>
      <c r="WT9" t="s">
        <v>926</v>
      </c>
      <c r="WU9" t="s">
        <v>926</v>
      </c>
      <c r="WV9" t="s">
        <v>926</v>
      </c>
      <c r="WW9" t="s">
        <v>925</v>
      </c>
      <c r="WX9" t="s">
        <v>925</v>
      </c>
      <c r="WY9" s="5">
        <v>0</v>
      </c>
      <c r="WZ9" t="s">
        <v>925</v>
      </c>
      <c r="XA9" t="s">
        <v>925</v>
      </c>
      <c r="XB9" t="s">
        <v>925</v>
      </c>
      <c r="XC9" t="s">
        <v>925</v>
      </c>
      <c r="XD9" t="s">
        <v>925</v>
      </c>
      <c r="XE9" t="s">
        <v>925</v>
      </c>
      <c r="XF9" t="s">
        <v>925</v>
      </c>
      <c r="XG9" t="s">
        <v>925</v>
      </c>
      <c r="XH9" t="s">
        <v>924</v>
      </c>
      <c r="XI9" t="s">
        <v>925</v>
      </c>
      <c r="XJ9" t="s">
        <v>925</v>
      </c>
      <c r="XK9" t="s">
        <v>925</v>
      </c>
      <c r="XL9" t="s">
        <v>925</v>
      </c>
      <c r="XM9" t="s">
        <v>924</v>
      </c>
      <c r="XN9" t="s">
        <v>925</v>
      </c>
      <c r="XO9" t="s">
        <v>926</v>
      </c>
      <c r="XP9" t="s">
        <v>925</v>
      </c>
      <c r="XQ9" s="3">
        <v>1</v>
      </c>
      <c r="XR9" s="3">
        <v>0</v>
      </c>
      <c r="XS9" s="1" t="e">
        <v>#NULL!</v>
      </c>
      <c r="XT9" s="1" t="e">
        <v>#NULL!</v>
      </c>
      <c r="XU9" s="3">
        <v>2</v>
      </c>
      <c r="XV9" s="3">
        <v>2</v>
      </c>
      <c r="XW9" s="3">
        <v>2</v>
      </c>
      <c r="XX9" s="3">
        <v>2</v>
      </c>
      <c r="XY9" s="3">
        <v>0</v>
      </c>
      <c r="XZ9" s="3">
        <v>2</v>
      </c>
      <c r="YA9" s="3">
        <v>2</v>
      </c>
      <c r="YB9" s="3">
        <v>1</v>
      </c>
      <c r="YC9" s="3">
        <v>3</v>
      </c>
      <c r="YD9" s="3">
        <v>0</v>
      </c>
      <c r="YE9" s="3">
        <v>4</v>
      </c>
      <c r="YF9" s="3">
        <v>3</v>
      </c>
      <c r="YG9" s="3">
        <v>3</v>
      </c>
      <c r="YH9" s="3">
        <v>0</v>
      </c>
      <c r="YI9" s="3">
        <v>2</v>
      </c>
      <c r="YJ9" s="3">
        <v>0</v>
      </c>
      <c r="YK9" s="1" t="e">
        <v>#NULL!</v>
      </c>
      <c r="YL9" s="1" t="e">
        <v>#NULL!</v>
      </c>
      <c r="YM9" s="3">
        <v>2</v>
      </c>
      <c r="YN9" s="3">
        <v>1</v>
      </c>
      <c r="YO9" s="3">
        <v>0</v>
      </c>
      <c r="YP9" s="1" t="e">
        <v>#NULL!</v>
      </c>
      <c r="YQ9" s="3">
        <v>4</v>
      </c>
      <c r="YR9" s="3">
        <v>2</v>
      </c>
      <c r="YS9" s="3">
        <v>0</v>
      </c>
      <c r="YT9" s="1" t="e">
        <v>#NULL!</v>
      </c>
      <c r="YU9" s="1" t="e">
        <v>#NULL!</v>
      </c>
      <c r="YV9" s="3">
        <v>2</v>
      </c>
      <c r="YW9" s="3">
        <v>0</v>
      </c>
      <c r="YX9" s="1" t="e">
        <v>#NULL!</v>
      </c>
      <c r="YY9" s="3">
        <v>1</v>
      </c>
      <c r="YZ9" s="3">
        <v>1</v>
      </c>
      <c r="ZA9" s="3">
        <v>0</v>
      </c>
      <c r="ZB9" s="3">
        <v>2</v>
      </c>
      <c r="ZC9" s="3">
        <v>1</v>
      </c>
      <c r="ZD9" s="3">
        <v>0</v>
      </c>
      <c r="ZE9" s="3">
        <v>2</v>
      </c>
      <c r="ZF9" s="3">
        <v>1</v>
      </c>
      <c r="ZG9" s="3">
        <v>1</v>
      </c>
      <c r="ZH9" s="3">
        <v>0</v>
      </c>
      <c r="ZI9" s="3">
        <v>1</v>
      </c>
      <c r="ZJ9" s="3">
        <v>0</v>
      </c>
      <c r="ZK9" s="1" t="e">
        <v>#NULL!</v>
      </c>
      <c r="ZL9" s="3">
        <v>2</v>
      </c>
      <c r="ZM9" s="3">
        <v>1</v>
      </c>
      <c r="ZN9" s="1" t="e">
        <v>#NULL!</v>
      </c>
      <c r="ZO9" s="3">
        <v>1</v>
      </c>
      <c r="ZP9" s="3">
        <v>1</v>
      </c>
      <c r="ZQ9" s="3">
        <v>0</v>
      </c>
      <c r="ZR9" s="3">
        <v>2</v>
      </c>
      <c r="ZS9" s="3">
        <v>0</v>
      </c>
      <c r="ZT9" s="1" t="e">
        <v>#NULL!</v>
      </c>
      <c r="ZU9" s="3">
        <v>3</v>
      </c>
      <c r="ZV9" s="3">
        <v>0</v>
      </c>
      <c r="ZW9" s="1" t="e">
        <v>#NULL!</v>
      </c>
      <c r="ZX9" s="3">
        <v>0.5</v>
      </c>
      <c r="ZY9" s="3">
        <v>0.5</v>
      </c>
      <c r="ZZ9" s="3">
        <v>0</v>
      </c>
      <c r="AAA9" s="3">
        <v>1</v>
      </c>
      <c r="AAB9" s="3">
        <v>0</v>
      </c>
      <c r="AAC9" s="1" t="e">
        <v>#NULL!</v>
      </c>
      <c r="AAD9" s="3">
        <v>2</v>
      </c>
      <c r="AAE9" s="3">
        <v>0</v>
      </c>
      <c r="AAF9" s="3">
        <v>4</v>
      </c>
      <c r="AAG9" s="3">
        <v>0</v>
      </c>
      <c r="AAH9" s="3">
        <v>2</v>
      </c>
      <c r="AAI9" s="3">
        <v>0</v>
      </c>
      <c r="AAJ9" s="1" t="e">
        <v>#NULL!</v>
      </c>
      <c r="AAK9" s="3">
        <v>1</v>
      </c>
      <c r="AAL9" s="3">
        <v>0</v>
      </c>
      <c r="AAM9" s="3">
        <v>2</v>
      </c>
      <c r="AAN9" s="3">
        <v>2</v>
      </c>
      <c r="AAO9" s="3">
        <v>0</v>
      </c>
      <c r="AAP9" s="3">
        <v>1</v>
      </c>
      <c r="AAQ9" s="3">
        <v>0</v>
      </c>
      <c r="AAR9" s="3">
        <v>3</v>
      </c>
      <c r="AAS9" s="3">
        <v>0.5</v>
      </c>
      <c r="AAT9" s="3">
        <v>0</v>
      </c>
      <c r="AAU9" s="3">
        <v>1</v>
      </c>
      <c r="AAV9" s="3">
        <v>0</v>
      </c>
      <c r="AAW9" s="3">
        <v>1.5</v>
      </c>
      <c r="AAX9" s="3">
        <v>1</v>
      </c>
      <c r="AAY9" s="3">
        <v>0</v>
      </c>
      <c r="AAZ9" s="3">
        <v>1</v>
      </c>
      <c r="ABA9" s="3">
        <v>0</v>
      </c>
      <c r="ABB9" s="3">
        <v>1</v>
      </c>
      <c r="ABC9" s="3">
        <v>5</v>
      </c>
      <c r="ABD9" s="3">
        <v>0</v>
      </c>
      <c r="ABE9" s="3">
        <v>0</v>
      </c>
      <c r="ABF9" s="3">
        <v>2</v>
      </c>
      <c r="ABG9" s="3">
        <v>1</v>
      </c>
      <c r="ABH9" s="3">
        <v>1</v>
      </c>
      <c r="ABI9" s="3">
        <v>1</v>
      </c>
      <c r="ABJ9" s="3">
        <v>1</v>
      </c>
      <c r="ABK9" s="3">
        <v>1</v>
      </c>
      <c r="ABL9" s="3">
        <v>2</v>
      </c>
      <c r="ABM9" s="3">
        <v>1</v>
      </c>
      <c r="ABN9" s="3">
        <v>1</v>
      </c>
      <c r="ABO9" s="3">
        <v>1</v>
      </c>
      <c r="ABP9" s="3">
        <v>2</v>
      </c>
      <c r="ABQ9" s="3">
        <v>2</v>
      </c>
      <c r="ABR9" s="3">
        <v>2</v>
      </c>
      <c r="ABS9" s="3">
        <v>2</v>
      </c>
      <c r="ABT9" s="3">
        <v>4</v>
      </c>
      <c r="ABU9" s="3">
        <v>4</v>
      </c>
      <c r="ABV9" s="3">
        <v>0</v>
      </c>
      <c r="ABW9" s="3">
        <v>0</v>
      </c>
      <c r="ABX9" s="3">
        <v>2</v>
      </c>
      <c r="ABY9" s="3">
        <v>2</v>
      </c>
      <c r="ABZ9" s="3">
        <v>1</v>
      </c>
      <c r="ACA9" s="3">
        <v>0</v>
      </c>
      <c r="ACB9" s="3">
        <v>2</v>
      </c>
      <c r="ACC9" s="3">
        <v>3</v>
      </c>
      <c r="ACD9" s="3">
        <v>2</v>
      </c>
      <c r="ACE9" s="3">
        <v>0</v>
      </c>
      <c r="ACF9" s="3">
        <v>0</v>
      </c>
      <c r="ACG9" s="3">
        <v>4</v>
      </c>
      <c r="ACH9" s="3">
        <v>4</v>
      </c>
      <c r="ACI9" s="3">
        <v>0</v>
      </c>
      <c r="ACJ9" s="3">
        <v>4</v>
      </c>
      <c r="ACK9" s="3">
        <v>3</v>
      </c>
      <c r="ACL9" s="3">
        <v>2</v>
      </c>
      <c r="ACM9" s="3">
        <v>3</v>
      </c>
      <c r="ACN9" s="3">
        <v>5</v>
      </c>
      <c r="ACO9" s="3">
        <v>2</v>
      </c>
      <c r="ACP9" s="3">
        <v>3</v>
      </c>
      <c r="ACQ9" s="3">
        <v>2</v>
      </c>
      <c r="ACR9" s="3">
        <v>4</v>
      </c>
      <c r="ACS9" s="3">
        <v>3</v>
      </c>
      <c r="ACT9" s="3">
        <v>5</v>
      </c>
      <c r="ACU9" s="3">
        <v>6</v>
      </c>
      <c r="ACV9" s="3">
        <v>0</v>
      </c>
      <c r="ACW9" s="3">
        <v>5</v>
      </c>
      <c r="ACX9" s="3">
        <v>1</v>
      </c>
      <c r="ACY9" s="3">
        <v>0</v>
      </c>
      <c r="ACZ9" s="3">
        <v>1</v>
      </c>
      <c r="ADA9" s="3">
        <v>4</v>
      </c>
      <c r="ADB9" s="3">
        <v>6</v>
      </c>
      <c r="ADC9" s="3">
        <v>2.5</v>
      </c>
      <c r="ADD9" s="3">
        <v>6</v>
      </c>
      <c r="ADE9" s="3">
        <v>0</v>
      </c>
      <c r="ADF9" s="3">
        <v>1</v>
      </c>
      <c r="ADG9" s="3">
        <v>5</v>
      </c>
      <c r="ADH9" s="3">
        <v>0</v>
      </c>
      <c r="ADI9" s="3">
        <v>2</v>
      </c>
      <c r="ADJ9" s="3">
        <v>2</v>
      </c>
      <c r="ADK9" s="3">
        <v>7</v>
      </c>
      <c r="ADL9" s="3">
        <v>6</v>
      </c>
      <c r="ADM9" s="3">
        <v>5</v>
      </c>
      <c r="ADN9" s="3">
        <v>0</v>
      </c>
      <c r="ADO9" s="3">
        <v>5</v>
      </c>
      <c r="ADP9" s="3">
        <v>6</v>
      </c>
      <c r="ADQ9" s="3">
        <v>5</v>
      </c>
      <c r="ADR9" s="3">
        <v>4</v>
      </c>
      <c r="ADS9" s="3">
        <v>8</v>
      </c>
      <c r="ADT9" s="3">
        <v>3</v>
      </c>
      <c r="ADU9" s="3">
        <v>0</v>
      </c>
      <c r="ADV9" s="3">
        <v>5</v>
      </c>
      <c r="ADW9" s="3">
        <v>5</v>
      </c>
      <c r="ADX9" s="3">
        <v>4</v>
      </c>
      <c r="ADY9" s="3">
        <v>2</v>
      </c>
      <c r="ADZ9" s="3">
        <v>2</v>
      </c>
      <c r="AEA9" s="3">
        <v>5</v>
      </c>
      <c r="AEB9" s="3">
        <v>4</v>
      </c>
      <c r="AEC9" s="3">
        <v>3</v>
      </c>
      <c r="AED9" s="3">
        <v>0.5</v>
      </c>
      <c r="AEE9" s="3">
        <v>7</v>
      </c>
      <c r="AEF9" s="3">
        <v>9</v>
      </c>
      <c r="AEG9" s="3">
        <v>6</v>
      </c>
      <c r="AEH9" s="3">
        <v>5</v>
      </c>
      <c r="AEI9" s="3">
        <v>1</v>
      </c>
      <c r="AEJ9" s="3">
        <v>4</v>
      </c>
      <c r="AEK9" s="3">
        <v>9</v>
      </c>
      <c r="AEL9" s="3">
        <v>3</v>
      </c>
      <c r="AEM9" t="s">
        <v>933</v>
      </c>
      <c r="AEN9" t="s">
        <v>933</v>
      </c>
      <c r="AEO9" s="5">
        <v>0</v>
      </c>
      <c r="AEP9" s="5">
        <v>0</v>
      </c>
      <c r="AEQ9" t="s">
        <v>933</v>
      </c>
      <c r="AER9" t="s">
        <v>933</v>
      </c>
      <c r="AES9" t="s">
        <v>933</v>
      </c>
      <c r="AET9" t="s">
        <v>933</v>
      </c>
      <c r="AEU9" t="s">
        <v>933</v>
      </c>
      <c r="AEV9" t="s">
        <v>933</v>
      </c>
      <c r="AEW9" t="s">
        <v>933</v>
      </c>
      <c r="AEX9" t="s">
        <v>933</v>
      </c>
      <c r="AEY9" t="s">
        <v>933</v>
      </c>
      <c r="AEZ9" t="s">
        <v>933</v>
      </c>
      <c r="AFA9" t="s">
        <v>933</v>
      </c>
      <c r="AFB9" t="s">
        <v>933</v>
      </c>
      <c r="AFC9" t="s">
        <v>933</v>
      </c>
      <c r="AFD9" t="s">
        <v>933</v>
      </c>
      <c r="AFE9" t="s">
        <v>933</v>
      </c>
      <c r="AFF9" t="s">
        <v>933</v>
      </c>
      <c r="AFG9" s="5">
        <v>0</v>
      </c>
      <c r="AFH9" s="5">
        <v>0</v>
      </c>
      <c r="AFI9" t="s">
        <v>933</v>
      </c>
      <c r="AFJ9" t="s">
        <v>933</v>
      </c>
      <c r="AFK9" t="s">
        <v>933</v>
      </c>
      <c r="AFL9" s="5">
        <v>0</v>
      </c>
      <c r="AFM9" t="s">
        <v>933</v>
      </c>
      <c r="AFN9" t="s">
        <v>933</v>
      </c>
      <c r="AFO9" t="s">
        <v>933</v>
      </c>
      <c r="AFP9" s="5">
        <v>0</v>
      </c>
      <c r="AFQ9" s="5">
        <v>0</v>
      </c>
      <c r="AFR9" t="s">
        <v>933</v>
      </c>
      <c r="AFS9" t="s">
        <v>933</v>
      </c>
      <c r="AFT9" s="5">
        <v>0</v>
      </c>
      <c r="AFU9" t="s">
        <v>933</v>
      </c>
      <c r="AFV9" t="s">
        <v>933</v>
      </c>
      <c r="AFW9" t="s">
        <v>933</v>
      </c>
      <c r="AFX9" t="s">
        <v>933</v>
      </c>
      <c r="AFY9" t="s">
        <v>933</v>
      </c>
      <c r="AFZ9" t="s">
        <v>933</v>
      </c>
      <c r="AGA9" t="s">
        <v>933</v>
      </c>
      <c r="AGB9" t="s">
        <v>933</v>
      </c>
      <c r="AGC9" t="s">
        <v>933</v>
      </c>
      <c r="AGD9" t="s">
        <v>933</v>
      </c>
      <c r="AGE9" t="s">
        <v>933</v>
      </c>
      <c r="AGF9" t="s">
        <v>933</v>
      </c>
      <c r="AGG9" s="5">
        <v>0</v>
      </c>
      <c r="AGH9" t="s">
        <v>933</v>
      </c>
      <c r="AGI9" t="s">
        <v>933</v>
      </c>
      <c r="AGJ9" s="5">
        <v>0</v>
      </c>
      <c r="AGK9" t="s">
        <v>933</v>
      </c>
      <c r="AGL9" t="s">
        <v>933</v>
      </c>
      <c r="AGM9" t="s">
        <v>933</v>
      </c>
      <c r="AGN9" t="s">
        <v>933</v>
      </c>
      <c r="AGO9" t="s">
        <v>933</v>
      </c>
      <c r="AGP9" s="5">
        <v>0</v>
      </c>
      <c r="AGQ9" t="s">
        <v>933</v>
      </c>
      <c r="AGR9" t="s">
        <v>933</v>
      </c>
      <c r="AGS9" s="5">
        <v>0</v>
      </c>
      <c r="AGT9" t="s">
        <v>933</v>
      </c>
      <c r="AGU9" t="s">
        <v>933</v>
      </c>
      <c r="AGV9" t="s">
        <v>933</v>
      </c>
      <c r="AGW9" t="s">
        <v>933</v>
      </c>
      <c r="AGX9" t="s">
        <v>933</v>
      </c>
      <c r="AGY9" s="5">
        <v>0</v>
      </c>
      <c r="AGZ9" t="s">
        <v>933</v>
      </c>
      <c r="AHA9" t="s">
        <v>933</v>
      </c>
      <c r="AHB9" t="s">
        <v>933</v>
      </c>
      <c r="AHC9" t="s">
        <v>933</v>
      </c>
      <c r="AHD9" t="s">
        <v>933</v>
      </c>
      <c r="AHE9" t="s">
        <v>933</v>
      </c>
      <c r="AHF9" s="5">
        <v>0</v>
      </c>
      <c r="AHG9" t="s">
        <v>933</v>
      </c>
      <c r="AHH9" t="s">
        <v>933</v>
      </c>
      <c r="AHI9" t="s">
        <v>933</v>
      </c>
      <c r="AHJ9" t="s">
        <v>933</v>
      </c>
      <c r="AHK9" t="s">
        <v>933</v>
      </c>
      <c r="AHL9" t="s">
        <v>933</v>
      </c>
      <c r="AHM9" t="s">
        <v>933</v>
      </c>
      <c r="AHN9" t="s">
        <v>933</v>
      </c>
      <c r="AHO9" t="s">
        <v>933</v>
      </c>
      <c r="AHP9" t="s">
        <v>933</v>
      </c>
      <c r="AHQ9" t="s">
        <v>933</v>
      </c>
      <c r="AHR9" t="s">
        <v>933</v>
      </c>
      <c r="AHS9" t="s">
        <v>933</v>
      </c>
      <c r="AHT9" t="s">
        <v>933</v>
      </c>
      <c r="AHU9" t="s">
        <v>933</v>
      </c>
      <c r="AHV9" t="s">
        <v>933</v>
      </c>
      <c r="AHW9" t="s">
        <v>933</v>
      </c>
    </row>
    <row r="10" spans="1:907" x14ac:dyDescent="0.2">
      <c r="A10" s="5">
        <v>11</v>
      </c>
      <c r="B10" t="s">
        <v>903</v>
      </c>
      <c r="C10" t="s">
        <v>904</v>
      </c>
      <c r="D10" t="s">
        <v>904</v>
      </c>
      <c r="E10" s="5">
        <v>64</v>
      </c>
      <c r="F10" s="5">
        <v>64.161111111111111</v>
      </c>
      <c r="G10" s="2">
        <v>41834</v>
      </c>
      <c r="H10" s="2">
        <v>41864</v>
      </c>
      <c r="I10" t="s">
        <v>906</v>
      </c>
      <c r="J10" t="s">
        <v>937</v>
      </c>
      <c r="K10" t="s">
        <v>912</v>
      </c>
      <c r="L10" t="s">
        <v>913</v>
      </c>
      <c r="M10" t="s">
        <v>912</v>
      </c>
      <c r="N10" s="5">
        <v>0</v>
      </c>
      <c r="O10" t="s">
        <v>913</v>
      </c>
      <c r="P10" t="s">
        <v>912</v>
      </c>
      <c r="Q10" t="s">
        <v>912</v>
      </c>
      <c r="R10" s="5">
        <v>0</v>
      </c>
      <c r="S10" s="5">
        <v>0</v>
      </c>
      <c r="T10" t="s">
        <v>912</v>
      </c>
      <c r="U10" t="s">
        <v>913</v>
      </c>
      <c r="V10" s="5">
        <v>0</v>
      </c>
      <c r="W10" s="5">
        <v>0</v>
      </c>
      <c r="X10" s="5">
        <v>0</v>
      </c>
      <c r="Y10" t="s">
        <v>912</v>
      </c>
      <c r="Z10" t="s">
        <v>912</v>
      </c>
      <c r="AA10" s="5">
        <v>0</v>
      </c>
      <c r="AB10" s="5">
        <v>0</v>
      </c>
      <c r="AC10" t="s">
        <v>913</v>
      </c>
      <c r="AD10" t="s">
        <v>913</v>
      </c>
      <c r="AE10" t="s">
        <v>912</v>
      </c>
      <c r="AF10" s="5">
        <v>0</v>
      </c>
      <c r="AG10" t="s">
        <v>912</v>
      </c>
      <c r="AH10" s="5">
        <v>0</v>
      </c>
      <c r="AI10" s="5">
        <v>0</v>
      </c>
      <c r="AJ10" s="5">
        <v>0</v>
      </c>
      <c r="AK10" t="s">
        <v>913</v>
      </c>
      <c r="AL10" s="5">
        <v>0</v>
      </c>
      <c r="AM10" s="5">
        <v>0</v>
      </c>
      <c r="AN10" s="5">
        <v>0</v>
      </c>
      <c r="AO10" s="5">
        <v>0</v>
      </c>
      <c r="AP10" t="s">
        <v>913</v>
      </c>
      <c r="AQ10" t="s">
        <v>912</v>
      </c>
      <c r="AR10" t="s">
        <v>913</v>
      </c>
      <c r="AS10" t="s">
        <v>913</v>
      </c>
      <c r="AT10" s="5">
        <v>0</v>
      </c>
      <c r="AU10" s="5">
        <v>0</v>
      </c>
      <c r="AV10" t="s">
        <v>912</v>
      </c>
      <c r="AW10" s="5">
        <v>0</v>
      </c>
      <c r="AX10" s="5">
        <v>0</v>
      </c>
      <c r="AY10" t="s">
        <v>913</v>
      </c>
      <c r="AZ10" t="s">
        <v>912</v>
      </c>
      <c r="BA10" s="5">
        <v>0</v>
      </c>
      <c r="BB10" s="5">
        <v>0</v>
      </c>
      <c r="BC10" t="s">
        <v>913</v>
      </c>
      <c r="BD10" t="s">
        <v>913</v>
      </c>
      <c r="BE10" s="5">
        <v>0</v>
      </c>
      <c r="BF10" t="s">
        <v>913</v>
      </c>
      <c r="BG10" t="s">
        <v>912</v>
      </c>
      <c r="BH10" t="s">
        <v>912</v>
      </c>
      <c r="BI10" t="s">
        <v>912</v>
      </c>
      <c r="BJ10" t="s">
        <v>912</v>
      </c>
      <c r="BK10" s="5">
        <v>0</v>
      </c>
      <c r="BL10" t="s">
        <v>913</v>
      </c>
      <c r="BM10" t="s">
        <v>912</v>
      </c>
      <c r="BN10" s="5">
        <v>0</v>
      </c>
      <c r="BO10" t="s">
        <v>912</v>
      </c>
      <c r="BP10" t="s">
        <v>912</v>
      </c>
      <c r="BQ10" t="s">
        <v>912</v>
      </c>
      <c r="BR10" t="s">
        <v>912</v>
      </c>
      <c r="BS10" s="5">
        <v>0</v>
      </c>
      <c r="BT10" s="5">
        <v>0</v>
      </c>
      <c r="BU10" t="s">
        <v>912</v>
      </c>
      <c r="BV10" s="5">
        <v>0</v>
      </c>
      <c r="BW10" s="5">
        <v>0</v>
      </c>
      <c r="BX10" t="s">
        <v>913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t="s">
        <v>913</v>
      </c>
      <c r="CW10" t="s">
        <v>913</v>
      </c>
      <c r="CX10" t="s">
        <v>913</v>
      </c>
      <c r="CY10" s="5">
        <v>0</v>
      </c>
      <c r="CZ10" t="s">
        <v>913</v>
      </c>
      <c r="DA10" t="s">
        <v>913</v>
      </c>
      <c r="DB10" t="s">
        <v>913</v>
      </c>
      <c r="DC10" s="5">
        <v>0</v>
      </c>
      <c r="DD10" s="5">
        <v>0</v>
      </c>
      <c r="DE10" t="s">
        <v>912</v>
      </c>
      <c r="DF10" t="s">
        <v>913</v>
      </c>
      <c r="DG10" s="5">
        <v>0</v>
      </c>
      <c r="DH10" s="5">
        <v>0</v>
      </c>
      <c r="DI10" s="5">
        <v>0</v>
      </c>
      <c r="DJ10" t="s">
        <v>913</v>
      </c>
      <c r="DK10" t="s">
        <v>913</v>
      </c>
      <c r="DL10" s="5">
        <v>0</v>
      </c>
      <c r="DM10" s="5">
        <v>0</v>
      </c>
      <c r="DN10" t="s">
        <v>913</v>
      </c>
      <c r="DO10" t="s">
        <v>913</v>
      </c>
      <c r="DP10" t="s">
        <v>913</v>
      </c>
      <c r="DQ10" s="5">
        <v>0</v>
      </c>
      <c r="DR10" t="s">
        <v>913</v>
      </c>
      <c r="DS10" s="5">
        <v>0</v>
      </c>
      <c r="DT10" s="5">
        <v>0</v>
      </c>
      <c r="DU10" s="5">
        <v>0</v>
      </c>
      <c r="DV10" t="s">
        <v>913</v>
      </c>
      <c r="DW10" s="5">
        <v>0</v>
      </c>
      <c r="DX10" s="5">
        <v>0</v>
      </c>
      <c r="DY10" s="5">
        <v>0</v>
      </c>
      <c r="DZ10" s="5">
        <v>0</v>
      </c>
      <c r="EA10" t="s">
        <v>913</v>
      </c>
      <c r="EB10" t="s">
        <v>913</v>
      </c>
      <c r="EC10" t="s">
        <v>913</v>
      </c>
      <c r="ED10" t="s">
        <v>913</v>
      </c>
      <c r="EE10" s="5">
        <v>0</v>
      </c>
      <c r="EF10" s="5">
        <v>0</v>
      </c>
      <c r="EG10" t="s">
        <v>913</v>
      </c>
      <c r="EH10" s="5">
        <v>0</v>
      </c>
      <c r="EI10" s="5">
        <v>0</v>
      </c>
      <c r="EJ10" t="s">
        <v>913</v>
      </c>
      <c r="EK10" t="s">
        <v>912</v>
      </c>
      <c r="EL10" s="5">
        <v>0</v>
      </c>
      <c r="EM10" s="5">
        <v>0</v>
      </c>
      <c r="EN10" t="s">
        <v>913</v>
      </c>
      <c r="EO10" t="s">
        <v>913</v>
      </c>
      <c r="EP10" s="5">
        <v>0</v>
      </c>
      <c r="EQ10" t="s">
        <v>913</v>
      </c>
      <c r="ER10" t="s">
        <v>913</v>
      </c>
      <c r="ES10" t="s">
        <v>913</v>
      </c>
      <c r="ET10" t="s">
        <v>913</v>
      </c>
      <c r="EU10" t="s">
        <v>913</v>
      </c>
      <c r="EV10" s="5">
        <v>0</v>
      </c>
      <c r="EW10" t="s">
        <v>913</v>
      </c>
      <c r="EX10" t="s">
        <v>913</v>
      </c>
      <c r="EY10" s="5">
        <v>0</v>
      </c>
      <c r="EZ10" t="s">
        <v>913</v>
      </c>
      <c r="FA10" t="s">
        <v>913</v>
      </c>
      <c r="FB10" t="s">
        <v>913</v>
      </c>
      <c r="FC10" t="s">
        <v>913</v>
      </c>
      <c r="FD10" s="5">
        <v>0</v>
      </c>
      <c r="FE10" s="5">
        <v>0</v>
      </c>
      <c r="FF10" t="s">
        <v>913</v>
      </c>
      <c r="FG10" s="5">
        <v>0</v>
      </c>
      <c r="FH10" s="5">
        <v>0</v>
      </c>
      <c r="FI10" t="s">
        <v>913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t="s">
        <v>908</v>
      </c>
      <c r="GH10" t="s">
        <v>908</v>
      </c>
      <c r="GI10" t="s">
        <v>934</v>
      </c>
      <c r="GJ10" s="5">
        <v>1</v>
      </c>
      <c r="GK10" s="5">
        <v>3</v>
      </c>
      <c r="GL10" s="5">
        <v>1</v>
      </c>
      <c r="GM10" s="5">
        <v>2</v>
      </c>
      <c r="GN10" s="5">
        <v>0</v>
      </c>
      <c r="GO10" s="5">
        <v>1</v>
      </c>
      <c r="GP10" t="s">
        <v>908</v>
      </c>
      <c r="GQ10" t="s">
        <v>908</v>
      </c>
      <c r="GR10" t="s">
        <v>1036</v>
      </c>
      <c r="GS10" s="4">
        <v>24</v>
      </c>
      <c r="GT10" s="4">
        <v>23</v>
      </c>
      <c r="GU10" s="4">
        <v>36</v>
      </c>
      <c r="GV10" s="4">
        <v>36</v>
      </c>
      <c r="GW10" s="5">
        <v>60</v>
      </c>
      <c r="GX10" s="5">
        <v>59</v>
      </c>
      <c r="GY10" s="5">
        <v>12</v>
      </c>
      <c r="GZ10" s="5">
        <v>12</v>
      </c>
      <c r="HA10" s="5">
        <v>12</v>
      </c>
      <c r="HB10" s="5">
        <v>11</v>
      </c>
      <c r="HC10" s="5">
        <v>18</v>
      </c>
      <c r="HD10" s="5">
        <v>18</v>
      </c>
      <c r="HE10" s="5">
        <v>18</v>
      </c>
      <c r="HF10" s="5">
        <v>18</v>
      </c>
      <c r="HG10" t="s">
        <v>935</v>
      </c>
      <c r="HH10" t="s">
        <v>935</v>
      </c>
      <c r="HI10" s="5">
        <v>1</v>
      </c>
      <c r="HJ10" s="5">
        <v>16</v>
      </c>
      <c r="HK10" s="5">
        <v>4</v>
      </c>
      <c r="HL10" s="5">
        <v>3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5</v>
      </c>
      <c r="HT10" s="5">
        <v>5</v>
      </c>
      <c r="HU10" s="5">
        <v>5</v>
      </c>
      <c r="HV10" s="5">
        <v>0</v>
      </c>
      <c r="HW10" s="5">
        <v>5</v>
      </c>
      <c r="HX10" s="5">
        <v>5</v>
      </c>
      <c r="HY10" s="5">
        <v>5</v>
      </c>
      <c r="HZ10" s="5">
        <v>0</v>
      </c>
      <c r="IA10" s="5">
        <v>0</v>
      </c>
      <c r="IB10" s="5">
        <v>5</v>
      </c>
      <c r="IC10" s="5">
        <v>5</v>
      </c>
      <c r="ID10" s="5">
        <v>0</v>
      </c>
      <c r="IE10" s="5">
        <v>0</v>
      </c>
      <c r="IF10" s="5">
        <v>0</v>
      </c>
      <c r="IG10" s="5">
        <v>5</v>
      </c>
      <c r="IH10" s="5">
        <v>5</v>
      </c>
      <c r="II10" s="5">
        <v>0</v>
      </c>
      <c r="IJ10" s="5">
        <v>0</v>
      </c>
      <c r="IK10" s="5">
        <v>5</v>
      </c>
      <c r="IL10" s="5">
        <v>5</v>
      </c>
      <c r="IM10" s="5">
        <v>5</v>
      </c>
      <c r="IN10" s="5">
        <v>0</v>
      </c>
      <c r="IO10" s="5">
        <v>5</v>
      </c>
      <c r="IP10" s="5">
        <v>0</v>
      </c>
      <c r="IQ10" s="5">
        <v>0</v>
      </c>
      <c r="IR10" s="5">
        <v>0</v>
      </c>
      <c r="IS10" s="5">
        <v>5</v>
      </c>
      <c r="IT10" s="5">
        <v>0</v>
      </c>
      <c r="IU10" s="5">
        <v>0</v>
      </c>
      <c r="IV10" s="5">
        <v>0</v>
      </c>
      <c r="IW10" s="5">
        <v>0</v>
      </c>
      <c r="IX10" s="5">
        <v>5</v>
      </c>
      <c r="IY10" s="5">
        <v>5</v>
      </c>
      <c r="IZ10" s="5">
        <v>5</v>
      </c>
      <c r="JA10" s="5">
        <v>5</v>
      </c>
      <c r="JB10" s="5">
        <v>0</v>
      </c>
      <c r="JC10" s="5">
        <v>0</v>
      </c>
      <c r="JD10" s="5">
        <v>5</v>
      </c>
      <c r="JE10" s="5">
        <v>0</v>
      </c>
      <c r="JF10" s="5">
        <v>0</v>
      </c>
      <c r="JG10" s="5">
        <v>5</v>
      </c>
      <c r="JH10" s="5">
        <v>5</v>
      </c>
      <c r="JI10" s="5">
        <v>0</v>
      </c>
      <c r="JJ10" s="5">
        <v>0</v>
      </c>
      <c r="JK10" s="5">
        <v>5</v>
      </c>
      <c r="JL10" s="5">
        <v>5</v>
      </c>
      <c r="JM10" s="5">
        <v>0</v>
      </c>
      <c r="JN10" s="5">
        <v>5</v>
      </c>
      <c r="JO10" s="5">
        <v>5</v>
      </c>
      <c r="JP10" s="5">
        <v>5</v>
      </c>
      <c r="JQ10" s="5">
        <v>5</v>
      </c>
      <c r="JR10" s="5">
        <v>5</v>
      </c>
      <c r="JS10" s="5">
        <v>0</v>
      </c>
      <c r="JT10" s="5">
        <v>5</v>
      </c>
      <c r="JU10" s="5">
        <v>5</v>
      </c>
      <c r="JV10" s="5">
        <v>0</v>
      </c>
      <c r="JW10" s="5">
        <v>5</v>
      </c>
      <c r="JX10" s="5">
        <v>5</v>
      </c>
      <c r="JY10" s="5">
        <v>5</v>
      </c>
      <c r="JZ10" s="5">
        <v>5</v>
      </c>
      <c r="KA10" s="5">
        <v>0</v>
      </c>
      <c r="KB10" s="5">
        <v>0</v>
      </c>
      <c r="KC10" s="5">
        <v>5</v>
      </c>
      <c r="KD10" s="5">
        <v>0</v>
      </c>
      <c r="KE10" s="5">
        <v>0</v>
      </c>
      <c r="KF10" s="5">
        <v>5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t="s">
        <v>916</v>
      </c>
      <c r="LE10" t="s">
        <v>918</v>
      </c>
      <c r="LF10" t="s">
        <v>916</v>
      </c>
      <c r="LG10" s="5">
        <v>0</v>
      </c>
      <c r="LH10" t="s">
        <v>918</v>
      </c>
      <c r="LI10" t="s">
        <v>916</v>
      </c>
      <c r="LJ10" t="s">
        <v>916</v>
      </c>
      <c r="LK10" s="5">
        <v>0</v>
      </c>
      <c r="LL10" s="5">
        <v>0</v>
      </c>
      <c r="LM10" t="s">
        <v>916</v>
      </c>
      <c r="LN10" t="s">
        <v>918</v>
      </c>
      <c r="LO10" s="5">
        <v>0</v>
      </c>
      <c r="LP10" s="5">
        <v>0</v>
      </c>
      <c r="LQ10" s="5">
        <v>0</v>
      </c>
      <c r="LR10" t="s">
        <v>916</v>
      </c>
      <c r="LS10" t="s">
        <v>916</v>
      </c>
      <c r="LT10" s="5">
        <v>0</v>
      </c>
      <c r="LU10" s="5">
        <v>0</v>
      </c>
      <c r="LV10" t="s">
        <v>918</v>
      </c>
      <c r="LW10" t="s">
        <v>918</v>
      </c>
      <c r="LX10" t="s">
        <v>916</v>
      </c>
      <c r="LY10" s="5">
        <v>0</v>
      </c>
      <c r="LZ10" t="s">
        <v>918</v>
      </c>
      <c r="MA10" s="5">
        <v>0</v>
      </c>
      <c r="MB10" s="5">
        <v>0</v>
      </c>
      <c r="MC10" s="5">
        <v>0</v>
      </c>
      <c r="MD10" t="s">
        <v>918</v>
      </c>
      <c r="ME10" s="5">
        <v>0</v>
      </c>
      <c r="MF10" s="5">
        <v>0</v>
      </c>
      <c r="MG10" s="5">
        <v>0</v>
      </c>
      <c r="MH10" s="5">
        <v>0</v>
      </c>
      <c r="MI10" t="s">
        <v>918</v>
      </c>
      <c r="MJ10" t="s">
        <v>916</v>
      </c>
      <c r="MK10" t="s">
        <v>918</v>
      </c>
      <c r="ML10" t="s">
        <v>918</v>
      </c>
      <c r="MM10" s="5">
        <v>0</v>
      </c>
      <c r="MN10" s="5">
        <v>0</v>
      </c>
      <c r="MO10" t="s">
        <v>918</v>
      </c>
      <c r="MP10" s="5">
        <v>0</v>
      </c>
      <c r="MQ10" s="5">
        <v>0</v>
      </c>
      <c r="MR10" t="s">
        <v>918</v>
      </c>
      <c r="MS10" t="s">
        <v>916</v>
      </c>
      <c r="MT10" s="5">
        <v>0</v>
      </c>
      <c r="MU10" s="5">
        <v>0</v>
      </c>
      <c r="MV10" t="s">
        <v>918</v>
      </c>
      <c r="MW10" t="s">
        <v>918</v>
      </c>
      <c r="MX10" s="5">
        <v>0</v>
      </c>
      <c r="MY10" t="s">
        <v>918</v>
      </c>
      <c r="MZ10" t="s">
        <v>918</v>
      </c>
      <c r="NA10" t="s">
        <v>918</v>
      </c>
      <c r="NB10" t="s">
        <v>918</v>
      </c>
      <c r="NC10" t="s">
        <v>918</v>
      </c>
      <c r="ND10" s="5">
        <v>0</v>
      </c>
      <c r="NE10" t="s">
        <v>918</v>
      </c>
      <c r="NF10" t="s">
        <v>916</v>
      </c>
      <c r="NG10" s="5">
        <v>0</v>
      </c>
      <c r="NH10" t="s">
        <v>916</v>
      </c>
      <c r="NI10" t="s">
        <v>916</v>
      </c>
      <c r="NJ10" t="s">
        <v>916</v>
      </c>
      <c r="NK10" t="s">
        <v>916</v>
      </c>
      <c r="NL10" s="5">
        <v>0</v>
      </c>
      <c r="NM10" s="5">
        <v>0</v>
      </c>
      <c r="NN10" t="s">
        <v>918</v>
      </c>
      <c r="NO10" s="5">
        <v>0</v>
      </c>
      <c r="NP10" s="5">
        <v>0</v>
      </c>
      <c r="NQ10" t="s">
        <v>918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5">
        <v>0</v>
      </c>
      <c r="OJ10" s="5">
        <v>0</v>
      </c>
      <c r="OK10" s="5">
        <v>0</v>
      </c>
      <c r="OL10" s="5">
        <v>0</v>
      </c>
      <c r="OM10" s="5">
        <v>0</v>
      </c>
      <c r="ON10" s="5">
        <v>0</v>
      </c>
      <c r="OO10" s="5">
        <v>5</v>
      </c>
      <c r="OP10" s="5">
        <v>0</v>
      </c>
      <c r="OQ10" s="5">
        <v>5</v>
      </c>
      <c r="OR10" s="5">
        <v>0</v>
      </c>
      <c r="OS10" s="5">
        <v>5</v>
      </c>
      <c r="OT10" s="5">
        <v>15</v>
      </c>
      <c r="OU10" s="5">
        <v>15</v>
      </c>
      <c r="OV10" s="5">
        <v>0</v>
      </c>
      <c r="OW10" s="5">
        <v>0</v>
      </c>
      <c r="OX10" s="5">
        <v>15</v>
      </c>
      <c r="OY10" s="5">
        <v>5</v>
      </c>
      <c r="OZ10" s="5">
        <v>0</v>
      </c>
      <c r="PA10" s="5">
        <v>0</v>
      </c>
      <c r="PB10" s="5">
        <v>0</v>
      </c>
      <c r="PC10" s="5">
        <v>5</v>
      </c>
      <c r="PD10" s="5">
        <v>5</v>
      </c>
      <c r="PE10" s="5">
        <v>0</v>
      </c>
      <c r="PF10" s="5">
        <v>0</v>
      </c>
      <c r="PG10" s="5">
        <v>5</v>
      </c>
      <c r="PH10" s="5">
        <v>0</v>
      </c>
      <c r="PI10" s="5">
        <v>15</v>
      </c>
      <c r="PJ10" s="5">
        <v>0</v>
      </c>
      <c r="PK10" s="5">
        <v>5</v>
      </c>
      <c r="PL10" s="5">
        <v>0</v>
      </c>
      <c r="PM10" s="5">
        <v>0</v>
      </c>
      <c r="PN10" s="5">
        <v>0</v>
      </c>
      <c r="PO10" s="5">
        <v>5</v>
      </c>
      <c r="PP10" s="5">
        <v>0</v>
      </c>
      <c r="PQ10" s="5">
        <v>0</v>
      </c>
      <c r="PR10" s="5">
        <v>0</v>
      </c>
      <c r="PS10" s="5">
        <v>0</v>
      </c>
      <c r="PT10" s="5">
        <v>5</v>
      </c>
      <c r="PU10" s="5">
        <v>15</v>
      </c>
      <c r="PV10" s="5">
        <v>15</v>
      </c>
      <c r="PW10" s="5">
        <v>5</v>
      </c>
      <c r="PX10" s="5">
        <v>0</v>
      </c>
      <c r="PY10" s="5">
        <v>0</v>
      </c>
      <c r="PZ10" s="5">
        <v>5</v>
      </c>
      <c r="QA10" s="5">
        <v>0</v>
      </c>
      <c r="QB10" s="5">
        <v>0</v>
      </c>
      <c r="QC10" s="5">
        <v>5</v>
      </c>
      <c r="QD10" s="5">
        <v>15</v>
      </c>
      <c r="QE10" s="5">
        <v>0</v>
      </c>
      <c r="QF10" s="5">
        <v>0</v>
      </c>
      <c r="QG10" s="5">
        <v>5</v>
      </c>
      <c r="QH10" s="5">
        <v>0</v>
      </c>
      <c r="QI10" s="5">
        <v>0</v>
      </c>
      <c r="QJ10" s="5">
        <v>5</v>
      </c>
      <c r="QK10" s="5">
        <v>15</v>
      </c>
      <c r="QL10" s="5">
        <v>15</v>
      </c>
      <c r="QM10" s="5">
        <v>15</v>
      </c>
      <c r="QN10" s="5">
        <v>15</v>
      </c>
      <c r="QO10" s="5">
        <v>0</v>
      </c>
      <c r="QP10" s="5">
        <v>5</v>
      </c>
      <c r="QQ10" s="5">
        <v>15</v>
      </c>
      <c r="QR10" s="5">
        <v>0</v>
      </c>
      <c r="QS10" s="5">
        <v>15</v>
      </c>
      <c r="QT10" s="5">
        <v>15</v>
      </c>
      <c r="QU10" s="5">
        <v>15</v>
      </c>
      <c r="QV10" s="5">
        <v>15</v>
      </c>
      <c r="QW10" s="5">
        <v>0</v>
      </c>
      <c r="QX10" s="5">
        <v>0</v>
      </c>
      <c r="QY10" s="5">
        <v>15</v>
      </c>
      <c r="QZ10" s="5">
        <v>0</v>
      </c>
      <c r="RA10" s="5">
        <v>0</v>
      </c>
      <c r="RB10" s="5">
        <v>15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0</v>
      </c>
      <c r="RI10" s="5">
        <v>0</v>
      </c>
      <c r="RJ10" s="5">
        <v>0</v>
      </c>
      <c r="RK10" s="5">
        <v>0</v>
      </c>
      <c r="RL10" s="5">
        <v>0</v>
      </c>
      <c r="RM10" s="5">
        <v>0</v>
      </c>
      <c r="RN10" s="5">
        <v>0</v>
      </c>
      <c r="RO10" s="5">
        <v>0</v>
      </c>
      <c r="RP10" s="5">
        <v>0</v>
      </c>
      <c r="RQ10" s="5">
        <v>0</v>
      </c>
      <c r="RR10" s="5">
        <v>0</v>
      </c>
      <c r="RS10" s="5">
        <v>0</v>
      </c>
      <c r="RT10" s="5">
        <v>0</v>
      </c>
      <c r="RU10" s="5">
        <v>0</v>
      </c>
      <c r="RV10" s="5">
        <v>0</v>
      </c>
      <c r="RW10" s="5">
        <v>0</v>
      </c>
      <c r="RX10" s="5">
        <v>0</v>
      </c>
      <c r="RY10" s="5">
        <v>0</v>
      </c>
      <c r="RZ10" s="5">
        <v>3</v>
      </c>
      <c r="SA10" s="5">
        <v>3</v>
      </c>
      <c r="SB10" s="5">
        <v>2</v>
      </c>
      <c r="SC10" s="5">
        <v>2</v>
      </c>
      <c r="SD10" s="5">
        <v>3</v>
      </c>
      <c r="SE10" s="5">
        <v>1</v>
      </c>
      <c r="SF10" s="5">
        <v>1</v>
      </c>
      <c r="SG10" s="5">
        <v>3</v>
      </c>
      <c r="SH10" s="5">
        <v>1</v>
      </c>
      <c r="SI10" s="5">
        <v>3</v>
      </c>
      <c r="SJ10" s="5">
        <v>2</v>
      </c>
      <c r="SK10" s="5">
        <v>3</v>
      </c>
      <c r="SL10" s="5">
        <v>2</v>
      </c>
      <c r="SM10" s="5">
        <v>2</v>
      </c>
      <c r="SN10" s="5">
        <v>3</v>
      </c>
      <c r="SO10" s="5">
        <v>3</v>
      </c>
      <c r="SP10" s="5">
        <v>1</v>
      </c>
      <c r="SQ10" s="5">
        <v>1</v>
      </c>
      <c r="SR10" s="5">
        <v>0</v>
      </c>
      <c r="SS10" s="5">
        <v>0</v>
      </c>
      <c r="ST10" s="5">
        <v>0</v>
      </c>
      <c r="SU10" s="5">
        <v>0</v>
      </c>
      <c r="SV10" s="5">
        <v>0</v>
      </c>
      <c r="SW10" s="5">
        <v>0</v>
      </c>
      <c r="SX10" s="5">
        <v>0</v>
      </c>
      <c r="SY10" s="5">
        <v>0</v>
      </c>
      <c r="SZ10" s="5">
        <v>0</v>
      </c>
      <c r="TA10" s="5">
        <v>0</v>
      </c>
      <c r="TB10" t="s">
        <v>932</v>
      </c>
      <c r="TC10" t="s">
        <v>920</v>
      </c>
      <c r="TD10" t="s">
        <v>921</v>
      </c>
      <c r="TE10" t="s">
        <v>920</v>
      </c>
      <c r="TF10" t="s">
        <v>923</v>
      </c>
      <c r="TG10" t="s">
        <v>921</v>
      </c>
      <c r="TH10" t="s">
        <v>921</v>
      </c>
      <c r="TI10" t="s">
        <v>932</v>
      </c>
      <c r="TJ10" t="s">
        <v>921</v>
      </c>
      <c r="TK10" t="s">
        <v>932</v>
      </c>
      <c r="TL10" t="s">
        <v>932</v>
      </c>
      <c r="TM10" t="s">
        <v>932</v>
      </c>
      <c r="TN10" t="s">
        <v>932</v>
      </c>
      <c r="TO10" t="s">
        <v>932</v>
      </c>
      <c r="TP10" t="s">
        <v>922</v>
      </c>
      <c r="TQ10" t="s">
        <v>932</v>
      </c>
      <c r="TR10" t="s">
        <v>921</v>
      </c>
      <c r="TS10" t="s">
        <v>922</v>
      </c>
      <c r="TT10" t="s">
        <v>921</v>
      </c>
      <c r="TU10" s="5">
        <v>999</v>
      </c>
      <c r="TV10" s="5">
        <v>999</v>
      </c>
      <c r="TW10" s="5">
        <v>999</v>
      </c>
      <c r="TX10" s="5">
        <v>999</v>
      </c>
      <c r="TY10" s="5">
        <v>999</v>
      </c>
      <c r="TZ10" s="5">
        <v>999</v>
      </c>
      <c r="UA10" s="5">
        <v>999</v>
      </c>
      <c r="UB10" s="5">
        <v>999</v>
      </c>
      <c r="UC10" s="5">
        <v>999</v>
      </c>
      <c r="UD10" t="s">
        <v>939</v>
      </c>
      <c r="UE10" t="s">
        <v>936</v>
      </c>
      <c r="UF10" s="5">
        <v>0</v>
      </c>
      <c r="UG10" s="5">
        <v>0</v>
      </c>
      <c r="UH10" s="5">
        <v>0</v>
      </c>
      <c r="UI10" s="5">
        <v>0</v>
      </c>
      <c r="UJ10" s="5">
        <v>0</v>
      </c>
      <c r="UK10" s="5">
        <v>0</v>
      </c>
      <c r="UL10" s="5">
        <v>0</v>
      </c>
      <c r="UM10" s="5">
        <v>0</v>
      </c>
      <c r="UN10" s="5">
        <v>0</v>
      </c>
      <c r="UO10" s="5">
        <v>0</v>
      </c>
      <c r="UP10" s="5">
        <v>0</v>
      </c>
      <c r="UQ10" s="5">
        <v>0</v>
      </c>
      <c r="UR10" s="5">
        <v>0</v>
      </c>
      <c r="US10" s="5">
        <v>0</v>
      </c>
      <c r="UT10" s="5">
        <v>0</v>
      </c>
      <c r="UU10" s="5">
        <v>0</v>
      </c>
      <c r="UV10" s="5">
        <v>0</v>
      </c>
      <c r="UW10" s="5">
        <v>0</v>
      </c>
      <c r="UX10" s="5">
        <v>0</v>
      </c>
      <c r="UY10" s="5">
        <v>0</v>
      </c>
      <c r="UZ10" s="5">
        <v>0</v>
      </c>
      <c r="VA10" s="5">
        <v>0</v>
      </c>
      <c r="VB10" s="5">
        <v>0</v>
      </c>
      <c r="VC10" s="5">
        <v>0</v>
      </c>
      <c r="VD10" s="5">
        <v>0</v>
      </c>
      <c r="VE10" s="5">
        <v>0</v>
      </c>
      <c r="VF10" t="s">
        <v>926</v>
      </c>
      <c r="VG10" s="5">
        <v>0</v>
      </c>
      <c r="VH10" s="5">
        <v>0</v>
      </c>
      <c r="VI10" s="5">
        <v>0</v>
      </c>
      <c r="VJ10" s="5">
        <v>0</v>
      </c>
      <c r="VK10" t="s">
        <v>926</v>
      </c>
      <c r="VL10" t="s">
        <v>926</v>
      </c>
      <c r="VM10" t="s">
        <v>926</v>
      </c>
      <c r="VN10" t="s">
        <v>926</v>
      </c>
      <c r="VO10" s="5">
        <v>0</v>
      </c>
      <c r="VP10" s="5">
        <v>0</v>
      </c>
      <c r="VQ10" t="s">
        <v>926</v>
      </c>
      <c r="VR10" s="5">
        <v>0</v>
      </c>
      <c r="VS10" s="5">
        <v>0</v>
      </c>
      <c r="VT10" t="s">
        <v>925</v>
      </c>
      <c r="VU10" t="s">
        <v>925</v>
      </c>
      <c r="VV10" s="5">
        <v>0</v>
      </c>
      <c r="VW10">
        <v>0</v>
      </c>
      <c r="VX10" t="s">
        <v>926</v>
      </c>
      <c r="VY10" t="s">
        <v>926</v>
      </c>
      <c r="VZ10" s="5">
        <v>0</v>
      </c>
      <c r="WA10" t="s">
        <v>926</v>
      </c>
      <c r="WB10" t="s">
        <v>926</v>
      </c>
      <c r="WC10" t="s">
        <v>926</v>
      </c>
      <c r="WD10" t="s">
        <v>926</v>
      </c>
      <c r="WE10" t="s">
        <v>926</v>
      </c>
      <c r="WF10" s="5">
        <v>0</v>
      </c>
      <c r="WG10" t="s">
        <v>926</v>
      </c>
      <c r="WH10" t="s">
        <v>925</v>
      </c>
      <c r="WI10" s="5">
        <v>0</v>
      </c>
      <c r="WJ10" t="s">
        <v>925</v>
      </c>
      <c r="WK10" t="s">
        <v>926</v>
      </c>
      <c r="WL10" t="s">
        <v>926</v>
      </c>
      <c r="WM10" t="s">
        <v>926</v>
      </c>
      <c r="WN10" s="5">
        <v>0</v>
      </c>
      <c r="WO10" s="5">
        <v>0</v>
      </c>
      <c r="WP10" t="s">
        <v>926</v>
      </c>
      <c r="WQ10" s="5">
        <v>0</v>
      </c>
      <c r="WR10" s="5">
        <v>0</v>
      </c>
      <c r="WS10" t="s">
        <v>925</v>
      </c>
      <c r="WT10" s="5">
        <v>0</v>
      </c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5">
        <v>0</v>
      </c>
      <c r="XI10" s="5">
        <v>0</v>
      </c>
      <c r="XJ10" s="5">
        <v>0</v>
      </c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3">
        <v>1</v>
      </c>
      <c r="XR10" s="3">
        <v>2</v>
      </c>
      <c r="XS10" s="3">
        <v>0</v>
      </c>
      <c r="XT10" s="1" t="e">
        <v>#NULL!</v>
      </c>
      <c r="XU10" s="3">
        <v>2</v>
      </c>
      <c r="XV10" s="3">
        <v>2</v>
      </c>
      <c r="XW10" s="3">
        <v>0</v>
      </c>
      <c r="XX10" s="1" t="e">
        <v>#NULL!</v>
      </c>
      <c r="XY10" s="1" t="e">
        <v>#NULL!</v>
      </c>
      <c r="XZ10" s="3">
        <v>2</v>
      </c>
      <c r="YA10" s="3">
        <v>0</v>
      </c>
      <c r="YB10" s="1" t="e">
        <v>#NULL!</v>
      </c>
      <c r="YC10" s="1" t="e">
        <v>#NULL!</v>
      </c>
      <c r="YD10" s="1" t="e">
        <v>#NULL!</v>
      </c>
      <c r="YE10" s="3">
        <v>2</v>
      </c>
      <c r="YF10" s="3">
        <v>0</v>
      </c>
      <c r="YG10" s="1" t="e">
        <v>#NULL!</v>
      </c>
      <c r="YH10" s="1" t="e">
        <v>#NULL!</v>
      </c>
      <c r="YI10" s="3">
        <v>1</v>
      </c>
      <c r="YJ10" s="3">
        <v>2</v>
      </c>
      <c r="YK10" s="3">
        <v>0</v>
      </c>
      <c r="YL10" s="1" t="e">
        <v>#NULL!</v>
      </c>
      <c r="YM10" s="3">
        <v>0</v>
      </c>
      <c r="YN10" s="1" t="e">
        <v>#NULL!</v>
      </c>
      <c r="YO10" s="1" t="e">
        <v>#NULL!</v>
      </c>
      <c r="YP10" s="1" t="e">
        <v>#NULL!</v>
      </c>
      <c r="YQ10" s="3">
        <v>0</v>
      </c>
      <c r="YR10" s="1" t="e">
        <v>#NULL!</v>
      </c>
      <c r="YS10" s="1" t="e">
        <v>#NULL!</v>
      </c>
      <c r="YT10" s="1" t="e">
        <v>#NULL!</v>
      </c>
      <c r="YU10" s="1" t="e">
        <v>#NULL!</v>
      </c>
      <c r="YV10" s="3">
        <v>1</v>
      </c>
      <c r="YW10" s="3">
        <v>1</v>
      </c>
      <c r="YX10" s="3">
        <v>0</v>
      </c>
      <c r="YY10" s="3">
        <v>0</v>
      </c>
      <c r="YZ10" s="1" t="e">
        <v>#NULL!</v>
      </c>
      <c r="ZA10" s="1" t="e">
        <v>#NULL!</v>
      </c>
      <c r="ZB10" s="3">
        <v>0</v>
      </c>
      <c r="ZC10" s="1" t="e">
        <v>#NULL!</v>
      </c>
      <c r="ZD10" s="1" t="e">
        <v>#NULL!</v>
      </c>
      <c r="ZE10" s="3">
        <v>2</v>
      </c>
      <c r="ZF10" s="3">
        <v>0</v>
      </c>
      <c r="ZG10" s="1" t="e">
        <v>#NULL!</v>
      </c>
      <c r="ZH10" s="1" t="e">
        <v>#NULL!</v>
      </c>
      <c r="ZI10" s="3">
        <v>2</v>
      </c>
      <c r="ZJ10" s="3">
        <v>0</v>
      </c>
      <c r="ZK10" s="1" t="e">
        <v>#NULL!</v>
      </c>
      <c r="ZL10" s="3">
        <v>1</v>
      </c>
      <c r="ZM10" s="3">
        <v>2</v>
      </c>
      <c r="ZN10" s="3">
        <v>0</v>
      </c>
      <c r="ZO10" s="3">
        <v>2</v>
      </c>
      <c r="ZP10" s="3">
        <v>0</v>
      </c>
      <c r="ZQ10" s="1" t="e">
        <v>#NULL!</v>
      </c>
      <c r="ZR10" s="3">
        <v>2</v>
      </c>
      <c r="ZS10" s="3">
        <v>0</v>
      </c>
      <c r="ZT10" s="1" t="e">
        <v>#NULL!</v>
      </c>
      <c r="ZU10" s="3">
        <v>1</v>
      </c>
      <c r="ZV10" s="3">
        <v>1</v>
      </c>
      <c r="ZW10" s="3">
        <v>0</v>
      </c>
      <c r="ZX10" s="3">
        <v>0</v>
      </c>
      <c r="ZY10" s="1" t="e">
        <v>#NULL!</v>
      </c>
      <c r="ZZ10" s="1" t="e">
        <v>#NULL!</v>
      </c>
      <c r="AAA10" s="3">
        <v>0</v>
      </c>
      <c r="AAB10" s="1" t="e">
        <v>#NULL!</v>
      </c>
      <c r="AAC10" s="1" t="e">
        <v>#NULL!</v>
      </c>
      <c r="AAD10" s="3">
        <v>0</v>
      </c>
      <c r="AAE10" s="1" t="e">
        <v>#NULL!</v>
      </c>
      <c r="AAF10" s="3">
        <v>999</v>
      </c>
      <c r="AAG10" s="3">
        <v>999</v>
      </c>
      <c r="AAH10" s="3">
        <v>999</v>
      </c>
      <c r="AAI10" s="3">
        <v>999</v>
      </c>
      <c r="AAJ10" s="3">
        <v>999</v>
      </c>
      <c r="AAK10" s="3">
        <v>999</v>
      </c>
      <c r="AAL10" s="3">
        <v>999</v>
      </c>
      <c r="AAM10" s="3">
        <v>999</v>
      </c>
      <c r="AAN10" s="3">
        <v>999</v>
      </c>
      <c r="AAO10" s="3">
        <v>999</v>
      </c>
      <c r="AAP10" s="3">
        <v>999</v>
      </c>
      <c r="AAQ10" s="3">
        <v>999</v>
      </c>
      <c r="AAR10" s="3">
        <v>999</v>
      </c>
      <c r="AAS10" s="3">
        <v>999</v>
      </c>
      <c r="AAT10" s="3">
        <v>999</v>
      </c>
      <c r="AAU10" s="3">
        <v>999</v>
      </c>
      <c r="AAV10" s="3">
        <v>999</v>
      </c>
      <c r="AAW10" s="3">
        <v>999</v>
      </c>
      <c r="AAX10" s="3">
        <v>999</v>
      </c>
      <c r="AAY10" s="3">
        <v>999</v>
      </c>
      <c r="AAZ10" s="3">
        <v>999</v>
      </c>
      <c r="ABA10" s="3">
        <v>999</v>
      </c>
      <c r="ABB10" s="3">
        <v>3</v>
      </c>
      <c r="ABC10" s="3">
        <v>4</v>
      </c>
      <c r="ABD10" s="3">
        <v>3</v>
      </c>
      <c r="ABE10" s="3">
        <v>0</v>
      </c>
      <c r="ABF10" s="3">
        <v>3</v>
      </c>
      <c r="ABG10" s="3">
        <v>3</v>
      </c>
      <c r="ABH10" s="3">
        <v>3</v>
      </c>
      <c r="ABI10" s="3">
        <v>0</v>
      </c>
      <c r="ABJ10" s="3">
        <v>0</v>
      </c>
      <c r="ABK10" s="3">
        <v>3</v>
      </c>
      <c r="ABL10" s="3">
        <v>8</v>
      </c>
      <c r="ABM10" s="3">
        <v>0</v>
      </c>
      <c r="ABN10" s="3">
        <v>0</v>
      </c>
      <c r="ABO10" s="3">
        <v>0</v>
      </c>
      <c r="ABP10" s="3">
        <v>4</v>
      </c>
      <c r="ABQ10" s="3">
        <v>7</v>
      </c>
      <c r="ABR10" s="3">
        <v>0</v>
      </c>
      <c r="ABS10" s="3">
        <v>0</v>
      </c>
      <c r="ABT10" s="3">
        <v>4</v>
      </c>
      <c r="ABU10" s="3">
        <v>4</v>
      </c>
      <c r="ABV10" s="3">
        <v>3</v>
      </c>
      <c r="ABW10" s="3">
        <v>0</v>
      </c>
      <c r="ABX10" s="3">
        <v>12</v>
      </c>
      <c r="ABY10" s="3">
        <v>0</v>
      </c>
      <c r="ABZ10" s="3">
        <v>0</v>
      </c>
      <c r="ACA10" s="3">
        <v>0</v>
      </c>
      <c r="ACB10" s="3">
        <v>12</v>
      </c>
      <c r="ACC10" s="3">
        <v>0</v>
      </c>
      <c r="ACD10" s="3">
        <v>0</v>
      </c>
      <c r="ACE10" s="3">
        <v>0</v>
      </c>
      <c r="ACF10" s="3">
        <v>0</v>
      </c>
      <c r="ACG10" s="3">
        <v>5</v>
      </c>
      <c r="ACH10" s="3">
        <v>4</v>
      </c>
      <c r="ACI10" s="3">
        <v>3</v>
      </c>
      <c r="ACJ10" s="3">
        <v>10</v>
      </c>
      <c r="ACK10" s="3">
        <v>0</v>
      </c>
      <c r="ACL10" s="3">
        <v>0</v>
      </c>
      <c r="ACM10" s="3">
        <v>11</v>
      </c>
      <c r="ACN10" s="3">
        <v>0</v>
      </c>
      <c r="ACO10" s="3">
        <v>0</v>
      </c>
      <c r="ACP10" s="3">
        <v>9</v>
      </c>
      <c r="ACQ10" s="3">
        <v>3</v>
      </c>
      <c r="ACR10" s="3">
        <v>0</v>
      </c>
      <c r="ACS10" s="3">
        <v>0</v>
      </c>
      <c r="ACT10" s="3">
        <v>4</v>
      </c>
      <c r="ACU10" s="3">
        <v>4</v>
      </c>
      <c r="ACV10" s="3">
        <v>0</v>
      </c>
      <c r="ACW10" s="3">
        <v>2</v>
      </c>
      <c r="ACX10" s="3">
        <v>6</v>
      </c>
      <c r="ACY10" s="3">
        <v>4</v>
      </c>
      <c r="ACZ10" s="3">
        <v>11</v>
      </c>
      <c r="ADA10" s="3">
        <v>4</v>
      </c>
      <c r="ADB10" s="3">
        <v>0</v>
      </c>
      <c r="ADC10" s="3">
        <v>6</v>
      </c>
      <c r="ADD10" s="3">
        <v>5</v>
      </c>
      <c r="ADE10" s="3">
        <v>0</v>
      </c>
      <c r="ADF10" s="3">
        <v>2</v>
      </c>
      <c r="ADG10" s="3">
        <v>6</v>
      </c>
      <c r="ADH10" s="3">
        <v>4</v>
      </c>
      <c r="ADI10" s="3">
        <v>9</v>
      </c>
      <c r="ADJ10" s="3">
        <v>0</v>
      </c>
      <c r="ADK10" s="3">
        <v>0</v>
      </c>
      <c r="ADL10" s="3">
        <v>10</v>
      </c>
      <c r="ADM10" s="3">
        <v>0</v>
      </c>
      <c r="ADN10" s="3">
        <v>0</v>
      </c>
      <c r="ADO10" s="3">
        <v>13</v>
      </c>
      <c r="ADP10" s="3">
        <v>0</v>
      </c>
      <c r="ADQ10" s="3">
        <v>0</v>
      </c>
      <c r="ADR10" s="3">
        <v>0</v>
      </c>
      <c r="ADS10" s="3">
        <v>0</v>
      </c>
      <c r="ADT10" s="3">
        <v>0</v>
      </c>
      <c r="ADU10" s="3">
        <v>0</v>
      </c>
      <c r="ADV10" s="3">
        <v>0</v>
      </c>
      <c r="ADW10" s="3">
        <v>0</v>
      </c>
      <c r="ADX10" s="3">
        <v>0</v>
      </c>
      <c r="ADY10" s="3">
        <v>0</v>
      </c>
      <c r="ADZ10" s="3">
        <v>0</v>
      </c>
      <c r="AEA10" s="3">
        <v>0</v>
      </c>
      <c r="AEB10" s="3">
        <v>0</v>
      </c>
      <c r="AEC10" s="3">
        <v>0</v>
      </c>
      <c r="AED10" s="3">
        <v>0</v>
      </c>
      <c r="AEE10" s="3">
        <v>0</v>
      </c>
      <c r="AEF10" s="3">
        <v>0</v>
      </c>
      <c r="AEG10" s="3">
        <v>0</v>
      </c>
      <c r="AEH10" s="3">
        <v>0</v>
      </c>
      <c r="AEI10" s="3">
        <v>0</v>
      </c>
      <c r="AEJ10" s="3">
        <v>0</v>
      </c>
      <c r="AEK10" s="3">
        <v>0</v>
      </c>
      <c r="AEL10" s="3">
        <v>0</v>
      </c>
      <c r="AEM10" t="s">
        <v>933</v>
      </c>
      <c r="AEN10" t="s">
        <v>933</v>
      </c>
      <c r="AEO10" t="s">
        <v>933</v>
      </c>
      <c r="AEP10" s="5">
        <v>0</v>
      </c>
      <c r="AEQ10" t="s">
        <v>933</v>
      </c>
      <c r="AER10" t="s">
        <v>933</v>
      </c>
      <c r="AES10" t="s">
        <v>933</v>
      </c>
      <c r="AET10" s="5">
        <v>0</v>
      </c>
      <c r="AEU10" s="5">
        <v>0</v>
      </c>
      <c r="AEV10" t="s">
        <v>933</v>
      </c>
      <c r="AEW10" t="s">
        <v>933</v>
      </c>
      <c r="AEX10" s="5">
        <v>0</v>
      </c>
      <c r="AEY10" s="5">
        <v>0</v>
      </c>
      <c r="AEZ10" s="5">
        <v>0</v>
      </c>
      <c r="AFA10" t="s">
        <v>933</v>
      </c>
      <c r="AFB10" t="s">
        <v>933</v>
      </c>
      <c r="AFC10" s="5">
        <v>0</v>
      </c>
      <c r="AFD10" s="5">
        <v>0</v>
      </c>
      <c r="AFE10" t="s">
        <v>933</v>
      </c>
      <c r="AFF10" t="s">
        <v>933</v>
      </c>
      <c r="AFG10" t="s">
        <v>933</v>
      </c>
      <c r="AFH10" s="5">
        <v>0</v>
      </c>
      <c r="AFI10" t="s">
        <v>933</v>
      </c>
      <c r="AFJ10" s="5">
        <v>0</v>
      </c>
      <c r="AFK10" s="5">
        <v>0</v>
      </c>
      <c r="AFL10" s="5">
        <v>0</v>
      </c>
      <c r="AFM10" t="s">
        <v>933</v>
      </c>
      <c r="AFN10" s="5">
        <v>0</v>
      </c>
      <c r="AFO10" s="5">
        <v>0</v>
      </c>
      <c r="AFP10" s="5">
        <v>0</v>
      </c>
      <c r="AFQ10" s="5">
        <v>0</v>
      </c>
      <c r="AFR10" t="s">
        <v>933</v>
      </c>
      <c r="AFS10" t="s">
        <v>933</v>
      </c>
      <c r="AFT10" t="s">
        <v>933</v>
      </c>
      <c r="AFU10" t="s">
        <v>933</v>
      </c>
      <c r="AFV10" s="5">
        <v>0</v>
      </c>
      <c r="AFW10" s="5">
        <v>0</v>
      </c>
      <c r="AFX10" t="s">
        <v>933</v>
      </c>
      <c r="AFY10" s="5">
        <v>0</v>
      </c>
      <c r="AFZ10" s="5">
        <v>0</v>
      </c>
      <c r="AGA10" t="s">
        <v>933</v>
      </c>
      <c r="AGB10" t="s">
        <v>933</v>
      </c>
      <c r="AGC10" s="5">
        <v>0</v>
      </c>
      <c r="AGD10" s="5">
        <v>0</v>
      </c>
      <c r="AGE10" t="s">
        <v>933</v>
      </c>
      <c r="AGF10" t="s">
        <v>927</v>
      </c>
      <c r="AGG10" s="5">
        <v>0</v>
      </c>
      <c r="AGH10" t="s">
        <v>933</v>
      </c>
      <c r="AGI10" t="s">
        <v>933</v>
      </c>
      <c r="AGJ10" t="s">
        <v>933</v>
      </c>
      <c r="AGK10" t="s">
        <v>933</v>
      </c>
      <c r="AGL10" t="s">
        <v>933</v>
      </c>
      <c r="AGM10" s="5">
        <v>0</v>
      </c>
      <c r="AGN10" t="s">
        <v>933</v>
      </c>
      <c r="AGO10" t="s">
        <v>933</v>
      </c>
      <c r="AGP10" s="5">
        <v>0</v>
      </c>
      <c r="AGQ10" t="s">
        <v>933</v>
      </c>
      <c r="AGR10" t="s">
        <v>933</v>
      </c>
      <c r="AGS10" t="s">
        <v>933</v>
      </c>
      <c r="AGT10" t="s">
        <v>933</v>
      </c>
      <c r="AGU10" s="5">
        <v>0</v>
      </c>
      <c r="AGV10" s="5">
        <v>0</v>
      </c>
      <c r="AGW10" t="s">
        <v>933</v>
      </c>
      <c r="AGX10" s="5">
        <v>0</v>
      </c>
      <c r="AGY10" s="5">
        <v>0</v>
      </c>
      <c r="AGZ10" t="s">
        <v>933</v>
      </c>
      <c r="AHA10" s="5">
        <v>0</v>
      </c>
      <c r="AHB10" s="5">
        <v>0</v>
      </c>
      <c r="AHC10" s="5">
        <v>0</v>
      </c>
      <c r="AHD10" s="5">
        <v>0</v>
      </c>
      <c r="AHE10" s="5">
        <v>0</v>
      </c>
      <c r="AHF10" s="5">
        <v>0</v>
      </c>
      <c r="AHG10" s="5">
        <v>0</v>
      </c>
      <c r="AHH10" s="5">
        <v>0</v>
      </c>
      <c r="AHI10" s="5">
        <v>0</v>
      </c>
      <c r="AHJ10" s="5">
        <v>0</v>
      </c>
      <c r="AHK10" s="5">
        <v>0</v>
      </c>
      <c r="AHL10" s="5">
        <v>0</v>
      </c>
      <c r="AHM10" s="5">
        <v>0</v>
      </c>
      <c r="AHN10" s="5">
        <v>0</v>
      </c>
      <c r="AHO10" s="5">
        <v>0</v>
      </c>
      <c r="AHP10" s="5">
        <v>0</v>
      </c>
      <c r="AHQ10" s="5">
        <v>0</v>
      </c>
      <c r="AHR10" s="5">
        <v>0</v>
      </c>
      <c r="AHS10" s="5">
        <v>0</v>
      </c>
      <c r="AHT10" s="5">
        <v>0</v>
      </c>
      <c r="AHU10" s="5">
        <v>0</v>
      </c>
      <c r="AHV10" s="5">
        <v>0</v>
      </c>
      <c r="AHW10" s="5">
        <v>0</v>
      </c>
    </row>
    <row r="11" spans="1:907" x14ac:dyDescent="0.2">
      <c r="A11" s="5">
        <v>12</v>
      </c>
      <c r="B11" t="s">
        <v>903</v>
      </c>
      <c r="C11" t="s">
        <v>904</v>
      </c>
      <c r="D11" t="s">
        <v>904</v>
      </c>
      <c r="E11" s="5">
        <v>42</v>
      </c>
      <c r="F11" s="5">
        <v>41.911111111111111</v>
      </c>
      <c r="G11" s="2">
        <v>41933</v>
      </c>
      <c r="H11" s="2">
        <v>41977</v>
      </c>
      <c r="I11" t="s">
        <v>906</v>
      </c>
      <c r="J11" t="s">
        <v>907</v>
      </c>
      <c r="K11" t="s">
        <v>912</v>
      </c>
      <c r="L11" t="s">
        <v>913</v>
      </c>
      <c r="M11" t="s">
        <v>912</v>
      </c>
      <c r="N11" s="5">
        <v>0</v>
      </c>
      <c r="O11" t="s">
        <v>912</v>
      </c>
      <c r="P11" t="s">
        <v>912</v>
      </c>
      <c r="Q11" s="5">
        <v>0</v>
      </c>
      <c r="R11" s="5">
        <v>0</v>
      </c>
      <c r="S11" s="5">
        <v>0</v>
      </c>
      <c r="T11" t="s">
        <v>912</v>
      </c>
      <c r="U11" t="s">
        <v>912</v>
      </c>
      <c r="V11" s="5">
        <v>0</v>
      </c>
      <c r="W11" s="5">
        <v>0</v>
      </c>
      <c r="X11" s="5">
        <v>0</v>
      </c>
      <c r="Y11" t="s">
        <v>913</v>
      </c>
      <c r="Z11" t="s">
        <v>913</v>
      </c>
      <c r="AA11" s="5">
        <v>0</v>
      </c>
      <c r="AB11" s="5">
        <v>0</v>
      </c>
      <c r="AC11" t="s">
        <v>912</v>
      </c>
      <c r="AD11" t="s">
        <v>912</v>
      </c>
      <c r="AE11" s="5">
        <v>0</v>
      </c>
      <c r="AF11" s="5">
        <v>0</v>
      </c>
      <c r="AG11" t="s">
        <v>913</v>
      </c>
      <c r="AH11" t="s">
        <v>911</v>
      </c>
      <c r="AI11" s="5">
        <v>0</v>
      </c>
      <c r="AJ11" s="5">
        <v>0</v>
      </c>
      <c r="AK11" t="s">
        <v>912</v>
      </c>
      <c r="AL11" t="s">
        <v>912</v>
      </c>
      <c r="AM11" s="5">
        <v>0</v>
      </c>
      <c r="AN11" s="5">
        <v>0</v>
      </c>
      <c r="AO11" s="5">
        <v>0</v>
      </c>
      <c r="AP11" t="s">
        <v>912</v>
      </c>
      <c r="AQ11" t="s">
        <v>912</v>
      </c>
      <c r="AR11" s="5">
        <v>0</v>
      </c>
      <c r="AS11" t="s">
        <v>912</v>
      </c>
      <c r="AT11" t="s">
        <v>912</v>
      </c>
      <c r="AU11" s="5">
        <v>0</v>
      </c>
      <c r="AV11" t="s">
        <v>912</v>
      </c>
      <c r="AW11" t="s">
        <v>913</v>
      </c>
      <c r="AX11" s="5">
        <v>0</v>
      </c>
      <c r="AY11" t="s">
        <v>913</v>
      </c>
      <c r="AZ11" t="s">
        <v>913</v>
      </c>
      <c r="BA11" s="5">
        <v>0</v>
      </c>
      <c r="BB11" s="5">
        <v>0</v>
      </c>
      <c r="BC11" t="s">
        <v>913</v>
      </c>
      <c r="BD11" t="s">
        <v>913</v>
      </c>
      <c r="BE11" s="5">
        <v>0</v>
      </c>
      <c r="BF11" t="s">
        <v>913</v>
      </c>
      <c r="BG11" t="s">
        <v>913</v>
      </c>
      <c r="BH11" s="5">
        <v>0</v>
      </c>
      <c r="BI11" t="s">
        <v>913</v>
      </c>
      <c r="BJ11" s="5">
        <v>0</v>
      </c>
      <c r="BK11" s="5">
        <v>0</v>
      </c>
      <c r="BL11" t="s">
        <v>913</v>
      </c>
      <c r="BM11" t="s">
        <v>913</v>
      </c>
      <c r="BN11" t="s">
        <v>913</v>
      </c>
      <c r="BO11" t="s">
        <v>913</v>
      </c>
      <c r="BP11" t="s">
        <v>913</v>
      </c>
      <c r="BQ11" s="5">
        <v>0</v>
      </c>
      <c r="BR11" t="s">
        <v>913</v>
      </c>
      <c r="BS11" t="s">
        <v>913</v>
      </c>
      <c r="BT11" s="5">
        <v>0</v>
      </c>
      <c r="BU11" t="s">
        <v>913</v>
      </c>
      <c r="BV11" t="s">
        <v>913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t="s">
        <v>913</v>
      </c>
      <c r="CW11" t="s">
        <v>911</v>
      </c>
      <c r="CX11" t="s">
        <v>913</v>
      </c>
      <c r="CY11" s="5">
        <v>0</v>
      </c>
      <c r="CZ11" t="s">
        <v>913</v>
      </c>
      <c r="DA11" t="s">
        <v>913</v>
      </c>
      <c r="DB11" s="5">
        <v>0</v>
      </c>
      <c r="DC11" s="5">
        <v>0</v>
      </c>
      <c r="DD11" s="5">
        <v>0</v>
      </c>
      <c r="DE11" t="s">
        <v>913</v>
      </c>
      <c r="DF11" t="s">
        <v>913</v>
      </c>
      <c r="DG11" s="5">
        <v>0</v>
      </c>
      <c r="DH11" s="5">
        <v>0</v>
      </c>
      <c r="DI11" s="5">
        <v>0</v>
      </c>
      <c r="DJ11" t="s">
        <v>913</v>
      </c>
      <c r="DK11" t="s">
        <v>913</v>
      </c>
      <c r="DL11" s="5">
        <v>0</v>
      </c>
      <c r="DM11" s="5">
        <v>0</v>
      </c>
      <c r="DN11" t="s">
        <v>913</v>
      </c>
      <c r="DO11" t="s">
        <v>913</v>
      </c>
      <c r="DP11" s="5">
        <v>0</v>
      </c>
      <c r="DQ11" s="5">
        <v>0</v>
      </c>
      <c r="DR11" t="s">
        <v>913</v>
      </c>
      <c r="DS11" t="s">
        <v>911</v>
      </c>
      <c r="DT11" s="5">
        <v>0</v>
      </c>
      <c r="DU11" s="5">
        <v>0</v>
      </c>
      <c r="DV11" t="s">
        <v>913</v>
      </c>
      <c r="DW11" t="s">
        <v>912</v>
      </c>
      <c r="DX11" s="5">
        <v>0</v>
      </c>
      <c r="DY11" s="5">
        <v>0</v>
      </c>
      <c r="DZ11" s="5">
        <v>0</v>
      </c>
      <c r="EA11" t="s">
        <v>912</v>
      </c>
      <c r="EB11" t="s">
        <v>913</v>
      </c>
      <c r="EC11" s="5">
        <v>0</v>
      </c>
      <c r="ED11" t="s">
        <v>913</v>
      </c>
      <c r="EE11" t="s">
        <v>912</v>
      </c>
      <c r="EF11" s="5">
        <v>0</v>
      </c>
      <c r="EG11" t="s">
        <v>912</v>
      </c>
      <c r="EH11" t="s">
        <v>913</v>
      </c>
      <c r="EI11" s="5">
        <v>0</v>
      </c>
      <c r="EJ11" t="s">
        <v>913</v>
      </c>
      <c r="EK11" t="s">
        <v>913</v>
      </c>
      <c r="EL11" s="5">
        <v>0</v>
      </c>
      <c r="EM11" s="5">
        <v>0</v>
      </c>
      <c r="EN11" t="s">
        <v>913</v>
      </c>
      <c r="EO11" t="s">
        <v>913</v>
      </c>
      <c r="EP11" s="5">
        <v>0</v>
      </c>
      <c r="EQ11" t="s">
        <v>913</v>
      </c>
      <c r="ER11" t="s">
        <v>913</v>
      </c>
      <c r="ES11" s="5">
        <v>0</v>
      </c>
      <c r="ET11" t="s">
        <v>913</v>
      </c>
      <c r="EU11" s="5">
        <v>0</v>
      </c>
      <c r="EV11" s="5">
        <v>0</v>
      </c>
      <c r="EW11" t="s">
        <v>913</v>
      </c>
      <c r="EX11" t="s">
        <v>913</v>
      </c>
      <c r="EY11" t="s">
        <v>913</v>
      </c>
      <c r="EZ11" t="s">
        <v>913</v>
      </c>
      <c r="FA11" t="s">
        <v>913</v>
      </c>
      <c r="FB11" s="5">
        <v>0</v>
      </c>
      <c r="FC11" t="s">
        <v>912</v>
      </c>
      <c r="FD11" t="s">
        <v>913</v>
      </c>
      <c r="FE11" s="5">
        <v>0</v>
      </c>
      <c r="FF11" t="s">
        <v>913</v>
      </c>
      <c r="FG11" t="s">
        <v>913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t="s">
        <v>908</v>
      </c>
      <c r="GH11" t="s">
        <v>908</v>
      </c>
      <c r="GI11" t="s">
        <v>909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t="s">
        <v>908</v>
      </c>
      <c r="GQ11" t="s">
        <v>908</v>
      </c>
      <c r="GR11" t="s">
        <v>1037</v>
      </c>
      <c r="GS11" s="4">
        <v>0</v>
      </c>
      <c r="GT11" s="4">
        <v>5</v>
      </c>
      <c r="GU11" s="4">
        <v>7</v>
      </c>
      <c r="GV11" s="4">
        <v>3</v>
      </c>
      <c r="GW11" s="5">
        <v>7</v>
      </c>
      <c r="GX11" s="5">
        <v>8</v>
      </c>
      <c r="GY11" s="5">
        <v>0</v>
      </c>
      <c r="GZ11" s="5">
        <v>0</v>
      </c>
      <c r="HA11" s="5">
        <v>0</v>
      </c>
      <c r="HB11" s="5">
        <v>5</v>
      </c>
      <c r="HC11" s="5">
        <v>7</v>
      </c>
      <c r="HD11" s="5">
        <v>2</v>
      </c>
      <c r="HE11" s="5">
        <v>0</v>
      </c>
      <c r="HF11" s="5">
        <v>1</v>
      </c>
      <c r="HG11" t="s">
        <v>910</v>
      </c>
      <c r="HH11" t="s">
        <v>910</v>
      </c>
      <c r="HI11" s="5">
        <v>0</v>
      </c>
      <c r="HJ11" s="5">
        <v>18</v>
      </c>
      <c r="HK11" s="5">
        <v>4</v>
      </c>
      <c r="HL11" s="5">
        <v>4</v>
      </c>
      <c r="HM11" s="5">
        <v>2</v>
      </c>
      <c r="HN11" s="5">
        <v>1</v>
      </c>
      <c r="HO11" s="5">
        <v>2</v>
      </c>
      <c r="HP11" s="5">
        <v>2</v>
      </c>
      <c r="HQ11" s="5">
        <v>2</v>
      </c>
      <c r="HR11" s="5">
        <v>2</v>
      </c>
      <c r="HS11" s="5">
        <v>5</v>
      </c>
      <c r="HT11" s="5">
        <v>5</v>
      </c>
      <c r="HU11" s="5">
        <v>5</v>
      </c>
      <c r="HV11" s="5">
        <v>0</v>
      </c>
      <c r="HW11" s="5">
        <v>5</v>
      </c>
      <c r="HX11" s="5">
        <v>5</v>
      </c>
      <c r="HY11" s="5">
        <v>0</v>
      </c>
      <c r="HZ11" s="5">
        <v>0</v>
      </c>
      <c r="IA11" s="5">
        <v>0</v>
      </c>
      <c r="IB11" s="5">
        <v>5</v>
      </c>
      <c r="IC11" s="5">
        <v>5</v>
      </c>
      <c r="ID11" s="5">
        <v>0</v>
      </c>
      <c r="IE11" s="5">
        <v>0</v>
      </c>
      <c r="IF11" s="5">
        <v>0</v>
      </c>
      <c r="IG11" s="5">
        <v>5</v>
      </c>
      <c r="IH11" s="5">
        <v>5</v>
      </c>
      <c r="II11" s="5">
        <v>0</v>
      </c>
      <c r="IJ11" s="5">
        <v>0</v>
      </c>
      <c r="IK11" s="5">
        <v>5</v>
      </c>
      <c r="IL11" s="5">
        <v>5</v>
      </c>
      <c r="IM11" s="5">
        <v>0</v>
      </c>
      <c r="IN11" s="5">
        <v>0</v>
      </c>
      <c r="IO11" s="5">
        <v>5</v>
      </c>
      <c r="IP11" s="5">
        <v>5</v>
      </c>
      <c r="IQ11" s="5">
        <v>0</v>
      </c>
      <c r="IR11" s="5">
        <v>0</v>
      </c>
      <c r="IS11" s="5">
        <v>5</v>
      </c>
      <c r="IT11" s="5">
        <v>5</v>
      </c>
      <c r="IU11" s="5">
        <v>0</v>
      </c>
      <c r="IV11" s="5">
        <v>0</v>
      </c>
      <c r="IW11" s="5">
        <v>0</v>
      </c>
      <c r="IX11" s="5">
        <v>5</v>
      </c>
      <c r="IY11" s="5">
        <v>5</v>
      </c>
      <c r="IZ11" s="5">
        <v>0</v>
      </c>
      <c r="JA11" s="5">
        <v>5</v>
      </c>
      <c r="JB11" s="5">
        <v>5</v>
      </c>
      <c r="JC11" s="5">
        <v>0</v>
      </c>
      <c r="JD11" s="5">
        <v>5</v>
      </c>
      <c r="JE11" s="5">
        <v>5</v>
      </c>
      <c r="JF11" s="5">
        <v>0</v>
      </c>
      <c r="JG11" s="5">
        <v>5</v>
      </c>
      <c r="JH11" s="5">
        <v>5</v>
      </c>
      <c r="JI11" s="5">
        <v>0</v>
      </c>
      <c r="JJ11" s="5">
        <v>0</v>
      </c>
      <c r="JK11" s="5">
        <v>5</v>
      </c>
      <c r="JL11" s="5">
        <v>5</v>
      </c>
      <c r="JM11" s="5">
        <v>0</v>
      </c>
      <c r="JN11" s="5">
        <v>5</v>
      </c>
      <c r="JO11" s="5">
        <v>5</v>
      </c>
      <c r="JP11" s="5">
        <v>0</v>
      </c>
      <c r="JQ11" s="5">
        <v>5</v>
      </c>
      <c r="JR11" s="5">
        <v>0</v>
      </c>
      <c r="JS11" s="5">
        <v>0</v>
      </c>
      <c r="JT11" s="5">
        <v>5</v>
      </c>
      <c r="JU11" s="5">
        <v>5</v>
      </c>
      <c r="JV11" s="5">
        <v>5</v>
      </c>
      <c r="JW11" s="5">
        <v>5</v>
      </c>
      <c r="JX11" s="5">
        <v>5</v>
      </c>
      <c r="JY11" s="5">
        <v>0</v>
      </c>
      <c r="JZ11" s="5">
        <v>5</v>
      </c>
      <c r="KA11" s="5">
        <v>5</v>
      </c>
      <c r="KB11" s="5">
        <v>0</v>
      </c>
      <c r="KC11" s="5">
        <v>5</v>
      </c>
      <c r="KD11" s="5">
        <v>5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t="s">
        <v>916</v>
      </c>
      <c r="LE11" t="s">
        <v>940</v>
      </c>
      <c r="LF11" t="s">
        <v>916</v>
      </c>
      <c r="LG11" s="5">
        <v>0</v>
      </c>
      <c r="LH11" t="s">
        <v>916</v>
      </c>
      <c r="LI11" t="s">
        <v>916</v>
      </c>
      <c r="LJ11" s="5">
        <v>0</v>
      </c>
      <c r="LK11" s="5">
        <v>0</v>
      </c>
      <c r="LL11" s="5">
        <v>0</v>
      </c>
      <c r="LM11" t="s">
        <v>916</v>
      </c>
      <c r="LN11" t="s">
        <v>916</v>
      </c>
      <c r="LO11" s="5">
        <v>0</v>
      </c>
      <c r="LP11" s="5">
        <v>0</v>
      </c>
      <c r="LQ11" s="5">
        <v>0</v>
      </c>
      <c r="LR11" t="s">
        <v>918</v>
      </c>
      <c r="LS11" t="s">
        <v>918</v>
      </c>
      <c r="LT11" s="5">
        <v>0</v>
      </c>
      <c r="LU11" s="5">
        <v>0</v>
      </c>
      <c r="LV11" t="s">
        <v>918</v>
      </c>
      <c r="LW11" t="s">
        <v>918</v>
      </c>
      <c r="LX11" s="5">
        <v>0</v>
      </c>
      <c r="LY11" s="5">
        <v>0</v>
      </c>
      <c r="LZ11" t="s">
        <v>918</v>
      </c>
      <c r="MA11" t="s">
        <v>917</v>
      </c>
      <c r="MB11" s="5">
        <v>0</v>
      </c>
      <c r="MC11" s="5">
        <v>0</v>
      </c>
      <c r="MD11" t="s">
        <v>918</v>
      </c>
      <c r="ME11" t="s">
        <v>916</v>
      </c>
      <c r="MF11" s="5">
        <v>0</v>
      </c>
      <c r="MG11" s="5">
        <v>0</v>
      </c>
      <c r="MH11" s="5">
        <v>0</v>
      </c>
      <c r="MI11" t="s">
        <v>916</v>
      </c>
      <c r="MJ11" t="s">
        <v>918</v>
      </c>
      <c r="MK11" s="5">
        <v>0</v>
      </c>
      <c r="ML11" t="s">
        <v>916</v>
      </c>
      <c r="MM11" t="s">
        <v>916</v>
      </c>
      <c r="MN11" s="5">
        <v>0</v>
      </c>
      <c r="MO11" t="s">
        <v>916</v>
      </c>
      <c r="MP11" t="s">
        <v>918</v>
      </c>
      <c r="MQ11" s="5">
        <v>0</v>
      </c>
      <c r="MR11" t="s">
        <v>918</v>
      </c>
      <c r="MS11" t="s">
        <v>918</v>
      </c>
      <c r="MT11" s="5">
        <v>0</v>
      </c>
      <c r="MU11" s="5">
        <v>0</v>
      </c>
      <c r="MV11" t="s">
        <v>918</v>
      </c>
      <c r="MW11" t="s">
        <v>918</v>
      </c>
      <c r="MX11" s="5">
        <v>0</v>
      </c>
      <c r="MY11" t="s">
        <v>918</v>
      </c>
      <c r="MZ11" t="s">
        <v>918</v>
      </c>
      <c r="NA11" s="5">
        <v>0</v>
      </c>
      <c r="NB11" t="s">
        <v>918</v>
      </c>
      <c r="NC11" s="5">
        <v>0</v>
      </c>
      <c r="ND11" s="5">
        <v>0</v>
      </c>
      <c r="NE11" t="s">
        <v>918</v>
      </c>
      <c r="NF11" t="s">
        <v>918</v>
      </c>
      <c r="NG11" t="s">
        <v>918</v>
      </c>
      <c r="NH11" t="s">
        <v>918</v>
      </c>
      <c r="NI11" t="s">
        <v>918</v>
      </c>
      <c r="NJ11" s="5">
        <v>0</v>
      </c>
      <c r="NK11" t="s">
        <v>916</v>
      </c>
      <c r="NL11" t="s">
        <v>918</v>
      </c>
      <c r="NM11" s="5">
        <v>0</v>
      </c>
      <c r="NN11" t="s">
        <v>918</v>
      </c>
      <c r="NO11" t="s">
        <v>918</v>
      </c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5">
        <v>0</v>
      </c>
      <c r="OD11" s="5">
        <v>0</v>
      </c>
      <c r="OE11" s="5">
        <v>0</v>
      </c>
      <c r="OF11" s="5">
        <v>0</v>
      </c>
      <c r="OG11" s="5">
        <v>0</v>
      </c>
      <c r="OH11" s="5">
        <v>0</v>
      </c>
      <c r="OI11" s="5">
        <v>0</v>
      </c>
      <c r="OJ11" s="5">
        <v>0</v>
      </c>
      <c r="OK11" s="5">
        <v>0</v>
      </c>
      <c r="OL11" s="5">
        <v>0</v>
      </c>
      <c r="OM11" s="5">
        <v>0</v>
      </c>
      <c r="ON11" s="5">
        <v>0</v>
      </c>
      <c r="OO11" s="5">
        <v>5</v>
      </c>
      <c r="OP11" s="5">
        <v>0</v>
      </c>
      <c r="OQ11" s="5">
        <v>5</v>
      </c>
      <c r="OR11" s="5">
        <v>0</v>
      </c>
      <c r="OS11" s="5">
        <v>5</v>
      </c>
      <c r="OT11" s="5">
        <v>5</v>
      </c>
      <c r="OU11" s="5">
        <v>0</v>
      </c>
      <c r="OV11" s="5">
        <v>0</v>
      </c>
      <c r="OW11" s="5">
        <v>0</v>
      </c>
      <c r="OX11" s="5">
        <v>5</v>
      </c>
      <c r="OY11" s="5">
        <v>5</v>
      </c>
      <c r="OZ11" s="5">
        <v>0</v>
      </c>
      <c r="PA11" s="5">
        <v>0</v>
      </c>
      <c r="PB11" s="5">
        <v>0</v>
      </c>
      <c r="PC11" s="5">
        <v>5</v>
      </c>
      <c r="PD11" s="5">
        <v>5</v>
      </c>
      <c r="PE11" s="5">
        <v>0</v>
      </c>
      <c r="PF11" s="5">
        <v>0</v>
      </c>
      <c r="PG11" s="5">
        <v>5</v>
      </c>
      <c r="PH11" s="5">
        <v>0</v>
      </c>
      <c r="PI11" s="5">
        <v>0</v>
      </c>
      <c r="PJ11" s="5">
        <v>0</v>
      </c>
      <c r="PK11" s="5">
        <v>5</v>
      </c>
      <c r="PL11" s="5">
        <v>15</v>
      </c>
      <c r="PM11" s="5">
        <v>0</v>
      </c>
      <c r="PN11" s="5">
        <v>0</v>
      </c>
      <c r="PO11" s="5">
        <v>5</v>
      </c>
      <c r="PP11" s="5">
        <v>15</v>
      </c>
      <c r="PQ11" s="5">
        <v>0</v>
      </c>
      <c r="PR11" s="5">
        <v>0</v>
      </c>
      <c r="PS11" s="5">
        <v>0</v>
      </c>
      <c r="PT11" s="5">
        <v>15</v>
      </c>
      <c r="PU11" s="5">
        <v>15</v>
      </c>
      <c r="PV11" s="5">
        <v>0</v>
      </c>
      <c r="PW11" s="5">
        <v>15</v>
      </c>
      <c r="PX11" s="5">
        <v>15</v>
      </c>
      <c r="PY11" s="5">
        <v>0</v>
      </c>
      <c r="PZ11" s="5">
        <v>15</v>
      </c>
      <c r="QA11" s="5">
        <v>0</v>
      </c>
      <c r="QB11" s="5">
        <v>0</v>
      </c>
      <c r="QC11" s="5">
        <v>5</v>
      </c>
      <c r="QD11" s="5">
        <v>0</v>
      </c>
      <c r="QE11" s="5">
        <v>0</v>
      </c>
      <c r="QF11" s="5">
        <v>0</v>
      </c>
      <c r="QG11" s="5">
        <v>15</v>
      </c>
      <c r="QH11" s="5">
        <v>15</v>
      </c>
      <c r="QI11" s="5">
        <v>0</v>
      </c>
      <c r="QJ11" s="5">
        <v>15</v>
      </c>
      <c r="QK11" s="5">
        <v>15</v>
      </c>
      <c r="QL11" s="5">
        <v>0</v>
      </c>
      <c r="QM11" s="5">
        <v>15</v>
      </c>
      <c r="QN11" s="5">
        <v>0</v>
      </c>
      <c r="QO11" s="5">
        <v>0</v>
      </c>
      <c r="QP11" s="5">
        <v>5</v>
      </c>
      <c r="QQ11" s="5">
        <v>15</v>
      </c>
      <c r="QR11" s="5">
        <v>15</v>
      </c>
      <c r="QS11" s="5">
        <v>15</v>
      </c>
      <c r="QT11" s="5">
        <v>15</v>
      </c>
      <c r="QU11" s="5">
        <v>0</v>
      </c>
      <c r="QV11" s="5">
        <v>15</v>
      </c>
      <c r="QW11" s="5">
        <v>15</v>
      </c>
      <c r="QX11" s="5">
        <v>0</v>
      </c>
      <c r="QY11" s="5">
        <v>15</v>
      </c>
      <c r="QZ11" s="5">
        <v>15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5">
        <v>0</v>
      </c>
      <c r="RL11" s="5">
        <v>0</v>
      </c>
      <c r="RM11" s="5">
        <v>0</v>
      </c>
      <c r="RN11" s="5">
        <v>0</v>
      </c>
      <c r="RO11" s="5">
        <v>0</v>
      </c>
      <c r="RP11" s="5">
        <v>0</v>
      </c>
      <c r="RQ11" s="5">
        <v>0</v>
      </c>
      <c r="RR11" s="5">
        <v>0</v>
      </c>
      <c r="RS11" s="5">
        <v>0</v>
      </c>
      <c r="RT11" s="5">
        <v>0</v>
      </c>
      <c r="RU11" s="5">
        <v>0</v>
      </c>
      <c r="RV11" s="5">
        <v>0</v>
      </c>
      <c r="RW11" s="5">
        <v>0</v>
      </c>
      <c r="RX11" s="5">
        <v>0</v>
      </c>
      <c r="RY11" s="5">
        <v>0</v>
      </c>
      <c r="RZ11" s="5">
        <v>3</v>
      </c>
      <c r="SA11" s="5">
        <v>2</v>
      </c>
      <c r="SB11" s="5">
        <v>2</v>
      </c>
      <c r="SC11" s="5">
        <v>2</v>
      </c>
      <c r="SD11" s="5">
        <v>2</v>
      </c>
      <c r="SE11" s="5">
        <v>2</v>
      </c>
      <c r="SF11" s="5">
        <v>2</v>
      </c>
      <c r="SG11" s="5">
        <v>2</v>
      </c>
      <c r="SH11" s="5">
        <v>2</v>
      </c>
      <c r="SI11" s="5">
        <v>2</v>
      </c>
      <c r="SJ11" s="5">
        <v>2</v>
      </c>
      <c r="SK11" s="5">
        <v>2</v>
      </c>
      <c r="SL11" s="5">
        <v>2</v>
      </c>
      <c r="SM11" s="5">
        <v>1</v>
      </c>
      <c r="SN11" s="5">
        <v>3</v>
      </c>
      <c r="SO11" s="5">
        <v>2</v>
      </c>
      <c r="SP11" s="5">
        <v>2</v>
      </c>
      <c r="SQ11" s="5">
        <v>2</v>
      </c>
      <c r="SR11" s="5">
        <v>0</v>
      </c>
      <c r="SS11" s="5">
        <v>0</v>
      </c>
      <c r="ST11" s="5">
        <v>0</v>
      </c>
      <c r="SU11" s="5">
        <v>0</v>
      </c>
      <c r="SV11" s="5">
        <v>0</v>
      </c>
      <c r="SW11" s="5">
        <v>0</v>
      </c>
      <c r="SX11" s="5">
        <v>0</v>
      </c>
      <c r="SY11" s="5">
        <v>0</v>
      </c>
      <c r="SZ11" s="5">
        <v>0</v>
      </c>
      <c r="TA11" s="5">
        <v>0</v>
      </c>
      <c r="TB11" t="s">
        <v>932</v>
      </c>
      <c r="TC11" t="s">
        <v>932</v>
      </c>
      <c r="TD11" t="s">
        <v>932</v>
      </c>
      <c r="TE11" t="s">
        <v>921</v>
      </c>
      <c r="TF11" t="s">
        <v>932</v>
      </c>
      <c r="TG11" t="s">
        <v>932</v>
      </c>
      <c r="TH11" t="s">
        <v>932</v>
      </c>
      <c r="TI11" t="s">
        <v>920</v>
      </c>
      <c r="TJ11" t="s">
        <v>932</v>
      </c>
      <c r="TK11" t="s">
        <v>932</v>
      </c>
      <c r="TL11" t="s">
        <v>922</v>
      </c>
      <c r="TM11" t="s">
        <v>922</v>
      </c>
      <c r="TN11" t="s">
        <v>932</v>
      </c>
      <c r="TO11" t="s">
        <v>932</v>
      </c>
      <c r="TP11" t="s">
        <v>922</v>
      </c>
      <c r="TQ11" t="s">
        <v>932</v>
      </c>
      <c r="TR11" t="s">
        <v>932</v>
      </c>
      <c r="TS11" t="s">
        <v>932</v>
      </c>
      <c r="TT11" s="5">
        <v>999</v>
      </c>
      <c r="TU11" s="5">
        <v>999</v>
      </c>
      <c r="TV11" s="5">
        <v>999</v>
      </c>
      <c r="TW11" s="5">
        <v>999</v>
      </c>
      <c r="TX11" s="5">
        <v>999</v>
      </c>
      <c r="TY11" s="5">
        <v>999</v>
      </c>
      <c r="TZ11" s="5">
        <v>999</v>
      </c>
      <c r="UA11" s="5">
        <v>999</v>
      </c>
      <c r="UB11" s="5">
        <v>999</v>
      </c>
      <c r="UC11" s="5">
        <v>999</v>
      </c>
      <c r="UD11" t="s">
        <v>936</v>
      </c>
      <c r="UE11" t="s">
        <v>938</v>
      </c>
      <c r="UF11" s="5">
        <v>0</v>
      </c>
      <c r="UG11" s="5">
        <v>0</v>
      </c>
      <c r="UH11" s="5">
        <v>0</v>
      </c>
      <c r="UI11" s="5">
        <v>0</v>
      </c>
      <c r="UJ11" s="5">
        <v>0</v>
      </c>
      <c r="UK11" s="5">
        <v>0</v>
      </c>
      <c r="UL11" s="5">
        <v>0</v>
      </c>
      <c r="UM11" s="5">
        <v>0</v>
      </c>
      <c r="UN11" s="5">
        <v>0</v>
      </c>
      <c r="UO11" s="5">
        <v>0</v>
      </c>
      <c r="UP11" s="5">
        <v>0</v>
      </c>
      <c r="UQ11" s="5">
        <v>0</v>
      </c>
      <c r="UR11" s="5">
        <v>0</v>
      </c>
      <c r="US11" s="5">
        <v>0</v>
      </c>
      <c r="UT11" s="5">
        <v>0</v>
      </c>
      <c r="UU11" s="5">
        <v>0</v>
      </c>
      <c r="UV11" s="5">
        <v>0</v>
      </c>
      <c r="UW11" s="5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0</v>
      </c>
      <c r="VD11" s="5">
        <v>0</v>
      </c>
      <c r="VE11" s="5">
        <v>0</v>
      </c>
      <c r="VF11" s="5">
        <v>0</v>
      </c>
      <c r="VG11" s="5">
        <v>0</v>
      </c>
      <c r="VH11" s="5">
        <v>0</v>
      </c>
      <c r="VI11" s="5">
        <v>0</v>
      </c>
      <c r="VJ11" s="5">
        <v>0</v>
      </c>
      <c r="VK11" s="5">
        <v>0</v>
      </c>
      <c r="VL11" s="5">
        <v>0</v>
      </c>
      <c r="VM11" s="5">
        <v>0</v>
      </c>
      <c r="VN11" s="5">
        <v>0</v>
      </c>
      <c r="VO11" s="5">
        <v>0</v>
      </c>
      <c r="VP11" s="5">
        <v>0</v>
      </c>
      <c r="VQ11" s="5">
        <v>0</v>
      </c>
      <c r="VR11" s="5">
        <v>0</v>
      </c>
      <c r="VS11" s="5">
        <v>0</v>
      </c>
      <c r="VT11" s="5">
        <v>0</v>
      </c>
      <c r="VU11" s="5">
        <v>0</v>
      </c>
      <c r="VV11" s="5">
        <v>0</v>
      </c>
      <c r="VW11">
        <v>0</v>
      </c>
      <c r="VX11" s="5">
        <v>0</v>
      </c>
      <c r="VY11" s="5">
        <v>0</v>
      </c>
      <c r="VZ11" s="5">
        <v>0</v>
      </c>
      <c r="WA11" s="5">
        <v>0</v>
      </c>
      <c r="WB11" s="5">
        <v>0</v>
      </c>
      <c r="WC11" s="5">
        <v>0</v>
      </c>
      <c r="WD11" s="5">
        <v>0</v>
      </c>
      <c r="WE11" s="5">
        <v>0</v>
      </c>
      <c r="WF11" s="5">
        <v>0</v>
      </c>
      <c r="WG11" s="5">
        <v>0</v>
      </c>
      <c r="WH11" s="5">
        <v>0</v>
      </c>
      <c r="WI11" s="5">
        <v>0</v>
      </c>
      <c r="WJ11" s="5">
        <v>0</v>
      </c>
      <c r="WK11" s="5">
        <v>0</v>
      </c>
      <c r="WL11" s="5">
        <v>0</v>
      </c>
      <c r="WM11" s="5">
        <v>0</v>
      </c>
      <c r="WN11" s="5">
        <v>0</v>
      </c>
      <c r="WO11" s="5">
        <v>0</v>
      </c>
      <c r="WP11" s="5">
        <v>0</v>
      </c>
      <c r="WQ11" s="5">
        <v>0</v>
      </c>
      <c r="WR11" s="5">
        <v>0</v>
      </c>
      <c r="WS11" s="5">
        <v>0</v>
      </c>
      <c r="WT11" s="5">
        <v>0</v>
      </c>
      <c r="WU11" s="5">
        <v>0</v>
      </c>
      <c r="WV11" s="5">
        <v>0</v>
      </c>
      <c r="WW11" s="5">
        <v>0</v>
      </c>
      <c r="WX11" s="5">
        <v>0</v>
      </c>
      <c r="WY11" s="5">
        <v>0</v>
      </c>
      <c r="WZ11" s="5">
        <v>0</v>
      </c>
      <c r="XA11" s="5">
        <v>0</v>
      </c>
      <c r="XB11" s="5">
        <v>0</v>
      </c>
      <c r="XC11" s="5">
        <v>0</v>
      </c>
      <c r="XD11" s="5">
        <v>0</v>
      </c>
      <c r="XE11" s="5">
        <v>0</v>
      </c>
      <c r="XF11" s="5">
        <v>0</v>
      </c>
      <c r="XG11" s="5">
        <v>0</v>
      </c>
      <c r="XH11" s="5">
        <v>0</v>
      </c>
      <c r="XI11" s="5">
        <v>0</v>
      </c>
      <c r="XJ11" s="5">
        <v>0</v>
      </c>
      <c r="XK11" s="5">
        <v>0</v>
      </c>
      <c r="XL11" s="5">
        <v>0</v>
      </c>
      <c r="XM11" s="5">
        <v>0</v>
      </c>
      <c r="XN11" s="5">
        <v>0</v>
      </c>
      <c r="XO11" s="5">
        <v>0</v>
      </c>
      <c r="XP11" s="5">
        <v>0</v>
      </c>
      <c r="XQ11" s="3">
        <v>2</v>
      </c>
      <c r="XR11" s="3">
        <v>1</v>
      </c>
      <c r="XS11" s="3">
        <v>0</v>
      </c>
      <c r="XT11" s="1" t="e">
        <v>#NULL!</v>
      </c>
      <c r="XU11" s="3">
        <v>2</v>
      </c>
      <c r="XV11" s="3">
        <v>0</v>
      </c>
      <c r="XW11" s="1" t="e">
        <v>#NULL!</v>
      </c>
      <c r="XX11" s="1" t="e">
        <v>#NULL!</v>
      </c>
      <c r="XY11" s="1" t="e">
        <v>#NULL!</v>
      </c>
      <c r="XZ11" s="3">
        <v>2</v>
      </c>
      <c r="YA11" s="3">
        <v>0</v>
      </c>
      <c r="YB11" s="1" t="e">
        <v>#NULL!</v>
      </c>
      <c r="YC11" s="1" t="e">
        <v>#NULL!</v>
      </c>
      <c r="YD11" s="1" t="e">
        <v>#NULL!</v>
      </c>
      <c r="YE11" s="3">
        <v>3</v>
      </c>
      <c r="YF11" s="3">
        <v>0</v>
      </c>
      <c r="YG11" s="1" t="e">
        <v>#NULL!</v>
      </c>
      <c r="YH11" s="1" t="e">
        <v>#NULL!</v>
      </c>
      <c r="YI11" s="3">
        <v>2</v>
      </c>
      <c r="YJ11" s="3">
        <v>0</v>
      </c>
      <c r="YK11" s="1" t="e">
        <v>#NULL!</v>
      </c>
      <c r="YL11" s="1" t="e">
        <v>#NULL!</v>
      </c>
      <c r="YM11" s="3">
        <v>2</v>
      </c>
      <c r="YN11" s="3">
        <v>0</v>
      </c>
      <c r="YO11" s="1" t="e">
        <v>#NULL!</v>
      </c>
      <c r="YP11" s="1" t="e">
        <v>#NULL!</v>
      </c>
      <c r="YQ11" s="3">
        <v>2</v>
      </c>
      <c r="YR11" s="3">
        <v>0</v>
      </c>
      <c r="YS11" s="1" t="e">
        <v>#NULL!</v>
      </c>
      <c r="YT11" s="1" t="e">
        <v>#NULL!</v>
      </c>
      <c r="YU11" s="1" t="e">
        <v>#NULL!</v>
      </c>
      <c r="YV11" s="3">
        <v>2</v>
      </c>
      <c r="YW11" s="3">
        <v>0</v>
      </c>
      <c r="YX11" s="1" t="e">
        <v>#NULL!</v>
      </c>
      <c r="YY11" s="3">
        <v>0</v>
      </c>
      <c r="YZ11" s="3">
        <v>0</v>
      </c>
      <c r="ZA11" s="1" t="e">
        <v>#NULL!</v>
      </c>
      <c r="ZB11" s="3">
        <v>2</v>
      </c>
      <c r="ZC11" s="3">
        <v>0</v>
      </c>
      <c r="ZD11" s="1" t="e">
        <v>#NULL!</v>
      </c>
      <c r="ZE11" s="3">
        <v>1</v>
      </c>
      <c r="ZF11" s="3">
        <v>0</v>
      </c>
      <c r="ZG11" s="1" t="e">
        <v>#NULL!</v>
      </c>
      <c r="ZH11" s="1" t="e">
        <v>#NULL!</v>
      </c>
      <c r="ZI11" s="3">
        <v>2</v>
      </c>
      <c r="ZJ11" s="3">
        <v>0</v>
      </c>
      <c r="ZK11" s="1" t="e">
        <v>#NULL!</v>
      </c>
      <c r="ZL11" s="3">
        <v>2</v>
      </c>
      <c r="ZM11" s="3">
        <v>0</v>
      </c>
      <c r="ZN11" s="1" t="e">
        <v>#NULL!</v>
      </c>
      <c r="ZO11" s="3">
        <v>0</v>
      </c>
      <c r="ZP11" s="1" t="e">
        <v>#NULL!</v>
      </c>
      <c r="ZQ11" s="1" t="e">
        <v>#NULL!</v>
      </c>
      <c r="ZR11" s="3">
        <v>1</v>
      </c>
      <c r="ZS11" s="3">
        <v>1</v>
      </c>
      <c r="ZT11" s="3">
        <v>0</v>
      </c>
      <c r="ZU11" s="3">
        <v>2</v>
      </c>
      <c r="ZV11" s="3">
        <v>0</v>
      </c>
      <c r="ZW11" s="1" t="e">
        <v>#NULL!</v>
      </c>
      <c r="ZX11" s="3">
        <v>2</v>
      </c>
      <c r="ZY11" s="3">
        <v>0</v>
      </c>
      <c r="ZZ11" s="1" t="e">
        <v>#NULL!</v>
      </c>
      <c r="AAA11" s="3">
        <v>1</v>
      </c>
      <c r="AAB11" s="3">
        <v>0</v>
      </c>
      <c r="AAC11" s="1" t="e">
        <v>#NULL!</v>
      </c>
      <c r="AAD11" s="3">
        <v>999</v>
      </c>
      <c r="AAE11" s="3">
        <v>999</v>
      </c>
      <c r="AAF11" s="3">
        <v>999</v>
      </c>
      <c r="AAG11" s="3">
        <v>999</v>
      </c>
      <c r="AAH11" s="3">
        <v>999</v>
      </c>
      <c r="AAI11" s="3">
        <v>999</v>
      </c>
      <c r="AAJ11" s="3">
        <v>999</v>
      </c>
      <c r="AAK11" s="3">
        <v>999</v>
      </c>
      <c r="AAL11" s="3">
        <v>999</v>
      </c>
      <c r="AAM11" s="3">
        <v>999</v>
      </c>
      <c r="AAN11" s="3">
        <v>999</v>
      </c>
      <c r="AAO11" s="3">
        <v>999</v>
      </c>
      <c r="AAP11" s="3">
        <v>999</v>
      </c>
      <c r="AAQ11" s="3">
        <v>999</v>
      </c>
      <c r="AAR11" s="3">
        <v>999</v>
      </c>
      <c r="AAS11" s="3">
        <v>999</v>
      </c>
      <c r="AAT11" s="3">
        <v>999</v>
      </c>
      <c r="AAU11" s="3">
        <v>999</v>
      </c>
      <c r="AAV11" s="3">
        <v>999</v>
      </c>
      <c r="AAW11" s="3">
        <v>999</v>
      </c>
      <c r="AAX11" s="3">
        <v>999</v>
      </c>
      <c r="AAY11" s="3">
        <v>999</v>
      </c>
      <c r="AAZ11" s="3">
        <v>999</v>
      </c>
      <c r="ABA11" s="3">
        <v>999</v>
      </c>
      <c r="ABB11" s="3">
        <v>7</v>
      </c>
      <c r="ABC11" s="3">
        <v>1</v>
      </c>
      <c r="ABD11" s="3">
        <v>5</v>
      </c>
      <c r="ABE11" s="3">
        <v>0</v>
      </c>
      <c r="ABF11" s="3">
        <v>8</v>
      </c>
      <c r="ABG11" s="3">
        <v>5</v>
      </c>
      <c r="ABH11" s="3">
        <v>0</v>
      </c>
      <c r="ABI11" s="3">
        <v>0</v>
      </c>
      <c r="ABJ11" s="3">
        <v>0</v>
      </c>
      <c r="ABK11" s="3">
        <v>8</v>
      </c>
      <c r="ABL11" s="3">
        <v>7</v>
      </c>
      <c r="ABM11" s="3">
        <v>0</v>
      </c>
      <c r="ABN11" s="3">
        <v>0</v>
      </c>
      <c r="ABO11" s="3">
        <v>0</v>
      </c>
      <c r="ABP11" s="3">
        <v>7</v>
      </c>
      <c r="ABQ11" s="3">
        <v>5</v>
      </c>
      <c r="ABR11" s="3">
        <v>0</v>
      </c>
      <c r="ABS11" s="3">
        <v>0</v>
      </c>
      <c r="ABT11" s="3">
        <v>9</v>
      </c>
      <c r="ABU11" s="3">
        <v>4</v>
      </c>
      <c r="ABV11" s="3">
        <v>0</v>
      </c>
      <c r="ABW11" s="3">
        <v>0</v>
      </c>
      <c r="ABX11" s="3">
        <v>12</v>
      </c>
      <c r="ABY11" s="3">
        <v>3</v>
      </c>
      <c r="ABZ11" s="3">
        <v>0</v>
      </c>
      <c r="ACA11" s="3">
        <v>0</v>
      </c>
      <c r="ACB11" s="3">
        <v>11</v>
      </c>
      <c r="ACC11" s="3">
        <v>4</v>
      </c>
      <c r="ACD11" s="3">
        <v>0</v>
      </c>
      <c r="ACE11" s="3">
        <v>0</v>
      </c>
      <c r="ACF11" s="3">
        <v>0</v>
      </c>
      <c r="ACG11" s="3">
        <v>4</v>
      </c>
      <c r="ACH11" s="3">
        <v>6</v>
      </c>
      <c r="ACI11" s="3">
        <v>0</v>
      </c>
      <c r="ACJ11" s="3">
        <v>7</v>
      </c>
      <c r="ACK11" s="3">
        <v>4</v>
      </c>
      <c r="ACL11" s="3">
        <v>0</v>
      </c>
      <c r="ACM11" s="3">
        <v>5</v>
      </c>
      <c r="ACN11" s="3">
        <v>9</v>
      </c>
      <c r="ACO11" s="3">
        <v>0</v>
      </c>
      <c r="ACP11" s="3">
        <v>5</v>
      </c>
      <c r="ACQ11" s="3">
        <v>8</v>
      </c>
      <c r="ACR11" s="3">
        <v>0</v>
      </c>
      <c r="ACS11" s="3">
        <v>0</v>
      </c>
      <c r="ACT11" s="3">
        <v>5</v>
      </c>
      <c r="ACU11" s="3">
        <v>5</v>
      </c>
      <c r="ACV11" s="3">
        <v>0</v>
      </c>
      <c r="ACW11" s="3">
        <v>12</v>
      </c>
      <c r="ACX11" s="3">
        <v>4</v>
      </c>
      <c r="ACY11" s="3">
        <v>0</v>
      </c>
      <c r="ACZ11" s="3">
        <v>5</v>
      </c>
      <c r="ADA11" s="3">
        <v>0</v>
      </c>
      <c r="ADB11" s="3">
        <v>0</v>
      </c>
      <c r="ADC11" s="3">
        <v>2</v>
      </c>
      <c r="ADD11" s="3">
        <v>5</v>
      </c>
      <c r="ADE11" s="3">
        <v>4</v>
      </c>
      <c r="ADF11" s="3">
        <v>10</v>
      </c>
      <c r="ADG11" s="3">
        <v>4</v>
      </c>
      <c r="ADH11" s="3">
        <v>0</v>
      </c>
      <c r="ADI11" s="3">
        <v>5</v>
      </c>
      <c r="ADJ11" s="3">
        <v>5</v>
      </c>
      <c r="ADK11" s="3">
        <v>0</v>
      </c>
      <c r="ADL11" s="3">
        <v>8</v>
      </c>
      <c r="ADM11" s="3">
        <v>5</v>
      </c>
      <c r="ADN11" s="3">
        <v>0</v>
      </c>
      <c r="ADO11" s="3">
        <v>0</v>
      </c>
      <c r="ADP11" s="3">
        <v>0</v>
      </c>
      <c r="ADQ11" s="3">
        <v>0</v>
      </c>
      <c r="ADR11" s="3">
        <v>0</v>
      </c>
      <c r="ADS11" s="3">
        <v>0</v>
      </c>
      <c r="ADT11" s="3">
        <v>0</v>
      </c>
      <c r="ADU11" s="3">
        <v>0</v>
      </c>
      <c r="ADV11" s="3">
        <v>0</v>
      </c>
      <c r="ADW11" s="3">
        <v>0</v>
      </c>
      <c r="ADX11" s="3">
        <v>0</v>
      </c>
      <c r="ADY11" s="3">
        <v>0</v>
      </c>
      <c r="ADZ11" s="3">
        <v>0</v>
      </c>
      <c r="AEA11" s="3">
        <v>0</v>
      </c>
      <c r="AEB11" s="3">
        <v>0</v>
      </c>
      <c r="AEC11" s="3">
        <v>0</v>
      </c>
      <c r="AED11" s="3">
        <v>0</v>
      </c>
      <c r="AEE11" s="3">
        <v>0</v>
      </c>
      <c r="AEF11" s="3">
        <v>0</v>
      </c>
      <c r="AEG11" s="3">
        <v>0</v>
      </c>
      <c r="AEH11" s="3">
        <v>0</v>
      </c>
      <c r="AEI11" s="3">
        <v>0</v>
      </c>
      <c r="AEJ11" s="3">
        <v>0</v>
      </c>
      <c r="AEK11" s="3">
        <v>0</v>
      </c>
      <c r="AEL11" s="3">
        <v>0</v>
      </c>
      <c r="AEM11" t="s">
        <v>933</v>
      </c>
      <c r="AEN11" t="s">
        <v>933</v>
      </c>
      <c r="AEO11" t="s">
        <v>933</v>
      </c>
      <c r="AEP11" s="5">
        <v>0</v>
      </c>
      <c r="AEQ11" t="s">
        <v>933</v>
      </c>
      <c r="AER11" t="s">
        <v>933</v>
      </c>
      <c r="AES11" s="5">
        <v>0</v>
      </c>
      <c r="AET11" s="5">
        <v>0</v>
      </c>
      <c r="AEU11" s="5">
        <v>0</v>
      </c>
      <c r="AEV11" t="s">
        <v>933</v>
      </c>
      <c r="AEW11" t="s">
        <v>933</v>
      </c>
      <c r="AEX11" s="5">
        <v>0</v>
      </c>
      <c r="AEY11" s="5">
        <v>0</v>
      </c>
      <c r="AEZ11" s="5">
        <v>0</v>
      </c>
      <c r="AFA11" t="s">
        <v>933</v>
      </c>
      <c r="AFB11" t="s">
        <v>933</v>
      </c>
      <c r="AFC11" s="5">
        <v>0</v>
      </c>
      <c r="AFD11" s="5">
        <v>0</v>
      </c>
      <c r="AFE11" t="s">
        <v>933</v>
      </c>
      <c r="AFF11" t="s">
        <v>933</v>
      </c>
      <c r="AFG11" s="5">
        <v>0</v>
      </c>
      <c r="AFH11" s="5">
        <v>0</v>
      </c>
      <c r="AFI11" t="s">
        <v>933</v>
      </c>
      <c r="AFJ11" t="s">
        <v>933</v>
      </c>
      <c r="AFK11" s="5">
        <v>0</v>
      </c>
      <c r="AFL11" s="5">
        <v>0</v>
      </c>
      <c r="AFM11" t="s">
        <v>933</v>
      </c>
      <c r="AFN11" t="s">
        <v>933</v>
      </c>
      <c r="AFO11" s="5">
        <v>0</v>
      </c>
      <c r="AFP11" s="5">
        <v>0</v>
      </c>
      <c r="AFQ11" s="5">
        <v>0</v>
      </c>
      <c r="AFR11" t="s">
        <v>933</v>
      </c>
      <c r="AFS11" t="s">
        <v>933</v>
      </c>
      <c r="AFT11" s="5">
        <v>0</v>
      </c>
      <c r="AFU11" t="s">
        <v>933</v>
      </c>
      <c r="AFV11" t="s">
        <v>933</v>
      </c>
      <c r="AFW11" s="5">
        <v>0</v>
      </c>
      <c r="AFX11" t="s">
        <v>933</v>
      </c>
      <c r="AFY11" t="s">
        <v>933</v>
      </c>
      <c r="AFZ11" s="5">
        <v>0</v>
      </c>
      <c r="AGA11" t="s">
        <v>933</v>
      </c>
      <c r="AGB11" t="s">
        <v>933</v>
      </c>
      <c r="AGC11" s="5">
        <v>0</v>
      </c>
      <c r="AGD11" s="5">
        <v>0</v>
      </c>
      <c r="AGE11" t="s">
        <v>933</v>
      </c>
      <c r="AGF11" t="s">
        <v>933</v>
      </c>
      <c r="AGG11" s="5">
        <v>0</v>
      </c>
      <c r="AGH11" t="s">
        <v>933</v>
      </c>
      <c r="AGI11" t="s">
        <v>933</v>
      </c>
      <c r="AGJ11" s="5">
        <v>0</v>
      </c>
      <c r="AGK11" t="s">
        <v>933</v>
      </c>
      <c r="AGL11" s="5">
        <v>0</v>
      </c>
      <c r="AGM11" s="5">
        <v>0</v>
      </c>
      <c r="AGN11" t="s">
        <v>933</v>
      </c>
      <c r="AGO11" t="s">
        <v>933</v>
      </c>
      <c r="AGP11" t="s">
        <v>933</v>
      </c>
      <c r="AGQ11" t="s">
        <v>933</v>
      </c>
      <c r="AGR11" t="s">
        <v>933</v>
      </c>
      <c r="AGS11" s="5">
        <v>0</v>
      </c>
      <c r="AGT11" t="s">
        <v>933</v>
      </c>
      <c r="AGU11" t="s">
        <v>933</v>
      </c>
      <c r="AGV11" s="5">
        <v>0</v>
      </c>
      <c r="AGW11" t="s">
        <v>933</v>
      </c>
      <c r="AGX11" t="s">
        <v>933</v>
      </c>
      <c r="AGY11" s="5">
        <v>0</v>
      </c>
      <c r="AGZ11" s="5">
        <v>0</v>
      </c>
      <c r="AHA11" s="5">
        <v>0</v>
      </c>
      <c r="AHB11" s="5">
        <v>0</v>
      </c>
      <c r="AHC11" s="5">
        <v>0</v>
      </c>
      <c r="AHD11" s="5">
        <v>0</v>
      </c>
      <c r="AHE11" s="5">
        <v>0</v>
      </c>
      <c r="AHF11" s="5">
        <v>0</v>
      </c>
      <c r="AHG11" s="5">
        <v>0</v>
      </c>
      <c r="AHH11" s="5">
        <v>0</v>
      </c>
      <c r="AHI11" s="5">
        <v>0</v>
      </c>
      <c r="AHJ11" s="5">
        <v>0</v>
      </c>
      <c r="AHK11" s="5">
        <v>0</v>
      </c>
      <c r="AHL11" s="5">
        <v>0</v>
      </c>
      <c r="AHM11" s="5">
        <v>0</v>
      </c>
      <c r="AHN11" s="5">
        <v>0</v>
      </c>
      <c r="AHO11" s="5">
        <v>0</v>
      </c>
      <c r="AHP11" s="5">
        <v>0</v>
      </c>
      <c r="AHQ11" s="5">
        <v>0</v>
      </c>
      <c r="AHR11" s="5">
        <v>0</v>
      </c>
      <c r="AHS11" s="5">
        <v>0</v>
      </c>
      <c r="AHT11" s="5">
        <v>0</v>
      </c>
      <c r="AHU11" s="5">
        <v>0</v>
      </c>
      <c r="AHV11" s="5">
        <v>0</v>
      </c>
      <c r="AHW11" s="5">
        <v>0</v>
      </c>
    </row>
    <row r="12" spans="1:907" x14ac:dyDescent="0.2">
      <c r="A12" s="5">
        <v>13</v>
      </c>
      <c r="B12" t="s">
        <v>929</v>
      </c>
      <c r="C12" t="s">
        <v>904</v>
      </c>
      <c r="D12" t="s">
        <v>905</v>
      </c>
      <c r="E12" s="5">
        <v>77</v>
      </c>
      <c r="F12" s="5">
        <v>76.599999999999994</v>
      </c>
      <c r="G12" s="2">
        <v>41961</v>
      </c>
      <c r="H12" s="2">
        <v>42011</v>
      </c>
      <c r="I12" t="s">
        <v>906</v>
      </c>
      <c r="J12" t="s">
        <v>907</v>
      </c>
      <c r="K12" t="s">
        <v>913</v>
      </c>
      <c r="L12" t="s">
        <v>913</v>
      </c>
      <c r="M12" s="5">
        <v>0</v>
      </c>
      <c r="N12" s="5">
        <v>0</v>
      </c>
      <c r="O12" t="s">
        <v>913</v>
      </c>
      <c r="P12" t="s">
        <v>913</v>
      </c>
      <c r="Q12" s="5">
        <v>0</v>
      </c>
      <c r="R12" s="5">
        <v>0</v>
      </c>
      <c r="S12" s="5">
        <v>0</v>
      </c>
      <c r="T12" t="s">
        <v>913</v>
      </c>
      <c r="U12" t="s">
        <v>913</v>
      </c>
      <c r="V12" s="5">
        <v>0</v>
      </c>
      <c r="W12" s="5">
        <v>0</v>
      </c>
      <c r="X12" s="5">
        <v>0</v>
      </c>
      <c r="Y12" t="s">
        <v>913</v>
      </c>
      <c r="Z12" t="s">
        <v>912</v>
      </c>
      <c r="AA12" s="5">
        <v>0</v>
      </c>
      <c r="AB12" s="5">
        <v>0</v>
      </c>
      <c r="AC12" t="s">
        <v>913</v>
      </c>
      <c r="AD12" t="s">
        <v>913</v>
      </c>
      <c r="AE12" t="s">
        <v>913</v>
      </c>
      <c r="AF12" s="5">
        <v>0</v>
      </c>
      <c r="AG12" t="s">
        <v>913</v>
      </c>
      <c r="AH12" t="s">
        <v>913</v>
      </c>
      <c r="AI12" s="5">
        <v>0</v>
      </c>
      <c r="AJ12" s="5">
        <v>0</v>
      </c>
      <c r="AK12" t="s">
        <v>913</v>
      </c>
      <c r="AL12" t="s">
        <v>913</v>
      </c>
      <c r="AM12" t="s">
        <v>913</v>
      </c>
      <c r="AN12" s="5">
        <v>0</v>
      </c>
      <c r="AO12" s="5">
        <v>0</v>
      </c>
      <c r="AP12" t="s">
        <v>913</v>
      </c>
      <c r="AQ12" s="5">
        <v>0</v>
      </c>
      <c r="AR12" s="5">
        <v>0</v>
      </c>
      <c r="AS12" t="s">
        <v>913</v>
      </c>
      <c r="AT12" s="5">
        <v>0</v>
      </c>
      <c r="AU12" s="5">
        <v>0</v>
      </c>
      <c r="AV12" t="s">
        <v>913</v>
      </c>
      <c r="AW12" t="s">
        <v>913</v>
      </c>
      <c r="AX12" s="5">
        <v>0</v>
      </c>
      <c r="AY12" t="s">
        <v>913</v>
      </c>
      <c r="AZ12" t="s">
        <v>913</v>
      </c>
      <c r="BA12" s="5">
        <v>0</v>
      </c>
      <c r="BB12" s="5">
        <v>0</v>
      </c>
      <c r="BC12" t="s">
        <v>912</v>
      </c>
      <c r="BD12" s="5">
        <v>0</v>
      </c>
      <c r="BE12" s="5">
        <v>0</v>
      </c>
      <c r="BF12" t="s">
        <v>912</v>
      </c>
      <c r="BG12" s="5">
        <v>0</v>
      </c>
      <c r="BH12" s="5">
        <v>0</v>
      </c>
      <c r="BI12" t="s">
        <v>913</v>
      </c>
      <c r="BJ12" t="s">
        <v>913</v>
      </c>
      <c r="BK12" s="5">
        <v>0</v>
      </c>
      <c r="BL12" t="s">
        <v>913</v>
      </c>
      <c r="BM12" t="s">
        <v>913</v>
      </c>
      <c r="BN12" s="5">
        <v>0</v>
      </c>
      <c r="BO12" t="s">
        <v>913</v>
      </c>
      <c r="BP12" s="5">
        <v>0</v>
      </c>
      <c r="BQ12" s="5">
        <v>0</v>
      </c>
      <c r="BR12" t="s">
        <v>913</v>
      </c>
      <c r="BS12" t="s">
        <v>912</v>
      </c>
      <c r="BT12" s="5">
        <v>0</v>
      </c>
      <c r="BU12" t="s">
        <v>913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t="s">
        <v>913</v>
      </c>
      <c r="CW12" t="s">
        <v>913</v>
      </c>
      <c r="CX12" s="5">
        <v>0</v>
      </c>
      <c r="CY12" s="5">
        <v>0</v>
      </c>
      <c r="CZ12" t="s">
        <v>913</v>
      </c>
      <c r="DA12" t="s">
        <v>913</v>
      </c>
      <c r="DB12" s="5">
        <v>0</v>
      </c>
      <c r="DC12" s="5">
        <v>0</v>
      </c>
      <c r="DD12" s="5">
        <v>0</v>
      </c>
      <c r="DE12" t="s">
        <v>913</v>
      </c>
      <c r="DF12" t="s">
        <v>913</v>
      </c>
      <c r="DG12" s="5">
        <v>0</v>
      </c>
      <c r="DH12" s="5">
        <v>0</v>
      </c>
      <c r="DI12" s="5">
        <v>0</v>
      </c>
      <c r="DJ12" t="s">
        <v>913</v>
      </c>
      <c r="DK12" t="s">
        <v>912</v>
      </c>
      <c r="DL12" s="5">
        <v>0</v>
      </c>
      <c r="DM12" s="5">
        <v>0</v>
      </c>
      <c r="DN12" t="s">
        <v>913</v>
      </c>
      <c r="DO12" t="s">
        <v>913</v>
      </c>
      <c r="DP12" t="s">
        <v>913</v>
      </c>
      <c r="DQ12" s="5">
        <v>0</v>
      </c>
      <c r="DR12" t="s">
        <v>913</v>
      </c>
      <c r="DS12" t="s">
        <v>913</v>
      </c>
      <c r="DT12" s="5">
        <v>0</v>
      </c>
      <c r="DU12" s="5">
        <v>0</v>
      </c>
      <c r="DV12" t="s">
        <v>913</v>
      </c>
      <c r="DW12" t="s">
        <v>913</v>
      </c>
      <c r="DX12" t="s">
        <v>912</v>
      </c>
      <c r="DY12" s="5">
        <v>0</v>
      </c>
      <c r="DZ12" s="5">
        <v>0</v>
      </c>
      <c r="EA12" t="s">
        <v>913</v>
      </c>
      <c r="EB12" s="5">
        <v>0</v>
      </c>
      <c r="EC12" s="5">
        <v>0</v>
      </c>
      <c r="ED12" t="s">
        <v>913</v>
      </c>
      <c r="EE12" s="5">
        <v>0</v>
      </c>
      <c r="EF12" s="5">
        <v>0</v>
      </c>
      <c r="EG12" t="s">
        <v>912</v>
      </c>
      <c r="EH12" t="s">
        <v>913</v>
      </c>
      <c r="EI12" s="5">
        <v>0</v>
      </c>
      <c r="EJ12" t="s">
        <v>913</v>
      </c>
      <c r="EK12" t="s">
        <v>913</v>
      </c>
      <c r="EL12" s="5">
        <v>0</v>
      </c>
      <c r="EM12" s="5">
        <v>0</v>
      </c>
      <c r="EN12" t="s">
        <v>912</v>
      </c>
      <c r="EO12" s="5">
        <v>0</v>
      </c>
      <c r="EP12" s="5">
        <v>0</v>
      </c>
      <c r="EQ12" t="s">
        <v>913</v>
      </c>
      <c r="ER12" s="5">
        <v>0</v>
      </c>
      <c r="ES12" s="5">
        <v>0</v>
      </c>
      <c r="ET12" t="s">
        <v>913</v>
      </c>
      <c r="EU12" t="s">
        <v>913</v>
      </c>
      <c r="EV12" s="5">
        <v>0</v>
      </c>
      <c r="EW12" t="s">
        <v>913</v>
      </c>
      <c r="EX12" t="s">
        <v>913</v>
      </c>
      <c r="EY12" s="5">
        <v>0</v>
      </c>
      <c r="EZ12" t="s">
        <v>913</v>
      </c>
      <c r="FA12" s="5">
        <v>0</v>
      </c>
      <c r="FB12" s="5">
        <v>0</v>
      </c>
      <c r="FC12" t="s">
        <v>913</v>
      </c>
      <c r="FD12" t="s">
        <v>913</v>
      </c>
      <c r="FE12" s="5">
        <v>0</v>
      </c>
      <c r="FF12" t="s">
        <v>913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t="s">
        <v>908</v>
      </c>
      <c r="GH12" t="s">
        <v>908</v>
      </c>
      <c r="GI12" t="s">
        <v>909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t="s">
        <v>908</v>
      </c>
      <c r="GQ12" t="s">
        <v>908</v>
      </c>
      <c r="GR12" t="s">
        <v>1037</v>
      </c>
      <c r="GS12" s="4">
        <v>13</v>
      </c>
      <c r="GT12" s="4">
        <v>15</v>
      </c>
      <c r="GU12" s="4">
        <v>36</v>
      </c>
      <c r="GV12" s="4">
        <v>36</v>
      </c>
      <c r="GW12" s="5">
        <v>49</v>
      </c>
      <c r="GX12" s="5">
        <v>51</v>
      </c>
      <c r="GY12" s="5">
        <v>9</v>
      </c>
      <c r="GZ12" s="5">
        <v>4</v>
      </c>
      <c r="HA12" s="5">
        <v>6</v>
      </c>
      <c r="HB12" s="5">
        <v>9</v>
      </c>
      <c r="HC12" s="5">
        <v>18</v>
      </c>
      <c r="HD12" s="5">
        <v>18</v>
      </c>
      <c r="HE12" s="5">
        <v>18</v>
      </c>
      <c r="HF12" s="5">
        <v>18</v>
      </c>
      <c r="HG12" t="s">
        <v>910</v>
      </c>
      <c r="HH12" t="s">
        <v>910</v>
      </c>
      <c r="HI12" s="5">
        <v>0</v>
      </c>
      <c r="HJ12" s="5">
        <v>15</v>
      </c>
      <c r="HK12" s="5">
        <v>4</v>
      </c>
      <c r="HL12" s="5">
        <v>4</v>
      </c>
      <c r="HM12" s="5">
        <v>2</v>
      </c>
      <c r="HN12" s="5">
        <v>1</v>
      </c>
      <c r="HO12" s="5">
        <v>5</v>
      </c>
      <c r="HP12" s="5">
        <v>0</v>
      </c>
      <c r="HQ12" s="5">
        <v>4</v>
      </c>
      <c r="HR12" s="5">
        <v>0</v>
      </c>
      <c r="HS12" s="5">
        <v>5</v>
      </c>
      <c r="HT12" s="5">
        <v>5</v>
      </c>
      <c r="HU12" s="5">
        <v>0</v>
      </c>
      <c r="HV12" s="5">
        <v>0</v>
      </c>
      <c r="HW12" s="5">
        <v>5</v>
      </c>
      <c r="HX12" s="5">
        <v>5</v>
      </c>
      <c r="HY12" s="5">
        <v>0</v>
      </c>
      <c r="HZ12" s="5">
        <v>0</v>
      </c>
      <c r="IA12" s="5">
        <v>0</v>
      </c>
      <c r="IB12" s="5">
        <v>5</v>
      </c>
      <c r="IC12" s="5">
        <v>5</v>
      </c>
      <c r="ID12" s="5">
        <v>0</v>
      </c>
      <c r="IE12" s="5">
        <v>0</v>
      </c>
      <c r="IF12" s="5">
        <v>0</v>
      </c>
      <c r="IG12" s="5">
        <v>5</v>
      </c>
      <c r="IH12" s="5">
        <v>5</v>
      </c>
      <c r="II12" s="5">
        <v>0</v>
      </c>
      <c r="IJ12" s="5">
        <v>0</v>
      </c>
      <c r="IK12" s="5">
        <v>5</v>
      </c>
      <c r="IL12" s="5">
        <v>5</v>
      </c>
      <c r="IM12" s="5">
        <v>5</v>
      </c>
      <c r="IN12" s="5">
        <v>0</v>
      </c>
      <c r="IO12" s="5">
        <v>5</v>
      </c>
      <c r="IP12" s="5">
        <v>5</v>
      </c>
      <c r="IQ12" s="5">
        <v>0</v>
      </c>
      <c r="IR12" s="5">
        <v>0</v>
      </c>
      <c r="IS12" s="5">
        <v>5</v>
      </c>
      <c r="IT12" s="5">
        <v>5</v>
      </c>
      <c r="IU12" s="5">
        <v>5</v>
      </c>
      <c r="IV12" s="5">
        <v>0</v>
      </c>
      <c r="IW12" s="5">
        <v>0</v>
      </c>
      <c r="IX12" s="5">
        <v>5</v>
      </c>
      <c r="IY12" s="5">
        <v>0</v>
      </c>
      <c r="IZ12" s="5">
        <v>0</v>
      </c>
      <c r="JA12" s="5">
        <v>5</v>
      </c>
      <c r="JB12" s="5">
        <v>0</v>
      </c>
      <c r="JC12" s="5">
        <v>0</v>
      </c>
      <c r="JD12" s="5">
        <v>5</v>
      </c>
      <c r="JE12" s="5">
        <v>5</v>
      </c>
      <c r="JF12" s="5">
        <v>0</v>
      </c>
      <c r="JG12" s="5">
        <v>5</v>
      </c>
      <c r="JH12" s="5">
        <v>5</v>
      </c>
      <c r="JI12" s="5">
        <v>0</v>
      </c>
      <c r="JJ12" s="5">
        <v>0</v>
      </c>
      <c r="JK12" s="5">
        <v>5</v>
      </c>
      <c r="JL12" s="5">
        <v>0</v>
      </c>
      <c r="JM12" s="5">
        <v>0</v>
      </c>
      <c r="JN12" s="5">
        <v>5</v>
      </c>
      <c r="JO12" s="5">
        <v>0</v>
      </c>
      <c r="JP12" s="5">
        <v>0</v>
      </c>
      <c r="JQ12" s="5">
        <v>5</v>
      </c>
      <c r="JR12" s="5">
        <v>5</v>
      </c>
      <c r="JS12" s="5">
        <v>0</v>
      </c>
      <c r="JT12" s="5">
        <v>5</v>
      </c>
      <c r="JU12" s="5">
        <v>5</v>
      </c>
      <c r="JV12" s="5">
        <v>0</v>
      </c>
      <c r="JW12" s="5">
        <v>5</v>
      </c>
      <c r="JX12" s="5">
        <v>0</v>
      </c>
      <c r="JY12" s="5">
        <v>0</v>
      </c>
      <c r="JZ12" s="5">
        <v>5</v>
      </c>
      <c r="KA12" s="5">
        <v>5</v>
      </c>
      <c r="KB12" s="5">
        <v>0</v>
      </c>
      <c r="KC12" s="5">
        <v>5</v>
      </c>
      <c r="KD12" s="5">
        <v>5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t="s">
        <v>918</v>
      </c>
      <c r="LE12" t="s">
        <v>918</v>
      </c>
      <c r="LF12" s="5">
        <v>0</v>
      </c>
      <c r="LG12" s="5">
        <v>0</v>
      </c>
      <c r="LH12" t="s">
        <v>918</v>
      </c>
      <c r="LI12" t="s">
        <v>918</v>
      </c>
      <c r="LJ12" s="5">
        <v>0</v>
      </c>
      <c r="LK12" s="5">
        <v>0</v>
      </c>
      <c r="LL12" s="5">
        <v>0</v>
      </c>
      <c r="LM12" t="s">
        <v>918</v>
      </c>
      <c r="LN12" t="s">
        <v>918</v>
      </c>
      <c r="LO12" s="5">
        <v>0</v>
      </c>
      <c r="LP12" s="5">
        <v>0</v>
      </c>
      <c r="LQ12" s="5">
        <v>0</v>
      </c>
      <c r="LR12" t="s">
        <v>918</v>
      </c>
      <c r="LS12" t="s">
        <v>916</v>
      </c>
      <c r="LT12" s="5">
        <v>0</v>
      </c>
      <c r="LU12" s="5">
        <v>0</v>
      </c>
      <c r="LV12" t="s">
        <v>918</v>
      </c>
      <c r="LW12" t="s">
        <v>918</v>
      </c>
      <c r="LX12" t="s">
        <v>918</v>
      </c>
      <c r="LY12" s="5">
        <v>0</v>
      </c>
      <c r="LZ12" t="s">
        <v>918</v>
      </c>
      <c r="MA12" t="s">
        <v>918</v>
      </c>
      <c r="MB12" s="5">
        <v>0</v>
      </c>
      <c r="MC12" s="5">
        <v>0</v>
      </c>
      <c r="MD12" t="s">
        <v>918</v>
      </c>
      <c r="ME12" t="s">
        <v>918</v>
      </c>
      <c r="MF12" t="s">
        <v>918</v>
      </c>
      <c r="MG12" s="5">
        <v>0</v>
      </c>
      <c r="MH12" s="5">
        <v>0</v>
      </c>
      <c r="MI12" t="s">
        <v>918</v>
      </c>
      <c r="MJ12" s="5">
        <v>0</v>
      </c>
      <c r="MK12" s="5">
        <v>0</v>
      </c>
      <c r="ML12" t="s">
        <v>918</v>
      </c>
      <c r="MM12" s="5">
        <v>0</v>
      </c>
      <c r="MN12" s="5">
        <v>0</v>
      </c>
      <c r="MO12" t="s">
        <v>918</v>
      </c>
      <c r="MP12" t="s">
        <v>918</v>
      </c>
      <c r="MQ12" s="5">
        <v>0</v>
      </c>
      <c r="MR12" t="s">
        <v>918</v>
      </c>
      <c r="MS12" t="s">
        <v>918</v>
      </c>
      <c r="MT12" s="5">
        <v>0</v>
      </c>
      <c r="MU12" s="5">
        <v>0</v>
      </c>
      <c r="MV12" t="s">
        <v>916</v>
      </c>
      <c r="MW12" s="5">
        <v>0</v>
      </c>
      <c r="MX12" s="5">
        <v>0</v>
      </c>
      <c r="MY12" t="s">
        <v>918</v>
      </c>
      <c r="MZ12" s="5">
        <v>0</v>
      </c>
      <c r="NA12" s="5">
        <v>0</v>
      </c>
      <c r="NB12" t="s">
        <v>918</v>
      </c>
      <c r="NC12" t="s">
        <v>918</v>
      </c>
      <c r="ND12" s="5">
        <v>0</v>
      </c>
      <c r="NE12" t="s">
        <v>918</v>
      </c>
      <c r="NF12" t="s">
        <v>918</v>
      </c>
      <c r="NG12" s="5">
        <v>0</v>
      </c>
      <c r="NH12" t="s">
        <v>918</v>
      </c>
      <c r="NI12" s="5">
        <v>0</v>
      </c>
      <c r="NJ12" s="5">
        <v>0</v>
      </c>
      <c r="NK12" t="s">
        <v>918</v>
      </c>
      <c r="NL12" t="s">
        <v>918</v>
      </c>
      <c r="NM12" s="5">
        <v>0</v>
      </c>
      <c r="NN12" t="s">
        <v>918</v>
      </c>
      <c r="NO12" s="5">
        <v>0</v>
      </c>
      <c r="NP12" s="5">
        <v>0</v>
      </c>
      <c r="NQ12" s="5">
        <v>0</v>
      </c>
      <c r="NR12" s="5">
        <v>0</v>
      </c>
      <c r="NS12" s="5">
        <v>0</v>
      </c>
      <c r="NT12" s="5">
        <v>0</v>
      </c>
      <c r="NU12" s="5">
        <v>0</v>
      </c>
      <c r="NV12" s="5">
        <v>0</v>
      </c>
      <c r="NW12" s="5">
        <v>0</v>
      </c>
      <c r="NX12" s="5">
        <v>0</v>
      </c>
      <c r="NY12" s="5">
        <v>0</v>
      </c>
      <c r="NZ12" s="5">
        <v>0</v>
      </c>
      <c r="OA12" s="5">
        <v>0</v>
      </c>
      <c r="OB12" s="5">
        <v>0</v>
      </c>
      <c r="OC12" s="5">
        <v>0</v>
      </c>
      <c r="OD12" s="5">
        <v>0</v>
      </c>
      <c r="OE12" s="5">
        <v>0</v>
      </c>
      <c r="OF12" s="5">
        <v>0</v>
      </c>
      <c r="OG12" s="5">
        <v>0</v>
      </c>
      <c r="OH12" s="5">
        <v>0</v>
      </c>
      <c r="OI12" s="5">
        <v>0</v>
      </c>
      <c r="OJ12" s="5">
        <v>0</v>
      </c>
      <c r="OK12" s="5">
        <v>0</v>
      </c>
      <c r="OL12" s="5">
        <v>0</v>
      </c>
      <c r="OM12" s="5">
        <v>0</v>
      </c>
      <c r="ON12" s="5">
        <v>0</v>
      </c>
      <c r="OO12" s="5">
        <v>5</v>
      </c>
      <c r="OP12" s="5">
        <v>0</v>
      </c>
      <c r="OQ12" s="5">
        <v>0</v>
      </c>
      <c r="OR12" s="5">
        <v>0</v>
      </c>
      <c r="OS12" s="5">
        <v>5</v>
      </c>
      <c r="OT12" s="5">
        <v>5</v>
      </c>
      <c r="OU12" s="5">
        <v>0</v>
      </c>
      <c r="OV12" s="5">
        <v>0</v>
      </c>
      <c r="OW12" s="5">
        <v>0</v>
      </c>
      <c r="OX12" s="5">
        <v>5</v>
      </c>
      <c r="OY12" s="5">
        <v>5</v>
      </c>
      <c r="OZ12" s="5">
        <v>0</v>
      </c>
      <c r="PA12" s="5">
        <v>0</v>
      </c>
      <c r="PB12" s="5">
        <v>0</v>
      </c>
      <c r="PC12" s="5">
        <v>5</v>
      </c>
      <c r="PD12" s="5">
        <v>15</v>
      </c>
      <c r="PE12" s="5">
        <v>0</v>
      </c>
      <c r="PF12" s="5">
        <v>0</v>
      </c>
      <c r="PG12" s="5">
        <v>15</v>
      </c>
      <c r="PH12" s="5">
        <v>15</v>
      </c>
      <c r="PI12" s="5">
        <v>15</v>
      </c>
      <c r="PJ12" s="5">
        <v>0</v>
      </c>
      <c r="PK12" s="5">
        <v>15</v>
      </c>
      <c r="PL12" s="5">
        <v>15</v>
      </c>
      <c r="PM12" s="5">
        <v>0</v>
      </c>
      <c r="PN12" s="5">
        <v>0</v>
      </c>
      <c r="PO12" s="5">
        <v>15</v>
      </c>
      <c r="PP12" s="5">
        <v>15</v>
      </c>
      <c r="PQ12" s="5">
        <v>15</v>
      </c>
      <c r="PR12" s="5">
        <v>0</v>
      </c>
      <c r="PS12" s="5">
        <v>0</v>
      </c>
      <c r="PT12" s="5">
        <v>15</v>
      </c>
      <c r="PU12" s="5">
        <v>0</v>
      </c>
      <c r="PV12" s="5">
        <v>0</v>
      </c>
      <c r="PW12" s="5">
        <v>15</v>
      </c>
      <c r="PX12" s="5">
        <v>0</v>
      </c>
      <c r="PY12" s="5">
        <v>0</v>
      </c>
      <c r="PZ12" s="5">
        <v>15</v>
      </c>
      <c r="QA12" s="5">
        <v>15</v>
      </c>
      <c r="QB12" s="5">
        <v>0</v>
      </c>
      <c r="QC12" s="5">
        <v>15</v>
      </c>
      <c r="QD12" s="5">
        <v>15</v>
      </c>
      <c r="QE12" s="5">
        <v>0</v>
      </c>
      <c r="QF12" s="5">
        <v>0</v>
      </c>
      <c r="QG12" s="5">
        <v>15</v>
      </c>
      <c r="QH12" s="5">
        <v>0</v>
      </c>
      <c r="QI12" s="5">
        <v>0</v>
      </c>
      <c r="QJ12" s="5">
        <v>15</v>
      </c>
      <c r="QK12" s="5">
        <v>0</v>
      </c>
      <c r="QL12" s="5">
        <v>0</v>
      </c>
      <c r="QM12" s="5">
        <v>15</v>
      </c>
      <c r="QN12" s="5">
        <v>15</v>
      </c>
      <c r="QO12" s="5">
        <v>0</v>
      </c>
      <c r="QP12" s="5">
        <v>15</v>
      </c>
      <c r="QQ12" s="5">
        <v>15</v>
      </c>
      <c r="QR12" s="5">
        <v>0</v>
      </c>
      <c r="QS12" s="5">
        <v>15</v>
      </c>
      <c r="QT12" s="5">
        <v>0</v>
      </c>
      <c r="QU12" s="5">
        <v>0</v>
      </c>
      <c r="QV12" s="5">
        <v>15</v>
      </c>
      <c r="QW12" s="5">
        <v>15</v>
      </c>
      <c r="QX12" s="5">
        <v>0</v>
      </c>
      <c r="QY12" s="5">
        <v>15</v>
      </c>
      <c r="QZ12" s="5">
        <v>15</v>
      </c>
      <c r="RA12" s="5">
        <v>0</v>
      </c>
      <c r="RB12" s="5">
        <v>0</v>
      </c>
      <c r="RC12" s="5">
        <v>0</v>
      </c>
      <c r="RD12" s="5">
        <v>0</v>
      </c>
      <c r="RE12" s="5">
        <v>0</v>
      </c>
      <c r="RF12" s="5">
        <v>0</v>
      </c>
      <c r="RG12" s="5">
        <v>0</v>
      </c>
      <c r="RH12" s="5">
        <v>0</v>
      </c>
      <c r="RI12" s="5">
        <v>0</v>
      </c>
      <c r="RJ12" s="5">
        <v>0</v>
      </c>
      <c r="RK12" s="5">
        <v>0</v>
      </c>
      <c r="RL12" s="5">
        <v>0</v>
      </c>
      <c r="RM12" s="5">
        <v>0</v>
      </c>
      <c r="RN12" s="5">
        <v>0</v>
      </c>
      <c r="RO12" s="5">
        <v>0</v>
      </c>
      <c r="RP12" s="5">
        <v>0</v>
      </c>
      <c r="RQ12" s="5">
        <v>0</v>
      </c>
      <c r="RR12" s="5">
        <v>0</v>
      </c>
      <c r="RS12" s="5">
        <v>0</v>
      </c>
      <c r="RT12" s="5">
        <v>0</v>
      </c>
      <c r="RU12" s="5">
        <v>0</v>
      </c>
      <c r="RV12" s="5">
        <v>0</v>
      </c>
      <c r="RW12" s="5">
        <v>0</v>
      </c>
      <c r="RX12" s="5">
        <v>0</v>
      </c>
      <c r="RY12" s="5">
        <v>0</v>
      </c>
      <c r="RZ12" s="5">
        <v>2</v>
      </c>
      <c r="SA12" s="5">
        <v>2</v>
      </c>
      <c r="SB12" s="5">
        <v>2</v>
      </c>
      <c r="SC12" s="5">
        <v>2</v>
      </c>
      <c r="SD12" s="5">
        <v>3</v>
      </c>
      <c r="SE12" s="5">
        <v>2</v>
      </c>
      <c r="SF12" s="5">
        <v>3</v>
      </c>
      <c r="SG12" s="5">
        <v>1</v>
      </c>
      <c r="SH12" s="5">
        <v>1</v>
      </c>
      <c r="SI12" s="5">
        <v>2</v>
      </c>
      <c r="SJ12" s="5">
        <v>2</v>
      </c>
      <c r="SK12" s="5">
        <v>1</v>
      </c>
      <c r="SL12" s="5">
        <v>1</v>
      </c>
      <c r="SM12" s="5">
        <v>2</v>
      </c>
      <c r="SN12" s="5">
        <v>2</v>
      </c>
      <c r="SO12" s="5">
        <v>1</v>
      </c>
      <c r="SP12" s="5">
        <v>2</v>
      </c>
      <c r="SQ12" s="5">
        <v>2</v>
      </c>
      <c r="SR12" s="5">
        <v>0</v>
      </c>
      <c r="SS12" s="5">
        <v>0</v>
      </c>
      <c r="ST12" s="5">
        <v>0</v>
      </c>
      <c r="SU12" s="5">
        <v>0</v>
      </c>
      <c r="SV12" s="5">
        <v>0</v>
      </c>
      <c r="SW12" s="5">
        <v>0</v>
      </c>
      <c r="SX12" s="5">
        <v>0</v>
      </c>
      <c r="SY12" s="5">
        <v>0</v>
      </c>
      <c r="SZ12" s="5">
        <v>0</v>
      </c>
      <c r="TA12" s="5">
        <v>0</v>
      </c>
      <c r="TB12" t="s">
        <v>920</v>
      </c>
      <c r="TC12" t="s">
        <v>921</v>
      </c>
      <c r="TD12" t="s">
        <v>920</v>
      </c>
      <c r="TE12" t="s">
        <v>922</v>
      </c>
      <c r="TF12" t="s">
        <v>921</v>
      </c>
      <c r="TG12" t="s">
        <v>920</v>
      </c>
      <c r="TH12" t="s">
        <v>920</v>
      </c>
      <c r="TI12" t="s">
        <v>920</v>
      </c>
      <c r="TJ12" t="s">
        <v>920</v>
      </c>
      <c r="TK12" t="s">
        <v>920</v>
      </c>
      <c r="TL12" t="s">
        <v>922</v>
      </c>
      <c r="TM12" t="s">
        <v>921</v>
      </c>
      <c r="TN12" t="s">
        <v>932</v>
      </c>
      <c r="TO12" t="s">
        <v>920</v>
      </c>
      <c r="TP12" t="s">
        <v>921</v>
      </c>
      <c r="TQ12" t="s">
        <v>920</v>
      </c>
      <c r="TR12" t="s">
        <v>932</v>
      </c>
      <c r="TS12" t="s">
        <v>921</v>
      </c>
      <c r="TT12" s="5">
        <v>999</v>
      </c>
      <c r="TU12" s="5">
        <v>999</v>
      </c>
      <c r="TV12" s="5">
        <v>999</v>
      </c>
      <c r="TW12" s="5">
        <v>999</v>
      </c>
      <c r="TX12" s="5">
        <v>999</v>
      </c>
      <c r="TY12" s="5">
        <v>999</v>
      </c>
      <c r="TZ12" s="5">
        <v>999</v>
      </c>
      <c r="UA12" s="5">
        <v>999</v>
      </c>
      <c r="UB12" s="5">
        <v>999</v>
      </c>
      <c r="UC12" s="5">
        <v>999</v>
      </c>
      <c r="UD12" t="s">
        <v>921</v>
      </c>
      <c r="UE12" t="s">
        <v>931</v>
      </c>
      <c r="UF12" s="5">
        <v>0</v>
      </c>
      <c r="UG12" s="5">
        <v>0</v>
      </c>
      <c r="UH12" s="5">
        <v>0</v>
      </c>
      <c r="UI12" s="5">
        <v>0</v>
      </c>
      <c r="UJ12" s="5">
        <v>0</v>
      </c>
      <c r="UK12" s="5">
        <v>0</v>
      </c>
      <c r="UL12" s="5">
        <v>0</v>
      </c>
      <c r="UM12" s="5">
        <v>0</v>
      </c>
      <c r="UN12" s="5">
        <v>0</v>
      </c>
      <c r="UO12" s="5">
        <v>0</v>
      </c>
      <c r="UP12" s="5">
        <v>0</v>
      </c>
      <c r="UQ12" s="5">
        <v>0</v>
      </c>
      <c r="UR12" s="5">
        <v>0</v>
      </c>
      <c r="US12" s="5">
        <v>0</v>
      </c>
      <c r="UT12" s="5">
        <v>0</v>
      </c>
      <c r="UU12" s="5">
        <v>0</v>
      </c>
      <c r="UV12" s="5">
        <v>0</v>
      </c>
      <c r="UW12" s="5">
        <v>0</v>
      </c>
      <c r="UX12" s="5">
        <v>0</v>
      </c>
      <c r="UY12" s="5">
        <v>0</v>
      </c>
      <c r="UZ12" s="5">
        <v>0</v>
      </c>
      <c r="VA12" s="5">
        <v>0</v>
      </c>
      <c r="VB12" s="5">
        <v>0</v>
      </c>
      <c r="VC12" s="5">
        <v>0</v>
      </c>
      <c r="VD12" s="5">
        <v>0</v>
      </c>
      <c r="VE12" s="5">
        <v>0</v>
      </c>
      <c r="VF12" t="s">
        <v>926</v>
      </c>
      <c r="VG12" t="s">
        <v>925</v>
      </c>
      <c r="VH12" t="s">
        <v>925</v>
      </c>
      <c r="VI12" s="5">
        <v>0</v>
      </c>
      <c r="VJ12" s="5">
        <v>0</v>
      </c>
      <c r="VK12" t="s">
        <v>925</v>
      </c>
      <c r="VL12" s="5">
        <v>0</v>
      </c>
      <c r="VM12" s="5">
        <v>0</v>
      </c>
      <c r="VN12" t="s">
        <v>925</v>
      </c>
      <c r="VO12" s="5">
        <v>0</v>
      </c>
      <c r="VP12" s="5">
        <v>0</v>
      </c>
      <c r="VQ12" t="s">
        <v>926</v>
      </c>
      <c r="VR12" t="s">
        <v>926</v>
      </c>
      <c r="VS12" s="5">
        <v>0</v>
      </c>
      <c r="VT12" t="s">
        <v>926</v>
      </c>
      <c r="VU12" t="s">
        <v>926</v>
      </c>
      <c r="VV12" s="5">
        <v>0</v>
      </c>
      <c r="VW12">
        <v>0</v>
      </c>
      <c r="VX12" t="s">
        <v>925</v>
      </c>
      <c r="VY12" s="5">
        <v>0</v>
      </c>
      <c r="VZ12" s="5">
        <v>0</v>
      </c>
      <c r="WA12" t="s">
        <v>925</v>
      </c>
      <c r="WB12" s="5">
        <v>0</v>
      </c>
      <c r="WC12" s="5">
        <v>0</v>
      </c>
      <c r="WD12" t="s">
        <v>925</v>
      </c>
      <c r="WE12" t="s">
        <v>926</v>
      </c>
      <c r="WF12" s="5">
        <v>0</v>
      </c>
      <c r="WG12" t="s">
        <v>926</v>
      </c>
      <c r="WH12" t="s">
        <v>926</v>
      </c>
      <c r="WI12" s="5">
        <v>0</v>
      </c>
      <c r="WJ12" t="s">
        <v>926</v>
      </c>
      <c r="WK12" s="5">
        <v>0</v>
      </c>
      <c r="WL12" s="5">
        <v>0</v>
      </c>
      <c r="WM12" t="s">
        <v>926</v>
      </c>
      <c r="WN12" t="s">
        <v>925</v>
      </c>
      <c r="WO12" s="5">
        <v>0</v>
      </c>
      <c r="WP12" t="s">
        <v>926</v>
      </c>
      <c r="WQ12" s="5">
        <v>0</v>
      </c>
      <c r="WR12" s="5">
        <v>0</v>
      </c>
      <c r="WS12" s="5">
        <v>0</v>
      </c>
      <c r="WT12" s="5">
        <v>0</v>
      </c>
      <c r="WU12" s="5">
        <v>0</v>
      </c>
      <c r="WV12" s="5">
        <v>0</v>
      </c>
      <c r="WW12" s="5">
        <v>0</v>
      </c>
      <c r="WX12" s="5">
        <v>0</v>
      </c>
      <c r="WY12" s="5">
        <v>0</v>
      </c>
      <c r="WZ12" s="5">
        <v>0</v>
      </c>
      <c r="XA12" s="5">
        <v>0</v>
      </c>
      <c r="XB12" s="5">
        <v>0</v>
      </c>
      <c r="XC12" s="5">
        <v>0</v>
      </c>
      <c r="XD12" s="5">
        <v>0</v>
      </c>
      <c r="XE12" s="5">
        <v>0</v>
      </c>
      <c r="XF12" s="5">
        <v>0</v>
      </c>
      <c r="XG12" s="5">
        <v>0</v>
      </c>
      <c r="XH12" s="5">
        <v>0</v>
      </c>
      <c r="XI12" s="5">
        <v>0</v>
      </c>
      <c r="XJ12" s="5">
        <v>0</v>
      </c>
      <c r="XK12" s="5">
        <v>0</v>
      </c>
      <c r="XL12" s="5">
        <v>0</v>
      </c>
      <c r="XM12" s="5">
        <v>0</v>
      </c>
      <c r="XN12" s="5">
        <v>0</v>
      </c>
      <c r="XO12" s="5">
        <v>0</v>
      </c>
      <c r="XP12" s="5">
        <v>0</v>
      </c>
      <c r="XQ12" s="3">
        <v>4</v>
      </c>
      <c r="XR12" s="3">
        <v>0</v>
      </c>
      <c r="XS12" s="1" t="e">
        <v>#NULL!</v>
      </c>
      <c r="XT12" s="1" t="e">
        <v>#NULL!</v>
      </c>
      <c r="XU12" s="3">
        <v>3</v>
      </c>
      <c r="XV12" s="3">
        <v>0</v>
      </c>
      <c r="XW12" s="1" t="e">
        <v>#NULL!</v>
      </c>
      <c r="XX12" s="1" t="e">
        <v>#NULL!</v>
      </c>
      <c r="XY12" s="1" t="e">
        <v>#NULL!</v>
      </c>
      <c r="XZ12" s="3">
        <v>2</v>
      </c>
      <c r="YA12" s="3">
        <v>0</v>
      </c>
      <c r="YB12" s="1" t="e">
        <v>#NULL!</v>
      </c>
      <c r="YC12" s="1" t="e">
        <v>#NULL!</v>
      </c>
      <c r="YD12" s="1" t="e">
        <v>#NULL!</v>
      </c>
      <c r="YE12" s="3">
        <v>2</v>
      </c>
      <c r="YF12" s="3">
        <v>0</v>
      </c>
      <c r="YG12" s="1" t="e">
        <v>#NULL!</v>
      </c>
      <c r="YH12" s="1" t="e">
        <v>#NULL!</v>
      </c>
      <c r="YI12" s="3">
        <v>1</v>
      </c>
      <c r="YJ12" s="3">
        <v>2</v>
      </c>
      <c r="YK12" s="3">
        <v>0</v>
      </c>
      <c r="YL12" s="1" t="e">
        <v>#NULL!</v>
      </c>
      <c r="YM12" s="3">
        <v>2</v>
      </c>
      <c r="YN12" s="3">
        <v>0</v>
      </c>
      <c r="YO12" s="1" t="e">
        <v>#NULL!</v>
      </c>
      <c r="YP12" s="1" t="e">
        <v>#NULL!</v>
      </c>
      <c r="YQ12" s="3">
        <v>2</v>
      </c>
      <c r="YR12" s="3">
        <v>1</v>
      </c>
      <c r="YS12" s="3">
        <v>0</v>
      </c>
      <c r="YT12" s="1" t="e">
        <v>#NULL!</v>
      </c>
      <c r="YU12" s="1" t="e">
        <v>#NULL!</v>
      </c>
      <c r="YV12" s="3">
        <v>0</v>
      </c>
      <c r="YW12" s="1" t="e">
        <v>#NULL!</v>
      </c>
      <c r="YX12" s="1" t="e">
        <v>#NULL!</v>
      </c>
      <c r="YY12" s="3">
        <v>0</v>
      </c>
      <c r="YZ12" s="1" t="e">
        <v>#NULL!</v>
      </c>
      <c r="ZA12" s="1" t="e">
        <v>#NULL!</v>
      </c>
      <c r="ZB12" s="3">
        <v>2</v>
      </c>
      <c r="ZC12" s="3">
        <v>0</v>
      </c>
      <c r="ZD12" s="1" t="e">
        <v>#NULL!</v>
      </c>
      <c r="ZE12" s="3">
        <v>4</v>
      </c>
      <c r="ZF12" s="3">
        <v>0</v>
      </c>
      <c r="ZG12" s="1" t="e">
        <v>#NULL!</v>
      </c>
      <c r="ZH12" s="1" t="e">
        <v>#NULL!</v>
      </c>
      <c r="ZI12" s="3">
        <v>6</v>
      </c>
      <c r="ZJ12" s="1" t="e">
        <v>#NULL!</v>
      </c>
      <c r="ZK12" s="1" t="e">
        <v>#NULL!</v>
      </c>
      <c r="ZL12" s="3">
        <v>0</v>
      </c>
      <c r="ZM12" s="1" t="e">
        <v>#NULL!</v>
      </c>
      <c r="ZN12" s="1" t="e">
        <v>#NULL!</v>
      </c>
      <c r="ZO12" s="3">
        <v>2</v>
      </c>
      <c r="ZP12" s="3">
        <v>0</v>
      </c>
      <c r="ZQ12" s="1" t="e">
        <v>#NULL!</v>
      </c>
      <c r="ZR12" s="3">
        <v>6</v>
      </c>
      <c r="ZS12" s="3">
        <v>0</v>
      </c>
      <c r="ZT12" s="1" t="e">
        <v>#NULL!</v>
      </c>
      <c r="ZU12" s="3">
        <v>0</v>
      </c>
      <c r="ZV12" s="1" t="e">
        <v>#NULL!</v>
      </c>
      <c r="ZW12" s="1" t="e">
        <v>#NULL!</v>
      </c>
      <c r="ZX12" s="3">
        <v>2</v>
      </c>
      <c r="ZY12" s="3">
        <v>0</v>
      </c>
      <c r="ZZ12" s="1" t="e">
        <v>#NULL!</v>
      </c>
      <c r="AAA12" s="3">
        <v>3</v>
      </c>
      <c r="AAB12" s="3">
        <v>0</v>
      </c>
      <c r="AAC12" s="1" t="e">
        <v>#NULL!</v>
      </c>
      <c r="AAD12" s="3">
        <v>999</v>
      </c>
      <c r="AAE12" s="3">
        <v>999</v>
      </c>
      <c r="AAF12" s="3">
        <v>999</v>
      </c>
      <c r="AAG12" s="3">
        <v>999</v>
      </c>
      <c r="AAH12" s="3">
        <v>999</v>
      </c>
      <c r="AAI12" s="3">
        <v>999</v>
      </c>
      <c r="AAJ12" s="3">
        <v>999</v>
      </c>
      <c r="AAK12" s="3">
        <v>999</v>
      </c>
      <c r="AAL12" s="3">
        <v>999</v>
      </c>
      <c r="AAM12" s="3">
        <v>999</v>
      </c>
      <c r="AAN12" s="3">
        <v>999</v>
      </c>
      <c r="AAO12" s="3">
        <v>999</v>
      </c>
      <c r="AAP12" s="3">
        <v>999</v>
      </c>
      <c r="AAQ12" s="3">
        <v>999</v>
      </c>
      <c r="AAR12" s="3">
        <v>999</v>
      </c>
      <c r="AAS12" s="3">
        <v>999</v>
      </c>
      <c r="AAT12" s="3">
        <v>999</v>
      </c>
      <c r="AAU12" s="3">
        <v>999</v>
      </c>
      <c r="AAV12" s="3">
        <v>999</v>
      </c>
      <c r="AAW12" s="3">
        <v>999</v>
      </c>
      <c r="AAX12" s="3">
        <v>999</v>
      </c>
      <c r="AAY12" s="3">
        <v>999</v>
      </c>
      <c r="AAZ12" s="3">
        <v>999</v>
      </c>
      <c r="ABA12" s="3">
        <v>999</v>
      </c>
      <c r="ABB12" s="3">
        <v>2</v>
      </c>
      <c r="ABC12" s="3">
        <v>3</v>
      </c>
      <c r="ABD12" s="3">
        <v>0</v>
      </c>
      <c r="ABE12" s="3">
        <v>0</v>
      </c>
      <c r="ABF12" s="3">
        <v>6</v>
      </c>
      <c r="ABG12" s="3">
        <v>4</v>
      </c>
      <c r="ABH12" s="3">
        <v>0</v>
      </c>
      <c r="ABI12" s="3">
        <v>0</v>
      </c>
      <c r="ABJ12" s="3">
        <v>0</v>
      </c>
      <c r="ABK12" s="3">
        <v>4</v>
      </c>
      <c r="ABL12" s="3">
        <v>5</v>
      </c>
      <c r="ABM12" s="3">
        <v>0</v>
      </c>
      <c r="ABN12" s="3">
        <v>0</v>
      </c>
      <c r="ABO12" s="3">
        <v>0</v>
      </c>
      <c r="ABP12" s="3">
        <v>5</v>
      </c>
      <c r="ABQ12" s="3">
        <v>5</v>
      </c>
      <c r="ABR12" s="3">
        <v>0</v>
      </c>
      <c r="ABS12" s="3">
        <v>0</v>
      </c>
      <c r="ABT12" s="3">
        <v>5</v>
      </c>
      <c r="ABU12" s="3">
        <v>4</v>
      </c>
      <c r="ABV12" s="3">
        <v>4</v>
      </c>
      <c r="ABW12" s="3">
        <v>0</v>
      </c>
      <c r="ABX12" s="3">
        <v>4</v>
      </c>
      <c r="ABY12" s="3">
        <v>4</v>
      </c>
      <c r="ABZ12" s="3">
        <v>0</v>
      </c>
      <c r="ACA12" s="3">
        <v>0</v>
      </c>
      <c r="ACB12" s="3">
        <v>3</v>
      </c>
      <c r="ACC12" s="3">
        <v>5</v>
      </c>
      <c r="ACD12" s="3">
        <v>4</v>
      </c>
      <c r="ACE12" s="3">
        <v>0</v>
      </c>
      <c r="ACF12" s="3">
        <v>0</v>
      </c>
      <c r="ACG12" s="3">
        <v>7</v>
      </c>
      <c r="ACH12" s="3">
        <v>0</v>
      </c>
      <c r="ACI12" s="3">
        <v>0</v>
      </c>
      <c r="ACJ12" s="3">
        <v>4</v>
      </c>
      <c r="ACK12" s="3">
        <v>0</v>
      </c>
      <c r="ACL12" s="3">
        <v>0</v>
      </c>
      <c r="ACM12" s="3">
        <v>5</v>
      </c>
      <c r="ACN12" s="3">
        <v>4</v>
      </c>
      <c r="ACO12" s="3">
        <v>0</v>
      </c>
      <c r="ACP12" s="3">
        <v>5</v>
      </c>
      <c r="ACQ12" s="3">
        <v>2</v>
      </c>
      <c r="ACR12" s="3">
        <v>0</v>
      </c>
      <c r="ACS12" s="3">
        <v>0</v>
      </c>
      <c r="ACT12" s="3">
        <v>8</v>
      </c>
      <c r="ACU12" s="3">
        <v>0</v>
      </c>
      <c r="ACV12" s="3">
        <v>0</v>
      </c>
      <c r="ACW12" s="3">
        <v>10</v>
      </c>
      <c r="ACX12" s="3">
        <v>0</v>
      </c>
      <c r="ACY12" s="3">
        <v>0</v>
      </c>
      <c r="ACZ12" s="3">
        <v>5</v>
      </c>
      <c r="ADA12" s="3">
        <v>7</v>
      </c>
      <c r="ADB12" s="3">
        <v>0</v>
      </c>
      <c r="ADC12" s="3">
        <v>4</v>
      </c>
      <c r="ADD12" s="3">
        <v>5</v>
      </c>
      <c r="ADE12" s="3">
        <v>0</v>
      </c>
      <c r="ADF12" s="3">
        <v>5</v>
      </c>
      <c r="ADG12" s="3">
        <v>0</v>
      </c>
      <c r="ADH12" s="3">
        <v>0</v>
      </c>
      <c r="ADI12" s="3">
        <v>6</v>
      </c>
      <c r="ADJ12" s="3">
        <v>6</v>
      </c>
      <c r="ADK12" s="3">
        <v>0</v>
      </c>
      <c r="ADL12" s="3">
        <v>6</v>
      </c>
      <c r="ADM12" s="3">
        <v>7</v>
      </c>
      <c r="ADN12" s="3">
        <v>0</v>
      </c>
      <c r="ADO12" s="3">
        <v>0</v>
      </c>
      <c r="ADP12" s="3">
        <v>0</v>
      </c>
      <c r="ADQ12" s="3">
        <v>0</v>
      </c>
      <c r="ADR12" s="3">
        <v>0</v>
      </c>
      <c r="ADS12" s="3">
        <v>0</v>
      </c>
      <c r="ADT12" s="3">
        <v>0</v>
      </c>
      <c r="ADU12" s="3">
        <v>0</v>
      </c>
      <c r="ADV12" s="3">
        <v>0</v>
      </c>
      <c r="ADW12" s="3">
        <v>0</v>
      </c>
      <c r="ADX12" s="3">
        <v>0</v>
      </c>
      <c r="ADY12" s="3">
        <v>0</v>
      </c>
      <c r="ADZ12" s="3">
        <v>0</v>
      </c>
      <c r="AEA12" s="3">
        <v>0</v>
      </c>
      <c r="AEB12" s="3">
        <v>0</v>
      </c>
      <c r="AEC12" s="3">
        <v>0</v>
      </c>
      <c r="AED12" s="3">
        <v>0</v>
      </c>
      <c r="AEE12" s="3">
        <v>0</v>
      </c>
      <c r="AEF12" s="3">
        <v>0</v>
      </c>
      <c r="AEG12" s="3">
        <v>0</v>
      </c>
      <c r="AEH12" s="3">
        <v>0</v>
      </c>
      <c r="AEI12" s="3">
        <v>0</v>
      </c>
      <c r="AEJ12" s="3">
        <v>0</v>
      </c>
      <c r="AEK12" s="3">
        <v>0</v>
      </c>
      <c r="AEL12" s="3">
        <v>0</v>
      </c>
      <c r="AEM12" t="s">
        <v>933</v>
      </c>
      <c r="AEN12" t="s">
        <v>933</v>
      </c>
      <c r="AEO12" s="5">
        <v>0</v>
      </c>
      <c r="AEP12" s="5">
        <v>0</v>
      </c>
      <c r="AEQ12" t="s">
        <v>933</v>
      </c>
      <c r="AER12" t="s">
        <v>933</v>
      </c>
      <c r="AES12" s="5">
        <v>0</v>
      </c>
      <c r="AET12" s="5">
        <v>0</v>
      </c>
      <c r="AEU12" s="5">
        <v>0</v>
      </c>
      <c r="AEV12" t="s">
        <v>933</v>
      </c>
      <c r="AEW12" t="s">
        <v>933</v>
      </c>
      <c r="AEX12" s="5">
        <v>0</v>
      </c>
      <c r="AEY12" s="5">
        <v>0</v>
      </c>
      <c r="AEZ12" s="5">
        <v>0</v>
      </c>
      <c r="AFA12" t="s">
        <v>933</v>
      </c>
      <c r="AFB12" t="s">
        <v>933</v>
      </c>
      <c r="AFC12" s="5">
        <v>0</v>
      </c>
      <c r="AFD12" s="5">
        <v>0</v>
      </c>
      <c r="AFE12" t="s">
        <v>933</v>
      </c>
      <c r="AFF12" t="s">
        <v>933</v>
      </c>
      <c r="AFG12" t="s">
        <v>933</v>
      </c>
      <c r="AFH12" s="5">
        <v>0</v>
      </c>
      <c r="AFI12" t="s">
        <v>933</v>
      </c>
      <c r="AFJ12" t="s">
        <v>933</v>
      </c>
      <c r="AFK12" s="5">
        <v>0</v>
      </c>
      <c r="AFL12" s="5">
        <v>0</v>
      </c>
      <c r="AFM12" t="s">
        <v>933</v>
      </c>
      <c r="AFN12" t="s">
        <v>933</v>
      </c>
      <c r="AFO12" t="s">
        <v>933</v>
      </c>
      <c r="AFP12" s="5">
        <v>0</v>
      </c>
      <c r="AFQ12" s="5">
        <v>0</v>
      </c>
      <c r="AFR12" t="s">
        <v>933</v>
      </c>
      <c r="AFS12" s="5">
        <v>0</v>
      </c>
      <c r="AFT12" s="5">
        <v>0</v>
      </c>
      <c r="AFU12" t="s">
        <v>933</v>
      </c>
      <c r="AFV12" s="5">
        <v>0</v>
      </c>
      <c r="AFW12" s="5">
        <v>0</v>
      </c>
      <c r="AFX12" t="s">
        <v>933</v>
      </c>
      <c r="AFY12" t="s">
        <v>933</v>
      </c>
      <c r="AFZ12" s="5">
        <v>0</v>
      </c>
      <c r="AGA12" t="s">
        <v>933</v>
      </c>
      <c r="AGB12" t="s">
        <v>933</v>
      </c>
      <c r="AGC12" s="5">
        <v>0</v>
      </c>
      <c r="AGD12" s="5">
        <v>0</v>
      </c>
      <c r="AGE12" t="s">
        <v>933</v>
      </c>
      <c r="AGF12" s="5">
        <v>0</v>
      </c>
      <c r="AGG12" s="5">
        <v>0</v>
      </c>
      <c r="AGH12" t="s">
        <v>933</v>
      </c>
      <c r="AGI12" s="5">
        <v>0</v>
      </c>
      <c r="AGJ12" s="5">
        <v>0</v>
      </c>
      <c r="AGK12" t="s">
        <v>933</v>
      </c>
      <c r="AGL12" t="s">
        <v>933</v>
      </c>
      <c r="AGM12" s="5">
        <v>0</v>
      </c>
      <c r="AGN12" t="s">
        <v>933</v>
      </c>
      <c r="AGO12" t="s">
        <v>933</v>
      </c>
      <c r="AGP12" s="5">
        <v>0</v>
      </c>
      <c r="AGQ12" t="s">
        <v>933</v>
      </c>
      <c r="AGR12" s="5">
        <v>0</v>
      </c>
      <c r="AGS12" s="5">
        <v>0</v>
      </c>
      <c r="AGT12" t="s">
        <v>933</v>
      </c>
      <c r="AGU12" t="s">
        <v>933</v>
      </c>
      <c r="AGV12" s="5">
        <v>0</v>
      </c>
      <c r="AGW12" t="s">
        <v>933</v>
      </c>
      <c r="AGX12" s="5">
        <v>0</v>
      </c>
      <c r="AGY12" s="5">
        <v>0</v>
      </c>
      <c r="AGZ12" s="5">
        <v>0</v>
      </c>
      <c r="AHA12" s="5">
        <v>0</v>
      </c>
      <c r="AHB12" s="5">
        <v>0</v>
      </c>
      <c r="AHC12" s="5">
        <v>0</v>
      </c>
      <c r="AHD12" s="5">
        <v>0</v>
      </c>
      <c r="AHE12" s="5">
        <v>0</v>
      </c>
      <c r="AHF12" s="5">
        <v>0</v>
      </c>
      <c r="AHG12" s="5">
        <v>0</v>
      </c>
      <c r="AHH12" s="5">
        <v>0</v>
      </c>
      <c r="AHI12" s="5">
        <v>0</v>
      </c>
      <c r="AHJ12" s="5">
        <v>0</v>
      </c>
      <c r="AHK12" s="5">
        <v>0</v>
      </c>
      <c r="AHL12" s="5">
        <v>0</v>
      </c>
      <c r="AHM12" s="5">
        <v>0</v>
      </c>
      <c r="AHN12" s="5">
        <v>0</v>
      </c>
      <c r="AHO12" s="5">
        <v>0</v>
      </c>
      <c r="AHP12" s="5">
        <v>0</v>
      </c>
      <c r="AHQ12" s="5">
        <v>0</v>
      </c>
      <c r="AHR12" s="5">
        <v>0</v>
      </c>
      <c r="AHS12" s="5">
        <v>0</v>
      </c>
      <c r="AHT12" s="5">
        <v>0</v>
      </c>
      <c r="AHU12" s="5">
        <v>0</v>
      </c>
      <c r="AHV12" s="5">
        <v>0</v>
      </c>
      <c r="AHW12" s="5">
        <v>0</v>
      </c>
    </row>
    <row r="13" spans="1:907" x14ac:dyDescent="0.2">
      <c r="A13" s="5">
        <v>14</v>
      </c>
      <c r="B13" t="s">
        <v>903</v>
      </c>
      <c r="C13" t="s">
        <v>904</v>
      </c>
      <c r="D13" t="s">
        <v>905</v>
      </c>
      <c r="E13" s="5">
        <v>45</v>
      </c>
      <c r="F13" s="5">
        <v>45.024999999999999</v>
      </c>
      <c r="G13" s="2">
        <v>41857</v>
      </c>
      <c r="H13" s="2">
        <v>41904</v>
      </c>
      <c r="I13" t="s">
        <v>906</v>
      </c>
      <c r="J13" t="s">
        <v>907</v>
      </c>
      <c r="K13" t="s">
        <v>913</v>
      </c>
      <c r="L13" t="s">
        <v>912</v>
      </c>
      <c r="M13" t="s">
        <v>913</v>
      </c>
      <c r="N13" s="5">
        <v>0</v>
      </c>
      <c r="O13" t="s">
        <v>912</v>
      </c>
      <c r="P13" t="s">
        <v>912</v>
      </c>
      <c r="Q13" s="5">
        <v>0</v>
      </c>
      <c r="R13" s="5">
        <v>0</v>
      </c>
      <c r="S13" s="5">
        <v>0</v>
      </c>
      <c r="T13" t="s">
        <v>913</v>
      </c>
      <c r="U13" t="s">
        <v>913</v>
      </c>
      <c r="V13" s="5">
        <v>0</v>
      </c>
      <c r="W13" s="5">
        <v>0</v>
      </c>
      <c r="X13" s="5">
        <v>0</v>
      </c>
      <c r="Y13" t="s">
        <v>913</v>
      </c>
      <c r="Z13" t="s">
        <v>913</v>
      </c>
      <c r="AA13" s="5">
        <v>0</v>
      </c>
      <c r="AB13" s="5">
        <v>0</v>
      </c>
      <c r="AC13" t="s">
        <v>913</v>
      </c>
      <c r="AD13" t="s">
        <v>912</v>
      </c>
      <c r="AE13" s="5">
        <v>0</v>
      </c>
      <c r="AF13" s="5">
        <v>0</v>
      </c>
      <c r="AG13" t="s">
        <v>912</v>
      </c>
      <c r="AH13" s="5">
        <v>0</v>
      </c>
      <c r="AI13" s="5">
        <v>0</v>
      </c>
      <c r="AJ13" s="5">
        <v>0</v>
      </c>
      <c r="AK13" t="s">
        <v>912</v>
      </c>
      <c r="AL13" t="s">
        <v>913</v>
      </c>
      <c r="AM13" s="5">
        <v>0</v>
      </c>
      <c r="AN13" s="5">
        <v>0</v>
      </c>
      <c r="AO13" s="5">
        <v>0</v>
      </c>
      <c r="AP13" t="s">
        <v>913</v>
      </c>
      <c r="AQ13" s="5">
        <v>0</v>
      </c>
      <c r="AR13" s="5">
        <v>0</v>
      </c>
      <c r="AS13" t="s">
        <v>913</v>
      </c>
      <c r="AT13" t="s">
        <v>913</v>
      </c>
      <c r="AU13" s="5">
        <v>0</v>
      </c>
      <c r="AV13" t="s">
        <v>913</v>
      </c>
      <c r="AW13" t="s">
        <v>913</v>
      </c>
      <c r="AX13" s="5">
        <v>0</v>
      </c>
      <c r="AY13" t="s">
        <v>913</v>
      </c>
      <c r="AZ13" t="s">
        <v>912</v>
      </c>
      <c r="BA13" s="5">
        <v>0</v>
      </c>
      <c r="BB13" s="5">
        <v>0</v>
      </c>
      <c r="BC13" t="s">
        <v>912</v>
      </c>
      <c r="BD13" s="5">
        <v>0</v>
      </c>
      <c r="BE13" s="5">
        <v>0</v>
      </c>
      <c r="BF13" t="s">
        <v>913</v>
      </c>
      <c r="BG13" s="5">
        <v>0</v>
      </c>
      <c r="BH13" s="5">
        <v>0</v>
      </c>
      <c r="BI13" t="s">
        <v>913</v>
      </c>
      <c r="BJ13" t="s">
        <v>913</v>
      </c>
      <c r="BK13" s="5">
        <v>0</v>
      </c>
      <c r="BL13" t="s">
        <v>913</v>
      </c>
      <c r="BM13" t="s">
        <v>913</v>
      </c>
      <c r="BN13" s="5">
        <v>0</v>
      </c>
      <c r="BO13" t="s">
        <v>913</v>
      </c>
      <c r="BP13" t="s">
        <v>913</v>
      </c>
      <c r="BQ13" s="5">
        <v>0</v>
      </c>
      <c r="BR13" t="s">
        <v>912</v>
      </c>
      <c r="BS13" t="s">
        <v>912</v>
      </c>
      <c r="BT13" s="5">
        <v>0</v>
      </c>
      <c r="BU13" t="s">
        <v>913</v>
      </c>
      <c r="BV13" t="s">
        <v>913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t="s">
        <v>913</v>
      </c>
      <c r="CW13" t="s">
        <v>913</v>
      </c>
      <c r="CX13" t="s">
        <v>913</v>
      </c>
      <c r="CY13" s="5">
        <v>0</v>
      </c>
      <c r="CZ13" t="s">
        <v>913</v>
      </c>
      <c r="DA13" t="s">
        <v>913</v>
      </c>
      <c r="DB13" s="5">
        <v>0</v>
      </c>
      <c r="DC13" s="5">
        <v>0</v>
      </c>
      <c r="DD13" s="5">
        <v>0</v>
      </c>
      <c r="DE13" t="s">
        <v>913</v>
      </c>
      <c r="DF13" t="s">
        <v>913</v>
      </c>
      <c r="DG13" s="5">
        <v>0</v>
      </c>
      <c r="DH13" s="5">
        <v>0</v>
      </c>
      <c r="DI13" s="5">
        <v>0</v>
      </c>
      <c r="DJ13" t="s">
        <v>913</v>
      </c>
      <c r="DK13" t="s">
        <v>913</v>
      </c>
      <c r="DL13" s="5">
        <v>0</v>
      </c>
      <c r="DM13" s="5">
        <v>0</v>
      </c>
      <c r="DN13" t="s">
        <v>913</v>
      </c>
      <c r="DO13" t="s">
        <v>913</v>
      </c>
      <c r="DP13" s="5">
        <v>0</v>
      </c>
      <c r="DQ13" s="5">
        <v>0</v>
      </c>
      <c r="DR13" t="s">
        <v>913</v>
      </c>
      <c r="DS13" s="5">
        <v>0</v>
      </c>
      <c r="DT13" s="5">
        <v>0</v>
      </c>
      <c r="DU13" s="5">
        <v>0</v>
      </c>
      <c r="DV13" t="s">
        <v>912</v>
      </c>
      <c r="DW13" t="s">
        <v>913</v>
      </c>
      <c r="DX13" s="5">
        <v>0</v>
      </c>
      <c r="DY13" s="5">
        <v>0</v>
      </c>
      <c r="DZ13" s="5">
        <v>0</v>
      </c>
      <c r="EA13" t="s">
        <v>913</v>
      </c>
      <c r="EB13" s="5">
        <v>0</v>
      </c>
      <c r="EC13" s="5">
        <v>0</v>
      </c>
      <c r="ED13" t="s">
        <v>913</v>
      </c>
      <c r="EE13" t="s">
        <v>913</v>
      </c>
      <c r="EF13" s="5">
        <v>0</v>
      </c>
      <c r="EG13" t="s">
        <v>913</v>
      </c>
      <c r="EH13" t="s">
        <v>913</v>
      </c>
      <c r="EI13" s="5">
        <v>0</v>
      </c>
      <c r="EJ13" t="s">
        <v>913</v>
      </c>
      <c r="EK13" t="s">
        <v>913</v>
      </c>
      <c r="EL13" s="5">
        <v>0</v>
      </c>
      <c r="EM13" s="5">
        <v>0</v>
      </c>
      <c r="EN13" t="s">
        <v>913</v>
      </c>
      <c r="EO13" s="5">
        <v>0</v>
      </c>
      <c r="EP13" s="5">
        <v>0</v>
      </c>
      <c r="EQ13" t="s">
        <v>913</v>
      </c>
      <c r="ER13" s="5">
        <v>0</v>
      </c>
      <c r="ES13" s="5">
        <v>0</v>
      </c>
      <c r="ET13" t="s">
        <v>913</v>
      </c>
      <c r="EU13" t="s">
        <v>913</v>
      </c>
      <c r="EV13" s="5">
        <v>0</v>
      </c>
      <c r="EW13" t="s">
        <v>913</v>
      </c>
      <c r="EX13" t="s">
        <v>913</v>
      </c>
      <c r="EY13" s="5">
        <v>0</v>
      </c>
      <c r="EZ13" t="s">
        <v>913</v>
      </c>
      <c r="FA13" t="s">
        <v>913</v>
      </c>
      <c r="FB13" s="5">
        <v>0</v>
      </c>
      <c r="FC13" t="s">
        <v>912</v>
      </c>
      <c r="FD13" t="s">
        <v>912</v>
      </c>
      <c r="FE13" s="5">
        <v>0</v>
      </c>
      <c r="FF13" t="s">
        <v>913</v>
      </c>
      <c r="FG13" t="s">
        <v>913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t="s">
        <v>908</v>
      </c>
      <c r="GH13" t="s">
        <v>908</v>
      </c>
      <c r="GI13" t="s">
        <v>909</v>
      </c>
      <c r="GJ13" s="5">
        <v>0</v>
      </c>
      <c r="GK13" s="5">
        <v>1</v>
      </c>
      <c r="GL13" s="5">
        <v>0</v>
      </c>
      <c r="GM13" s="5">
        <v>1</v>
      </c>
      <c r="GN13" s="5">
        <v>0</v>
      </c>
      <c r="GO13" s="5">
        <v>0</v>
      </c>
      <c r="GP13" t="s">
        <v>908</v>
      </c>
      <c r="GQ13" t="s">
        <v>908</v>
      </c>
      <c r="GR13" s="5">
        <v>999</v>
      </c>
      <c r="GS13" s="4">
        <v>12</v>
      </c>
      <c r="GT13" s="4">
        <v>999</v>
      </c>
      <c r="GU13" s="4">
        <v>12</v>
      </c>
      <c r="GV13" s="4">
        <v>999</v>
      </c>
      <c r="GW13" s="5">
        <v>24</v>
      </c>
      <c r="GX13" s="1" t="e">
        <v>#NULL!</v>
      </c>
      <c r="GY13" s="5">
        <v>12</v>
      </c>
      <c r="GZ13" s="5">
        <v>0</v>
      </c>
      <c r="HA13" s="5">
        <v>999</v>
      </c>
      <c r="HB13" s="5">
        <v>999</v>
      </c>
      <c r="HC13" s="5">
        <v>7</v>
      </c>
      <c r="HD13" s="5">
        <v>999</v>
      </c>
      <c r="HE13" s="5">
        <v>5</v>
      </c>
      <c r="HF13" s="5">
        <v>999</v>
      </c>
      <c r="HG13" t="s">
        <v>910</v>
      </c>
      <c r="HH13" s="5">
        <v>999</v>
      </c>
      <c r="HI13" s="5">
        <v>4</v>
      </c>
      <c r="HJ13" s="5">
        <v>16</v>
      </c>
      <c r="HK13" s="5">
        <v>4</v>
      </c>
      <c r="HL13" s="5">
        <v>999</v>
      </c>
      <c r="HM13" s="5">
        <v>0</v>
      </c>
      <c r="HN13" s="5">
        <v>0</v>
      </c>
      <c r="HO13" s="5">
        <v>10</v>
      </c>
      <c r="HP13" s="5">
        <v>1</v>
      </c>
      <c r="HQ13" s="5">
        <v>5</v>
      </c>
      <c r="HR13" s="5">
        <v>1</v>
      </c>
      <c r="HS13" s="5">
        <v>5</v>
      </c>
      <c r="HT13" s="5">
        <v>5</v>
      </c>
      <c r="HU13" s="5">
        <v>5</v>
      </c>
      <c r="HV13" s="5">
        <v>0</v>
      </c>
      <c r="HW13" s="5">
        <v>5</v>
      </c>
      <c r="HX13" s="5">
        <v>5</v>
      </c>
      <c r="HY13" s="5">
        <v>0</v>
      </c>
      <c r="HZ13" s="5">
        <v>0</v>
      </c>
      <c r="IA13" s="5">
        <v>0</v>
      </c>
      <c r="IB13" s="5">
        <v>5</v>
      </c>
      <c r="IC13" s="5">
        <v>5</v>
      </c>
      <c r="ID13" s="5">
        <v>0</v>
      </c>
      <c r="IE13" s="5">
        <v>0</v>
      </c>
      <c r="IF13" s="5">
        <v>0</v>
      </c>
      <c r="IG13" s="5">
        <v>5</v>
      </c>
      <c r="IH13" s="5">
        <v>5</v>
      </c>
      <c r="II13" s="5">
        <v>0</v>
      </c>
      <c r="IJ13" s="5">
        <v>0</v>
      </c>
      <c r="IK13" s="5">
        <v>5</v>
      </c>
      <c r="IL13" s="5">
        <v>5</v>
      </c>
      <c r="IM13" s="5">
        <v>0</v>
      </c>
      <c r="IN13" s="5">
        <v>0</v>
      </c>
      <c r="IO13" s="5">
        <v>5</v>
      </c>
      <c r="IP13" s="5">
        <v>0</v>
      </c>
      <c r="IQ13" s="5">
        <v>0</v>
      </c>
      <c r="IR13" s="5">
        <v>0</v>
      </c>
      <c r="IS13" s="5">
        <v>5</v>
      </c>
      <c r="IT13" s="5">
        <v>5</v>
      </c>
      <c r="IU13" s="5">
        <v>0</v>
      </c>
      <c r="IV13" s="5">
        <v>0</v>
      </c>
      <c r="IW13" s="5">
        <v>0</v>
      </c>
      <c r="IX13" s="5">
        <v>5</v>
      </c>
      <c r="IY13" s="5">
        <v>0</v>
      </c>
      <c r="IZ13" s="5">
        <v>0</v>
      </c>
      <c r="JA13" s="5">
        <v>5</v>
      </c>
      <c r="JB13" s="5">
        <v>5</v>
      </c>
      <c r="JC13" s="5">
        <v>0</v>
      </c>
      <c r="JD13" s="5">
        <v>5</v>
      </c>
      <c r="JE13" s="5">
        <v>5</v>
      </c>
      <c r="JF13" s="5">
        <v>0</v>
      </c>
      <c r="JG13" s="5">
        <v>5</v>
      </c>
      <c r="JH13" s="5">
        <v>5</v>
      </c>
      <c r="JI13" s="5">
        <v>0</v>
      </c>
      <c r="JJ13" s="5">
        <v>0</v>
      </c>
      <c r="JK13" s="5">
        <v>5</v>
      </c>
      <c r="JL13" s="5">
        <v>0</v>
      </c>
      <c r="JM13" s="5">
        <v>0</v>
      </c>
      <c r="JN13" s="5">
        <v>5</v>
      </c>
      <c r="JO13" s="5">
        <v>0</v>
      </c>
      <c r="JP13" s="5">
        <v>0</v>
      </c>
      <c r="JQ13" s="5">
        <v>5</v>
      </c>
      <c r="JR13" s="5">
        <v>5</v>
      </c>
      <c r="JS13" s="5">
        <v>0</v>
      </c>
      <c r="JT13" s="5">
        <v>5</v>
      </c>
      <c r="JU13" s="5">
        <v>5</v>
      </c>
      <c r="JV13" s="5">
        <v>0</v>
      </c>
      <c r="JW13" s="5">
        <v>5</v>
      </c>
      <c r="JX13" s="5">
        <v>5</v>
      </c>
      <c r="JY13" s="5">
        <v>0</v>
      </c>
      <c r="JZ13" s="5">
        <v>5</v>
      </c>
      <c r="KA13" s="5">
        <v>5</v>
      </c>
      <c r="KB13" s="5">
        <v>0</v>
      </c>
      <c r="KC13" s="5">
        <v>5</v>
      </c>
      <c r="KD13" s="5">
        <v>5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t="s">
        <v>918</v>
      </c>
      <c r="LE13" t="s">
        <v>918</v>
      </c>
      <c r="LF13" t="s">
        <v>918</v>
      </c>
      <c r="LG13" s="5">
        <v>0</v>
      </c>
      <c r="LH13" t="s">
        <v>918</v>
      </c>
      <c r="LI13" t="s">
        <v>918</v>
      </c>
      <c r="LJ13" s="5">
        <v>0</v>
      </c>
      <c r="LK13" s="5">
        <v>0</v>
      </c>
      <c r="LL13" s="5">
        <v>0</v>
      </c>
      <c r="LM13" t="s">
        <v>918</v>
      </c>
      <c r="LN13" t="s">
        <v>918</v>
      </c>
      <c r="LO13" s="5">
        <v>0</v>
      </c>
      <c r="LP13" s="5">
        <v>0</v>
      </c>
      <c r="LQ13" s="5">
        <v>0</v>
      </c>
      <c r="LR13" t="s">
        <v>918</v>
      </c>
      <c r="LS13" t="s">
        <v>918</v>
      </c>
      <c r="LT13" s="5">
        <v>0</v>
      </c>
      <c r="LU13" s="5">
        <v>0</v>
      </c>
      <c r="LV13" t="s">
        <v>918</v>
      </c>
      <c r="LW13" t="s">
        <v>918</v>
      </c>
      <c r="LX13" s="5">
        <v>0</v>
      </c>
      <c r="LY13" s="5">
        <v>0</v>
      </c>
      <c r="LZ13" t="s">
        <v>916</v>
      </c>
      <c r="MA13" s="5">
        <v>0</v>
      </c>
      <c r="MB13" s="5">
        <v>0</v>
      </c>
      <c r="MC13" s="5">
        <v>0</v>
      </c>
      <c r="MD13" t="s">
        <v>918</v>
      </c>
      <c r="ME13" t="s">
        <v>918</v>
      </c>
      <c r="MF13" s="5">
        <v>0</v>
      </c>
      <c r="MG13" s="5">
        <v>0</v>
      </c>
      <c r="MH13" s="5">
        <v>0</v>
      </c>
      <c r="MI13" t="s">
        <v>918</v>
      </c>
      <c r="MJ13" s="5">
        <v>0</v>
      </c>
      <c r="MK13" s="5">
        <v>0</v>
      </c>
      <c r="ML13" t="s">
        <v>918</v>
      </c>
      <c r="MM13" t="s">
        <v>918</v>
      </c>
      <c r="MN13" s="5">
        <v>0</v>
      </c>
      <c r="MO13" t="s">
        <v>918</v>
      </c>
      <c r="MP13" t="s">
        <v>918</v>
      </c>
      <c r="MQ13" s="5">
        <v>0</v>
      </c>
      <c r="MR13" t="s">
        <v>918</v>
      </c>
      <c r="MS13" t="s">
        <v>916</v>
      </c>
      <c r="MT13" s="5">
        <v>0</v>
      </c>
      <c r="MU13" s="5">
        <v>0</v>
      </c>
      <c r="MV13" t="s">
        <v>918</v>
      </c>
      <c r="MW13" s="5">
        <v>0</v>
      </c>
      <c r="MX13" s="5">
        <v>0</v>
      </c>
      <c r="MY13" t="s">
        <v>918</v>
      </c>
      <c r="MZ13" s="5">
        <v>0</v>
      </c>
      <c r="NA13" s="5">
        <v>0</v>
      </c>
      <c r="NB13" t="s">
        <v>918</v>
      </c>
      <c r="NC13" t="s">
        <v>918</v>
      </c>
      <c r="ND13" s="5">
        <v>0</v>
      </c>
      <c r="NE13" t="s">
        <v>918</v>
      </c>
      <c r="NF13" t="s">
        <v>918</v>
      </c>
      <c r="NG13" s="5">
        <v>0</v>
      </c>
      <c r="NH13" t="s">
        <v>918</v>
      </c>
      <c r="NI13" t="s">
        <v>918</v>
      </c>
      <c r="NJ13" s="5">
        <v>0</v>
      </c>
      <c r="NK13" t="s">
        <v>916</v>
      </c>
      <c r="NL13" t="s">
        <v>916</v>
      </c>
      <c r="NM13" s="5">
        <v>0</v>
      </c>
      <c r="NN13" t="s">
        <v>916</v>
      </c>
      <c r="NO13" t="s">
        <v>918</v>
      </c>
      <c r="NP13" s="5">
        <v>0</v>
      </c>
      <c r="NQ13" s="5">
        <v>0</v>
      </c>
      <c r="NR13" s="5">
        <v>0</v>
      </c>
      <c r="NS13" s="5">
        <v>0</v>
      </c>
      <c r="NT13" s="5">
        <v>0</v>
      </c>
      <c r="NU13" s="5">
        <v>0</v>
      </c>
      <c r="NV13" s="5">
        <v>0</v>
      </c>
      <c r="NW13" s="5">
        <v>0</v>
      </c>
      <c r="NX13" s="5">
        <v>0</v>
      </c>
      <c r="NY13" s="5">
        <v>0</v>
      </c>
      <c r="NZ13" s="5">
        <v>0</v>
      </c>
      <c r="OA13" s="5">
        <v>0</v>
      </c>
      <c r="OB13" s="5">
        <v>0</v>
      </c>
      <c r="OC13" s="5">
        <v>0</v>
      </c>
      <c r="OD13" s="5">
        <v>0</v>
      </c>
      <c r="OE13" s="5">
        <v>0</v>
      </c>
      <c r="OF13" s="5">
        <v>0</v>
      </c>
      <c r="OG13" s="5">
        <v>0</v>
      </c>
      <c r="OH13" s="5">
        <v>0</v>
      </c>
      <c r="OI13" s="5">
        <v>0</v>
      </c>
      <c r="OJ13" s="5">
        <v>0</v>
      </c>
      <c r="OK13" s="5">
        <v>0</v>
      </c>
      <c r="OL13" s="5">
        <v>0</v>
      </c>
      <c r="OM13" s="5">
        <v>0</v>
      </c>
      <c r="ON13" s="5">
        <v>0</v>
      </c>
      <c r="OO13" s="5">
        <v>5</v>
      </c>
      <c r="OP13" s="5">
        <v>15</v>
      </c>
      <c r="OQ13" s="5">
        <v>15</v>
      </c>
      <c r="OR13" s="5">
        <v>0</v>
      </c>
      <c r="OS13" s="5">
        <v>15</v>
      </c>
      <c r="OT13" s="5">
        <v>15</v>
      </c>
      <c r="OU13" s="5">
        <v>0</v>
      </c>
      <c r="OV13" s="5">
        <v>0</v>
      </c>
      <c r="OW13" s="5">
        <v>0</v>
      </c>
      <c r="OX13" s="5">
        <v>5</v>
      </c>
      <c r="OY13" s="5">
        <v>15</v>
      </c>
      <c r="OZ13" s="5">
        <v>0</v>
      </c>
      <c r="PA13" s="5">
        <v>0</v>
      </c>
      <c r="PB13" s="5">
        <v>0</v>
      </c>
      <c r="PC13" s="5">
        <v>15</v>
      </c>
      <c r="PD13" s="5">
        <v>45</v>
      </c>
      <c r="PE13" s="5">
        <v>0</v>
      </c>
      <c r="PF13" s="5">
        <v>0</v>
      </c>
      <c r="PG13" s="5">
        <v>5</v>
      </c>
      <c r="PH13" s="5">
        <v>15</v>
      </c>
      <c r="PI13" s="5">
        <v>0</v>
      </c>
      <c r="PJ13" s="5">
        <v>0</v>
      </c>
      <c r="PK13" s="5">
        <v>15</v>
      </c>
      <c r="PL13" s="5">
        <v>0</v>
      </c>
      <c r="PM13" s="5">
        <v>0</v>
      </c>
      <c r="PN13" s="5">
        <v>0</v>
      </c>
      <c r="PO13" s="5">
        <v>15</v>
      </c>
      <c r="PP13" s="5">
        <v>15</v>
      </c>
      <c r="PQ13" s="5">
        <v>0</v>
      </c>
      <c r="PR13" s="5">
        <v>0</v>
      </c>
      <c r="PS13" s="5">
        <v>0</v>
      </c>
      <c r="PT13" s="5">
        <v>45</v>
      </c>
      <c r="PU13" s="5">
        <v>0</v>
      </c>
      <c r="PV13" s="5">
        <v>0</v>
      </c>
      <c r="PW13" s="5">
        <v>15</v>
      </c>
      <c r="PX13" s="5">
        <v>15</v>
      </c>
      <c r="PY13" s="5">
        <v>0</v>
      </c>
      <c r="PZ13" s="5">
        <v>15</v>
      </c>
      <c r="QA13" s="5">
        <v>45</v>
      </c>
      <c r="QB13" s="5">
        <v>0</v>
      </c>
      <c r="QC13" s="5">
        <v>5</v>
      </c>
      <c r="QD13" s="5">
        <v>15</v>
      </c>
      <c r="QE13" s="5">
        <v>0</v>
      </c>
      <c r="QF13" s="5">
        <v>0</v>
      </c>
      <c r="QG13" s="5">
        <v>15</v>
      </c>
      <c r="QH13" s="5">
        <v>0</v>
      </c>
      <c r="QI13" s="5">
        <v>0</v>
      </c>
      <c r="QJ13" s="5">
        <v>15</v>
      </c>
      <c r="QK13" s="5">
        <v>0</v>
      </c>
      <c r="QL13" s="5">
        <v>0</v>
      </c>
      <c r="QM13" s="5">
        <v>15</v>
      </c>
      <c r="QN13" s="5">
        <v>45</v>
      </c>
      <c r="QO13" s="5">
        <v>0</v>
      </c>
      <c r="QP13" s="5">
        <v>45</v>
      </c>
      <c r="QQ13" s="5">
        <v>45</v>
      </c>
      <c r="QR13" s="5">
        <v>0</v>
      </c>
      <c r="QS13" s="5">
        <v>45</v>
      </c>
      <c r="QT13" s="5">
        <v>45</v>
      </c>
      <c r="QU13" s="5">
        <v>0</v>
      </c>
      <c r="QV13" s="5">
        <v>45</v>
      </c>
      <c r="QW13" s="5">
        <v>45</v>
      </c>
      <c r="QX13" s="5">
        <v>0</v>
      </c>
      <c r="QY13" s="5">
        <v>45</v>
      </c>
      <c r="QZ13" s="5">
        <v>45</v>
      </c>
      <c r="RA13" s="5">
        <v>0</v>
      </c>
      <c r="RB13" s="5">
        <v>0</v>
      </c>
      <c r="RC13" s="5">
        <v>0</v>
      </c>
      <c r="RD13" s="5">
        <v>0</v>
      </c>
      <c r="RE13" s="5">
        <v>0</v>
      </c>
      <c r="RF13" s="5">
        <v>0</v>
      </c>
      <c r="RG13" s="5">
        <v>0</v>
      </c>
      <c r="RH13" s="5">
        <v>0</v>
      </c>
      <c r="RI13" s="5">
        <v>0</v>
      </c>
      <c r="RJ13" s="5">
        <v>0</v>
      </c>
      <c r="RK13" s="5">
        <v>0</v>
      </c>
      <c r="RL13" s="5">
        <v>0</v>
      </c>
      <c r="RM13" s="5">
        <v>0</v>
      </c>
      <c r="RN13" s="5">
        <v>0</v>
      </c>
      <c r="RO13" s="5">
        <v>0</v>
      </c>
      <c r="RP13" s="5">
        <v>0</v>
      </c>
      <c r="RQ13" s="5">
        <v>0</v>
      </c>
      <c r="RR13" s="5">
        <v>0</v>
      </c>
      <c r="RS13" s="5">
        <v>0</v>
      </c>
      <c r="RT13" s="5">
        <v>0</v>
      </c>
      <c r="RU13" s="5">
        <v>0</v>
      </c>
      <c r="RV13" s="5">
        <v>0</v>
      </c>
      <c r="RW13" s="5">
        <v>0</v>
      </c>
      <c r="RX13" s="5">
        <v>0</v>
      </c>
      <c r="RY13" s="5">
        <v>0</v>
      </c>
      <c r="RZ13" s="5">
        <v>3</v>
      </c>
      <c r="SA13" s="5">
        <v>2</v>
      </c>
      <c r="SB13" s="5">
        <v>2</v>
      </c>
      <c r="SC13" s="5">
        <v>2</v>
      </c>
      <c r="SD13" s="5">
        <v>2</v>
      </c>
      <c r="SE13" s="5">
        <v>1</v>
      </c>
      <c r="SF13" s="5">
        <v>2</v>
      </c>
      <c r="SG13" s="5">
        <v>1</v>
      </c>
      <c r="SH13" s="5">
        <v>2</v>
      </c>
      <c r="SI13" s="5">
        <v>2</v>
      </c>
      <c r="SJ13" s="5">
        <v>2</v>
      </c>
      <c r="SK13" s="5">
        <v>1</v>
      </c>
      <c r="SL13" s="5">
        <v>1</v>
      </c>
      <c r="SM13" s="5">
        <v>2</v>
      </c>
      <c r="SN13" s="5">
        <v>2</v>
      </c>
      <c r="SO13" s="5">
        <v>2</v>
      </c>
      <c r="SP13" s="5">
        <v>2</v>
      </c>
      <c r="SQ13" s="5">
        <v>2</v>
      </c>
      <c r="SR13" s="5">
        <v>0</v>
      </c>
      <c r="SS13" s="5">
        <v>0</v>
      </c>
      <c r="ST13" s="5">
        <v>0</v>
      </c>
      <c r="SU13" s="5">
        <v>0</v>
      </c>
      <c r="SV13" s="5">
        <v>0</v>
      </c>
      <c r="SW13" s="5">
        <v>0</v>
      </c>
      <c r="SX13" s="5">
        <v>0</v>
      </c>
      <c r="SY13" s="5">
        <v>0</v>
      </c>
      <c r="SZ13" s="5">
        <v>0</v>
      </c>
      <c r="TA13" s="5">
        <v>0</v>
      </c>
      <c r="TB13" t="s">
        <v>921</v>
      </c>
      <c r="TC13" t="s">
        <v>932</v>
      </c>
      <c r="TD13" t="s">
        <v>923</v>
      </c>
      <c r="TE13" t="s">
        <v>921</v>
      </c>
      <c r="TF13" t="s">
        <v>923</v>
      </c>
      <c r="TG13" t="s">
        <v>920</v>
      </c>
      <c r="TH13" t="s">
        <v>922</v>
      </c>
      <c r="TI13" t="s">
        <v>921</v>
      </c>
      <c r="TJ13" t="s">
        <v>920</v>
      </c>
      <c r="TK13" t="s">
        <v>921</v>
      </c>
      <c r="TL13" t="s">
        <v>932</v>
      </c>
      <c r="TM13" t="s">
        <v>923</v>
      </c>
      <c r="TN13" t="s">
        <v>932</v>
      </c>
      <c r="TO13" t="s">
        <v>923</v>
      </c>
      <c r="TP13" t="s">
        <v>921</v>
      </c>
      <c r="TQ13" t="s">
        <v>921</v>
      </c>
      <c r="TR13" t="s">
        <v>921</v>
      </c>
      <c r="TS13" t="s">
        <v>921</v>
      </c>
      <c r="TT13" s="5">
        <v>999</v>
      </c>
      <c r="TU13" s="5">
        <v>999</v>
      </c>
      <c r="TV13" s="5">
        <v>999</v>
      </c>
      <c r="TW13" s="5">
        <v>999</v>
      </c>
      <c r="TX13" s="5">
        <v>999</v>
      </c>
      <c r="TY13" s="5">
        <v>999</v>
      </c>
      <c r="TZ13" s="5">
        <v>999</v>
      </c>
      <c r="UA13" s="5">
        <v>999</v>
      </c>
      <c r="UB13" s="5">
        <v>999</v>
      </c>
      <c r="UC13" s="5">
        <v>999</v>
      </c>
      <c r="UD13" t="s">
        <v>923</v>
      </c>
      <c r="UE13" t="s">
        <v>923</v>
      </c>
      <c r="UF13" s="5">
        <v>0</v>
      </c>
      <c r="UG13" s="5">
        <v>0</v>
      </c>
      <c r="UH13" s="5">
        <v>0</v>
      </c>
      <c r="UI13" s="5">
        <v>0</v>
      </c>
      <c r="UJ13" t="s">
        <v>926</v>
      </c>
      <c r="UK13" t="s">
        <v>926</v>
      </c>
      <c r="UL13" s="5">
        <v>0</v>
      </c>
      <c r="UM13" s="5">
        <v>0</v>
      </c>
      <c r="UN13" s="5">
        <v>0</v>
      </c>
      <c r="UO13" s="5">
        <v>0</v>
      </c>
      <c r="UP13" s="5">
        <v>0</v>
      </c>
      <c r="UQ13" s="5">
        <v>0</v>
      </c>
      <c r="UR13" s="5">
        <v>0</v>
      </c>
      <c r="US13" s="5">
        <v>0</v>
      </c>
      <c r="UT13" s="5">
        <v>0</v>
      </c>
      <c r="UU13" s="5">
        <v>0</v>
      </c>
      <c r="UV13" s="5">
        <v>0</v>
      </c>
      <c r="UW13" s="5">
        <v>0</v>
      </c>
      <c r="UX13" s="5">
        <v>0</v>
      </c>
      <c r="UY13" s="5">
        <v>0</v>
      </c>
      <c r="UZ13" s="5">
        <v>0</v>
      </c>
      <c r="VA13" s="5">
        <v>0</v>
      </c>
      <c r="VB13" s="5">
        <v>0</v>
      </c>
      <c r="VC13" s="5">
        <v>0</v>
      </c>
      <c r="VD13" s="5">
        <v>0</v>
      </c>
      <c r="VE13" s="5">
        <v>0</v>
      </c>
      <c r="VF13" t="s">
        <v>924</v>
      </c>
      <c r="VG13" t="s">
        <v>925</v>
      </c>
      <c r="VH13" s="5">
        <v>0</v>
      </c>
      <c r="VI13" s="5">
        <v>0</v>
      </c>
      <c r="VJ13" s="5">
        <v>0</v>
      </c>
      <c r="VK13" t="s">
        <v>925</v>
      </c>
      <c r="VL13" s="5">
        <v>0</v>
      </c>
      <c r="VM13" s="5">
        <v>0</v>
      </c>
      <c r="VN13" t="s">
        <v>925</v>
      </c>
      <c r="VO13" t="s">
        <v>925</v>
      </c>
      <c r="VP13" s="5">
        <v>0</v>
      </c>
      <c r="VQ13" t="s">
        <v>924</v>
      </c>
      <c r="VR13" t="s">
        <v>924</v>
      </c>
      <c r="VS13" s="5">
        <v>0</v>
      </c>
      <c r="VT13" t="s">
        <v>924</v>
      </c>
      <c r="VU13" t="s">
        <v>925</v>
      </c>
      <c r="VV13" s="5">
        <v>0</v>
      </c>
      <c r="VW13">
        <v>0</v>
      </c>
      <c r="VX13" t="s">
        <v>924</v>
      </c>
      <c r="VY13" s="5">
        <v>0</v>
      </c>
      <c r="VZ13" s="5">
        <v>0</v>
      </c>
      <c r="WA13" t="s">
        <v>924</v>
      </c>
      <c r="WB13" s="5">
        <v>0</v>
      </c>
      <c r="WC13" s="5">
        <v>0</v>
      </c>
      <c r="WD13" t="s">
        <v>924</v>
      </c>
      <c r="WE13" t="s">
        <v>924</v>
      </c>
      <c r="WF13" s="5">
        <v>0</v>
      </c>
      <c r="WG13" t="s">
        <v>924</v>
      </c>
      <c r="WH13" t="s">
        <v>924</v>
      </c>
      <c r="WI13" s="5">
        <v>0</v>
      </c>
      <c r="WJ13" t="s">
        <v>924</v>
      </c>
      <c r="WK13" t="s">
        <v>924</v>
      </c>
      <c r="WL13" s="5">
        <v>0</v>
      </c>
      <c r="WM13" t="s">
        <v>924</v>
      </c>
      <c r="WN13" t="s">
        <v>924</v>
      </c>
      <c r="WO13" s="5">
        <v>0</v>
      </c>
      <c r="WP13" t="s">
        <v>924</v>
      </c>
      <c r="WQ13" t="s">
        <v>924</v>
      </c>
      <c r="WR13" s="5">
        <v>0</v>
      </c>
      <c r="WS13" s="5">
        <v>0</v>
      </c>
      <c r="WT13" s="5">
        <v>0</v>
      </c>
      <c r="WU13" s="5">
        <v>0</v>
      </c>
      <c r="WV13" s="5">
        <v>0</v>
      </c>
      <c r="WW13" s="5">
        <v>0</v>
      </c>
      <c r="WX13" s="5">
        <v>0</v>
      </c>
      <c r="WY13" s="5">
        <v>0</v>
      </c>
      <c r="WZ13" s="5">
        <v>0</v>
      </c>
      <c r="XA13" s="5">
        <v>0</v>
      </c>
      <c r="XB13" s="5">
        <v>0</v>
      </c>
      <c r="XC13" s="5">
        <v>0</v>
      </c>
      <c r="XD13" s="5">
        <v>0</v>
      </c>
      <c r="XE13" s="5">
        <v>0</v>
      </c>
      <c r="XF13" s="5">
        <v>0</v>
      </c>
      <c r="XG13" s="5">
        <v>0</v>
      </c>
      <c r="XH13" s="5">
        <v>0</v>
      </c>
      <c r="XI13" s="5">
        <v>0</v>
      </c>
      <c r="XJ13" s="5">
        <v>0</v>
      </c>
      <c r="XK13" s="5">
        <v>0</v>
      </c>
      <c r="XL13" s="5">
        <v>0</v>
      </c>
      <c r="XM13" s="5">
        <v>0</v>
      </c>
      <c r="XN13" s="5">
        <v>0</v>
      </c>
      <c r="XO13" s="5">
        <v>0</v>
      </c>
      <c r="XP13" s="5">
        <v>0</v>
      </c>
      <c r="XQ13" s="3">
        <v>1</v>
      </c>
      <c r="XR13" s="3">
        <v>2</v>
      </c>
      <c r="XS13" s="3">
        <v>0</v>
      </c>
      <c r="XT13" s="1" t="e">
        <v>#NULL!</v>
      </c>
      <c r="XU13" s="3">
        <v>2</v>
      </c>
      <c r="XV13" s="3">
        <v>0</v>
      </c>
      <c r="XW13" s="1" t="e">
        <v>#NULL!</v>
      </c>
      <c r="XX13" s="1" t="e">
        <v>#NULL!</v>
      </c>
      <c r="XY13" s="1" t="e">
        <v>#NULL!</v>
      </c>
      <c r="XZ13" s="3">
        <v>1</v>
      </c>
      <c r="YA13" s="3">
        <v>0</v>
      </c>
      <c r="YB13" s="1" t="e">
        <v>#NULL!</v>
      </c>
      <c r="YC13" s="1" t="e">
        <v>#NULL!</v>
      </c>
      <c r="YD13" s="1" t="e">
        <v>#NULL!</v>
      </c>
      <c r="YE13" s="3">
        <v>1</v>
      </c>
      <c r="YF13" s="3">
        <v>0</v>
      </c>
      <c r="YG13" s="1" t="e">
        <v>#NULL!</v>
      </c>
      <c r="YH13" s="1" t="e">
        <v>#NULL!</v>
      </c>
      <c r="YI13" s="3">
        <v>1</v>
      </c>
      <c r="YJ13" s="3">
        <v>0</v>
      </c>
      <c r="YK13" s="1" t="e">
        <v>#NULL!</v>
      </c>
      <c r="YL13" s="1" t="e">
        <v>#NULL!</v>
      </c>
      <c r="YM13" s="3">
        <v>0</v>
      </c>
      <c r="YN13" s="1" t="e">
        <v>#NULL!</v>
      </c>
      <c r="YO13" s="1" t="e">
        <v>#NULL!</v>
      </c>
      <c r="YP13" s="1" t="e">
        <v>#NULL!</v>
      </c>
      <c r="YQ13" s="3">
        <v>1</v>
      </c>
      <c r="YR13" s="3">
        <v>0</v>
      </c>
      <c r="YS13" s="1" t="e">
        <v>#NULL!</v>
      </c>
      <c r="YT13" s="1" t="e">
        <v>#NULL!</v>
      </c>
      <c r="YU13" s="1" t="e">
        <v>#NULL!</v>
      </c>
      <c r="YV13" s="3">
        <v>0</v>
      </c>
      <c r="YW13" s="1" t="e">
        <v>#NULL!</v>
      </c>
      <c r="YX13" s="1" t="e">
        <v>#NULL!</v>
      </c>
      <c r="YY13" s="3">
        <v>2</v>
      </c>
      <c r="YZ13" s="3">
        <v>0</v>
      </c>
      <c r="ZA13" s="1" t="e">
        <v>#NULL!</v>
      </c>
      <c r="ZB13" s="3">
        <v>2</v>
      </c>
      <c r="ZC13" s="3">
        <v>0</v>
      </c>
      <c r="ZD13" s="1" t="e">
        <v>#NULL!</v>
      </c>
      <c r="ZE13" s="3">
        <v>1</v>
      </c>
      <c r="ZF13" s="3">
        <v>0</v>
      </c>
      <c r="ZG13" s="1" t="e">
        <v>#NULL!</v>
      </c>
      <c r="ZH13" s="1" t="e">
        <v>#NULL!</v>
      </c>
      <c r="ZI13" s="3">
        <v>0</v>
      </c>
      <c r="ZJ13" s="1" t="e">
        <v>#NULL!</v>
      </c>
      <c r="ZK13" s="1" t="e">
        <v>#NULL!</v>
      </c>
      <c r="ZL13" s="3">
        <v>0</v>
      </c>
      <c r="ZM13" s="1" t="e">
        <v>#NULL!</v>
      </c>
      <c r="ZN13" s="1" t="e">
        <v>#NULL!</v>
      </c>
      <c r="ZO13" s="3">
        <v>1</v>
      </c>
      <c r="ZP13" s="3">
        <v>0</v>
      </c>
      <c r="ZQ13" s="1" t="e">
        <v>#NULL!</v>
      </c>
      <c r="ZR13" s="3">
        <v>1</v>
      </c>
      <c r="ZS13" s="3">
        <v>0</v>
      </c>
      <c r="ZT13" s="1" t="e">
        <v>#NULL!</v>
      </c>
      <c r="ZU13" s="3">
        <v>2</v>
      </c>
      <c r="ZV13" s="3">
        <v>0</v>
      </c>
      <c r="ZW13" s="1" t="e">
        <v>#NULL!</v>
      </c>
      <c r="ZX13" s="3">
        <v>3</v>
      </c>
      <c r="ZY13" s="3">
        <v>0</v>
      </c>
      <c r="ZZ13" s="1" t="e">
        <v>#NULL!</v>
      </c>
      <c r="AAA13" s="3">
        <v>3</v>
      </c>
      <c r="AAB13" s="3">
        <v>0</v>
      </c>
      <c r="AAC13" s="1" t="e">
        <v>#NULL!</v>
      </c>
      <c r="AAD13" s="3">
        <v>999</v>
      </c>
      <c r="AAE13" s="3">
        <v>999</v>
      </c>
      <c r="AAF13" s="3">
        <v>999</v>
      </c>
      <c r="AAG13" s="3">
        <v>999</v>
      </c>
      <c r="AAH13" s="3">
        <v>999</v>
      </c>
      <c r="AAI13" s="3">
        <v>999</v>
      </c>
      <c r="AAJ13" s="3">
        <v>999</v>
      </c>
      <c r="AAK13" s="3">
        <v>999</v>
      </c>
      <c r="AAL13" s="3">
        <v>999</v>
      </c>
      <c r="AAM13" s="3">
        <v>999</v>
      </c>
      <c r="AAN13" s="3">
        <v>999</v>
      </c>
      <c r="AAO13" s="3">
        <v>999</v>
      </c>
      <c r="AAP13" s="3">
        <v>999</v>
      </c>
      <c r="AAQ13" s="3">
        <v>999</v>
      </c>
      <c r="AAR13" s="3">
        <v>999</v>
      </c>
      <c r="AAS13" s="3">
        <v>999</v>
      </c>
      <c r="AAT13" s="3">
        <v>999</v>
      </c>
      <c r="AAU13" s="3">
        <v>999</v>
      </c>
      <c r="AAV13" s="3">
        <v>999</v>
      </c>
      <c r="AAW13" s="3">
        <v>999</v>
      </c>
      <c r="AAX13" s="3">
        <v>999</v>
      </c>
      <c r="AAY13" s="3">
        <v>999</v>
      </c>
      <c r="AAZ13" s="3">
        <v>999</v>
      </c>
      <c r="ABA13" s="3">
        <v>999</v>
      </c>
      <c r="ABB13" s="3">
        <v>2</v>
      </c>
      <c r="ABC13" s="3">
        <v>7</v>
      </c>
      <c r="ABD13" s="3">
        <v>4</v>
      </c>
      <c r="ABE13" s="3">
        <v>0</v>
      </c>
      <c r="ABF13" s="3">
        <v>7</v>
      </c>
      <c r="ABG13" s="3">
        <v>5</v>
      </c>
      <c r="ABH13" s="3">
        <v>0</v>
      </c>
      <c r="ABI13" s="3">
        <v>0</v>
      </c>
      <c r="ABJ13" s="3">
        <v>0</v>
      </c>
      <c r="ABK13" s="3">
        <v>2</v>
      </c>
      <c r="ABL13" s="3">
        <v>7</v>
      </c>
      <c r="ABM13" s="3">
        <v>0</v>
      </c>
      <c r="ABN13" s="3">
        <v>0</v>
      </c>
      <c r="ABO13" s="3">
        <v>0</v>
      </c>
      <c r="ABP13" s="3">
        <v>1</v>
      </c>
      <c r="ABQ13" s="3">
        <v>6</v>
      </c>
      <c r="ABR13" s="3">
        <v>0</v>
      </c>
      <c r="ABS13" s="3">
        <v>0</v>
      </c>
      <c r="ABT13" s="3">
        <v>2</v>
      </c>
      <c r="ABU13" s="3">
        <v>7</v>
      </c>
      <c r="ABV13" s="3">
        <v>0</v>
      </c>
      <c r="ABW13" s="3">
        <v>0</v>
      </c>
      <c r="ABX13" s="3">
        <v>7</v>
      </c>
      <c r="ABY13" s="3">
        <v>0</v>
      </c>
      <c r="ABZ13" s="3">
        <v>0</v>
      </c>
      <c r="ACA13" s="3">
        <v>0</v>
      </c>
      <c r="ACB13" s="3">
        <v>10</v>
      </c>
      <c r="ACC13" s="3">
        <v>5</v>
      </c>
      <c r="ACD13" s="3">
        <v>0</v>
      </c>
      <c r="ACE13" s="3">
        <v>0</v>
      </c>
      <c r="ACF13" s="3">
        <v>0</v>
      </c>
      <c r="ACG13" s="3">
        <v>10</v>
      </c>
      <c r="ACH13" s="3">
        <v>0</v>
      </c>
      <c r="ACI13" s="3">
        <v>0</v>
      </c>
      <c r="ACJ13" s="3">
        <v>6</v>
      </c>
      <c r="ACK13" s="3">
        <v>6</v>
      </c>
      <c r="ACL13" s="3">
        <v>0</v>
      </c>
      <c r="ACM13" s="3">
        <v>1</v>
      </c>
      <c r="ACN13" s="3">
        <v>10</v>
      </c>
      <c r="ACO13" s="3">
        <v>0</v>
      </c>
      <c r="ACP13" s="3">
        <v>2</v>
      </c>
      <c r="ACQ13" s="3">
        <v>0</v>
      </c>
      <c r="ACR13" s="3">
        <v>0</v>
      </c>
      <c r="ACS13" s="3">
        <v>0</v>
      </c>
      <c r="ACT13" s="3">
        <v>10</v>
      </c>
      <c r="ACU13" s="3">
        <v>0</v>
      </c>
      <c r="ACV13" s="3">
        <v>0</v>
      </c>
      <c r="ACW13" s="3">
        <v>8</v>
      </c>
      <c r="ACX13" s="3">
        <v>0</v>
      </c>
      <c r="ACY13" s="3">
        <v>0</v>
      </c>
      <c r="ACZ13" s="3">
        <v>4</v>
      </c>
      <c r="ADA13" s="3">
        <v>6</v>
      </c>
      <c r="ADB13" s="3">
        <v>0</v>
      </c>
      <c r="ADC13" s="3">
        <v>8</v>
      </c>
      <c r="ADD13" s="3">
        <v>10</v>
      </c>
      <c r="ADE13" s="3">
        <v>0</v>
      </c>
      <c r="ADF13" s="3">
        <v>8</v>
      </c>
      <c r="ADG13" s="3">
        <v>6</v>
      </c>
      <c r="ADH13" s="3">
        <v>0</v>
      </c>
      <c r="ADI13" s="3">
        <v>4</v>
      </c>
      <c r="ADJ13" s="3">
        <v>2</v>
      </c>
      <c r="ADK13" s="3">
        <v>0</v>
      </c>
      <c r="ADL13" s="3">
        <v>5</v>
      </c>
      <c r="ADM13" s="3">
        <v>7</v>
      </c>
      <c r="ADN13" s="3">
        <v>0</v>
      </c>
      <c r="ADO13" s="3">
        <v>0</v>
      </c>
      <c r="ADP13" s="3">
        <v>0</v>
      </c>
      <c r="ADQ13" s="3">
        <v>0</v>
      </c>
      <c r="ADR13" s="3">
        <v>0</v>
      </c>
      <c r="ADS13" s="3">
        <v>0</v>
      </c>
      <c r="ADT13" s="3">
        <v>0</v>
      </c>
      <c r="ADU13" s="3">
        <v>0</v>
      </c>
      <c r="ADV13" s="3">
        <v>0</v>
      </c>
      <c r="ADW13" s="3">
        <v>0</v>
      </c>
      <c r="ADX13" s="3">
        <v>0</v>
      </c>
      <c r="ADY13" s="3">
        <v>0</v>
      </c>
      <c r="ADZ13" s="3">
        <v>0</v>
      </c>
      <c r="AEA13" s="3">
        <v>0</v>
      </c>
      <c r="AEB13" s="3">
        <v>0</v>
      </c>
      <c r="AEC13" s="3">
        <v>0</v>
      </c>
      <c r="AED13" s="3">
        <v>0</v>
      </c>
      <c r="AEE13" s="3">
        <v>0</v>
      </c>
      <c r="AEF13" s="3">
        <v>0</v>
      </c>
      <c r="AEG13" s="3">
        <v>0</v>
      </c>
      <c r="AEH13" s="3">
        <v>0</v>
      </c>
      <c r="AEI13" s="3">
        <v>0</v>
      </c>
      <c r="AEJ13" s="3">
        <v>0</v>
      </c>
      <c r="AEK13" s="3">
        <v>0</v>
      </c>
      <c r="AEL13" s="3">
        <v>0</v>
      </c>
      <c r="AEM13" t="s">
        <v>933</v>
      </c>
      <c r="AEN13" t="s">
        <v>933</v>
      </c>
      <c r="AEO13" t="s">
        <v>933</v>
      </c>
      <c r="AEP13" s="5">
        <v>0</v>
      </c>
      <c r="AEQ13" t="s">
        <v>933</v>
      </c>
      <c r="AER13" t="s">
        <v>933</v>
      </c>
      <c r="AES13" s="5">
        <v>0</v>
      </c>
      <c r="AET13" s="5">
        <v>0</v>
      </c>
      <c r="AEU13" s="5">
        <v>0</v>
      </c>
      <c r="AEV13" t="s">
        <v>933</v>
      </c>
      <c r="AEW13" t="s">
        <v>933</v>
      </c>
      <c r="AEX13" s="5">
        <v>0</v>
      </c>
      <c r="AEY13" s="5">
        <v>0</v>
      </c>
      <c r="AEZ13" s="5">
        <v>0</v>
      </c>
      <c r="AFA13" t="s">
        <v>933</v>
      </c>
      <c r="AFB13" t="s">
        <v>933</v>
      </c>
      <c r="AFC13" s="5">
        <v>0</v>
      </c>
      <c r="AFD13" s="5">
        <v>0</v>
      </c>
      <c r="AFE13" t="s">
        <v>933</v>
      </c>
      <c r="AFF13" t="s">
        <v>933</v>
      </c>
      <c r="AFG13" s="5">
        <v>0</v>
      </c>
      <c r="AFH13" s="5">
        <v>0</v>
      </c>
      <c r="AFI13" t="s">
        <v>933</v>
      </c>
      <c r="AFJ13" s="5">
        <v>0</v>
      </c>
      <c r="AFK13" s="5">
        <v>0</v>
      </c>
      <c r="AFL13" s="5">
        <v>0</v>
      </c>
      <c r="AFM13" t="s">
        <v>933</v>
      </c>
      <c r="AFN13" t="s">
        <v>933</v>
      </c>
      <c r="AFO13" s="5">
        <v>0</v>
      </c>
      <c r="AFP13" s="5">
        <v>0</v>
      </c>
      <c r="AFQ13" s="5">
        <v>0</v>
      </c>
      <c r="AFR13" t="s">
        <v>933</v>
      </c>
      <c r="AFS13" s="5">
        <v>0</v>
      </c>
      <c r="AFT13" s="5">
        <v>0</v>
      </c>
      <c r="AFU13" t="s">
        <v>933</v>
      </c>
      <c r="AFV13" t="s">
        <v>933</v>
      </c>
      <c r="AFW13" s="5">
        <v>0</v>
      </c>
      <c r="AFX13" t="s">
        <v>933</v>
      </c>
      <c r="AFY13" t="s">
        <v>933</v>
      </c>
      <c r="AFZ13" s="5">
        <v>0</v>
      </c>
      <c r="AGA13" t="s">
        <v>933</v>
      </c>
      <c r="AGB13" t="s">
        <v>933</v>
      </c>
      <c r="AGC13" s="5">
        <v>0</v>
      </c>
      <c r="AGD13" s="5">
        <v>0</v>
      </c>
      <c r="AGE13" t="s">
        <v>927</v>
      </c>
      <c r="AGF13" s="5">
        <v>0</v>
      </c>
      <c r="AGG13" s="5">
        <v>0</v>
      </c>
      <c r="AGH13" t="s">
        <v>927</v>
      </c>
      <c r="AGI13" s="5">
        <v>0</v>
      </c>
      <c r="AGJ13" s="5">
        <v>0</v>
      </c>
      <c r="AGK13" t="s">
        <v>933</v>
      </c>
      <c r="AGL13" t="s">
        <v>933</v>
      </c>
      <c r="AGM13" s="5">
        <v>0</v>
      </c>
      <c r="AGN13" t="s">
        <v>933</v>
      </c>
      <c r="AGO13" t="s">
        <v>933</v>
      </c>
      <c r="AGP13" s="5">
        <v>0</v>
      </c>
      <c r="AGQ13" t="s">
        <v>933</v>
      </c>
      <c r="AGR13" t="s">
        <v>933</v>
      </c>
      <c r="AGS13" s="5">
        <v>0</v>
      </c>
      <c r="AGT13" t="s">
        <v>928</v>
      </c>
      <c r="AGU13" t="s">
        <v>928</v>
      </c>
      <c r="AGV13" s="5">
        <v>0</v>
      </c>
      <c r="AGW13" t="s">
        <v>927</v>
      </c>
      <c r="AGX13" t="s">
        <v>927</v>
      </c>
      <c r="AGY13" s="5">
        <v>0</v>
      </c>
      <c r="AGZ13" s="5">
        <v>0</v>
      </c>
      <c r="AHA13" s="5">
        <v>0</v>
      </c>
      <c r="AHB13" s="5">
        <v>0</v>
      </c>
      <c r="AHC13" s="5">
        <v>0</v>
      </c>
      <c r="AHD13" s="5">
        <v>0</v>
      </c>
      <c r="AHE13" s="5">
        <v>0</v>
      </c>
      <c r="AHF13" s="5">
        <v>0</v>
      </c>
      <c r="AHG13" s="5">
        <v>0</v>
      </c>
      <c r="AHH13" s="5">
        <v>0</v>
      </c>
      <c r="AHI13" s="5">
        <v>0</v>
      </c>
      <c r="AHJ13" s="5">
        <v>0</v>
      </c>
      <c r="AHK13" s="5">
        <v>0</v>
      </c>
      <c r="AHL13" s="5">
        <v>0</v>
      </c>
      <c r="AHM13" s="5">
        <v>0</v>
      </c>
      <c r="AHN13" s="5">
        <v>0</v>
      </c>
      <c r="AHO13" s="5">
        <v>0</v>
      </c>
      <c r="AHP13" s="5">
        <v>0</v>
      </c>
      <c r="AHQ13" s="5">
        <v>0</v>
      </c>
      <c r="AHR13" s="5">
        <v>0</v>
      </c>
      <c r="AHS13" s="5">
        <v>0</v>
      </c>
      <c r="AHT13" s="5">
        <v>0</v>
      </c>
      <c r="AHU13" s="5">
        <v>0</v>
      </c>
      <c r="AHV13" s="5">
        <v>0</v>
      </c>
      <c r="AHW13" s="5">
        <v>0</v>
      </c>
    </row>
    <row r="14" spans="1:907" x14ac:dyDescent="0.2">
      <c r="A14" s="5">
        <v>15</v>
      </c>
      <c r="B14" t="s">
        <v>929</v>
      </c>
      <c r="C14" t="s">
        <v>904</v>
      </c>
      <c r="D14" t="s">
        <v>905</v>
      </c>
      <c r="E14" s="5">
        <v>72</v>
      </c>
      <c r="F14" s="5">
        <v>72.49444444444444</v>
      </c>
      <c r="G14" s="2">
        <v>41960</v>
      </c>
      <c r="H14" s="2">
        <v>42006</v>
      </c>
      <c r="I14" t="s">
        <v>906</v>
      </c>
      <c r="J14" t="s">
        <v>907</v>
      </c>
      <c r="K14" t="s">
        <v>913</v>
      </c>
      <c r="L14" t="s">
        <v>912</v>
      </c>
      <c r="M14" t="s">
        <v>912</v>
      </c>
      <c r="N14" s="5">
        <v>0</v>
      </c>
      <c r="O14" t="s">
        <v>913</v>
      </c>
      <c r="P14" t="s">
        <v>913</v>
      </c>
      <c r="Q14" s="5">
        <v>0</v>
      </c>
      <c r="R14" s="5">
        <v>0</v>
      </c>
      <c r="S14" s="5">
        <v>0</v>
      </c>
      <c r="T14" t="s">
        <v>912</v>
      </c>
      <c r="U14" t="s">
        <v>912</v>
      </c>
      <c r="V14" s="5">
        <v>0</v>
      </c>
      <c r="W14" s="5">
        <v>0</v>
      </c>
      <c r="X14" s="5">
        <v>0</v>
      </c>
      <c r="Y14" t="s">
        <v>913</v>
      </c>
      <c r="Z14" s="5">
        <v>0</v>
      </c>
      <c r="AA14" s="5">
        <v>0</v>
      </c>
      <c r="AB14" s="5">
        <v>0</v>
      </c>
      <c r="AC14" t="s">
        <v>913</v>
      </c>
      <c r="AD14" t="s">
        <v>913</v>
      </c>
      <c r="AE14" s="5">
        <v>0</v>
      </c>
      <c r="AF14" s="5">
        <v>0</v>
      </c>
      <c r="AG14" t="s">
        <v>913</v>
      </c>
      <c r="AH14" s="5">
        <v>0</v>
      </c>
      <c r="AI14" s="5">
        <v>0</v>
      </c>
      <c r="AJ14" s="5">
        <v>0</v>
      </c>
      <c r="AK14" t="s">
        <v>912</v>
      </c>
      <c r="AL14" t="s">
        <v>912</v>
      </c>
      <c r="AM14" s="5">
        <v>0</v>
      </c>
      <c r="AN14" s="5">
        <v>0</v>
      </c>
      <c r="AO14" s="5">
        <v>0</v>
      </c>
      <c r="AP14" t="s">
        <v>912</v>
      </c>
      <c r="AQ14" t="s">
        <v>912</v>
      </c>
      <c r="AR14" s="5">
        <v>0</v>
      </c>
      <c r="AS14" t="s">
        <v>913</v>
      </c>
      <c r="AT14" t="s">
        <v>912</v>
      </c>
      <c r="AU14" t="s">
        <v>912</v>
      </c>
      <c r="AV14" t="s">
        <v>913</v>
      </c>
      <c r="AW14" s="5">
        <v>0</v>
      </c>
      <c r="AX14" s="5">
        <v>0</v>
      </c>
      <c r="AY14" t="s">
        <v>913</v>
      </c>
      <c r="AZ14" s="5">
        <v>0</v>
      </c>
      <c r="BA14" s="5">
        <v>0</v>
      </c>
      <c r="BB14" s="5">
        <v>0</v>
      </c>
      <c r="BC14" t="s">
        <v>912</v>
      </c>
      <c r="BD14" t="s">
        <v>913</v>
      </c>
      <c r="BE14" s="5">
        <v>0</v>
      </c>
      <c r="BF14" t="s">
        <v>913</v>
      </c>
      <c r="BG14" t="s">
        <v>913</v>
      </c>
      <c r="BH14" s="5">
        <v>0</v>
      </c>
      <c r="BI14" t="s">
        <v>913</v>
      </c>
      <c r="BJ14" t="s">
        <v>913</v>
      </c>
      <c r="BK14" s="5">
        <v>0</v>
      </c>
      <c r="BL14" t="s">
        <v>913</v>
      </c>
      <c r="BM14" t="s">
        <v>913</v>
      </c>
      <c r="BN14" s="5">
        <v>0</v>
      </c>
      <c r="BO14" t="s">
        <v>913</v>
      </c>
      <c r="BP14" s="5">
        <v>0</v>
      </c>
      <c r="BQ14" s="5">
        <v>0</v>
      </c>
      <c r="BR14" t="s">
        <v>913</v>
      </c>
      <c r="BS14" t="s">
        <v>913</v>
      </c>
      <c r="BT14" s="5">
        <v>0</v>
      </c>
      <c r="BU14" t="s">
        <v>912</v>
      </c>
      <c r="BV14" t="s">
        <v>912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t="s">
        <v>913</v>
      </c>
      <c r="CW14" t="s">
        <v>913</v>
      </c>
      <c r="CX14" t="s">
        <v>912</v>
      </c>
      <c r="CY14" s="5">
        <v>0</v>
      </c>
      <c r="CZ14" t="s">
        <v>913</v>
      </c>
      <c r="DA14" t="s">
        <v>913</v>
      </c>
      <c r="DB14" s="5">
        <v>0</v>
      </c>
      <c r="DC14" s="5">
        <v>0</v>
      </c>
      <c r="DD14" s="5">
        <v>0</v>
      </c>
      <c r="DE14" t="s">
        <v>913</v>
      </c>
      <c r="DF14" t="s">
        <v>913</v>
      </c>
      <c r="DG14" s="5">
        <v>0</v>
      </c>
      <c r="DH14" s="5">
        <v>0</v>
      </c>
      <c r="DI14" s="5">
        <v>0</v>
      </c>
      <c r="DJ14" t="s">
        <v>913</v>
      </c>
      <c r="DK14" s="5">
        <v>0</v>
      </c>
      <c r="DL14" s="5">
        <v>0</v>
      </c>
      <c r="DM14" s="5">
        <v>0</v>
      </c>
      <c r="DN14" t="s">
        <v>913</v>
      </c>
      <c r="DO14" t="s">
        <v>913</v>
      </c>
      <c r="DP14" s="5">
        <v>0</v>
      </c>
      <c r="DQ14" s="5">
        <v>0</v>
      </c>
      <c r="DR14" t="s">
        <v>913</v>
      </c>
      <c r="DS14" s="5">
        <v>0</v>
      </c>
      <c r="DT14" s="5">
        <v>0</v>
      </c>
      <c r="DU14" s="5">
        <v>0</v>
      </c>
      <c r="DV14" t="s">
        <v>912</v>
      </c>
      <c r="DW14" t="s">
        <v>912</v>
      </c>
      <c r="DX14" s="5">
        <v>0</v>
      </c>
      <c r="DY14" s="5">
        <v>0</v>
      </c>
      <c r="DZ14" s="5">
        <v>0</v>
      </c>
      <c r="EA14" t="s">
        <v>913</v>
      </c>
      <c r="EB14" t="s">
        <v>913</v>
      </c>
      <c r="EC14" s="5">
        <v>0</v>
      </c>
      <c r="ED14" t="s">
        <v>913</v>
      </c>
      <c r="EE14" t="s">
        <v>913</v>
      </c>
      <c r="EF14" t="s">
        <v>913</v>
      </c>
      <c r="EG14" t="s">
        <v>913</v>
      </c>
      <c r="EH14" s="5">
        <v>0</v>
      </c>
      <c r="EI14" s="5">
        <v>0</v>
      </c>
      <c r="EJ14" t="s">
        <v>913</v>
      </c>
      <c r="EK14" s="5">
        <v>0</v>
      </c>
      <c r="EL14" s="5">
        <v>0</v>
      </c>
      <c r="EM14" s="5">
        <v>0</v>
      </c>
      <c r="EN14" t="s">
        <v>913</v>
      </c>
      <c r="EO14" t="s">
        <v>913</v>
      </c>
      <c r="EP14" s="5">
        <v>0</v>
      </c>
      <c r="EQ14" t="s">
        <v>913</v>
      </c>
      <c r="ER14" t="s">
        <v>913</v>
      </c>
      <c r="ES14" s="5">
        <v>0</v>
      </c>
      <c r="ET14" t="s">
        <v>913</v>
      </c>
      <c r="EU14" t="s">
        <v>913</v>
      </c>
      <c r="EV14" s="5">
        <v>0</v>
      </c>
      <c r="EW14" t="s">
        <v>913</v>
      </c>
      <c r="EX14" t="s">
        <v>913</v>
      </c>
      <c r="EY14" s="5">
        <v>0</v>
      </c>
      <c r="EZ14" t="s">
        <v>913</v>
      </c>
      <c r="FA14" s="5">
        <v>0</v>
      </c>
      <c r="FB14" s="5">
        <v>0</v>
      </c>
      <c r="FC14" t="s">
        <v>913</v>
      </c>
      <c r="FD14" t="s">
        <v>913</v>
      </c>
      <c r="FE14" s="5">
        <v>0</v>
      </c>
      <c r="FF14" t="s">
        <v>913</v>
      </c>
      <c r="FG14" t="s">
        <v>913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t="s">
        <v>930</v>
      </c>
      <c r="GH14" t="s">
        <v>930</v>
      </c>
      <c r="GI14" t="s">
        <v>909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t="s">
        <v>930</v>
      </c>
      <c r="GQ14" t="s">
        <v>930</v>
      </c>
      <c r="GR14" t="s">
        <v>1036</v>
      </c>
      <c r="GS14" s="4">
        <v>24</v>
      </c>
      <c r="GT14" s="4">
        <v>18</v>
      </c>
      <c r="GU14" s="4">
        <v>36</v>
      </c>
      <c r="GV14" s="4">
        <v>36</v>
      </c>
      <c r="GW14" s="5">
        <v>60</v>
      </c>
      <c r="GX14" s="5">
        <v>54</v>
      </c>
      <c r="GY14" s="5">
        <v>12</v>
      </c>
      <c r="GZ14" s="5">
        <v>12</v>
      </c>
      <c r="HA14" s="5">
        <v>8</v>
      </c>
      <c r="HB14" s="5">
        <v>10</v>
      </c>
      <c r="HC14" s="5">
        <v>18</v>
      </c>
      <c r="HD14" s="5">
        <v>18</v>
      </c>
      <c r="HE14" s="5">
        <v>18</v>
      </c>
      <c r="HF14" s="5">
        <v>18</v>
      </c>
      <c r="HG14" t="s">
        <v>935</v>
      </c>
      <c r="HH14" t="s">
        <v>910</v>
      </c>
      <c r="HI14" s="5">
        <v>2</v>
      </c>
      <c r="HJ14" s="5">
        <v>4</v>
      </c>
      <c r="HK14" s="5">
        <v>4</v>
      </c>
      <c r="HL14" s="5">
        <v>4</v>
      </c>
      <c r="HM14" s="5">
        <v>0</v>
      </c>
      <c r="HN14" s="5">
        <v>0</v>
      </c>
      <c r="HO14" s="5">
        <v>4</v>
      </c>
      <c r="HP14" s="5">
        <v>0</v>
      </c>
      <c r="HQ14" s="5">
        <v>4</v>
      </c>
      <c r="HR14" s="5">
        <v>0</v>
      </c>
      <c r="HS14" s="5">
        <v>5</v>
      </c>
      <c r="HT14" s="5">
        <v>5</v>
      </c>
      <c r="HU14" s="5">
        <v>5</v>
      </c>
      <c r="HV14" s="5">
        <v>0</v>
      </c>
      <c r="HW14" s="5">
        <v>5</v>
      </c>
      <c r="HX14" s="5">
        <v>5</v>
      </c>
      <c r="HY14" s="5">
        <v>0</v>
      </c>
      <c r="HZ14" s="5">
        <v>0</v>
      </c>
      <c r="IA14" s="5">
        <v>0</v>
      </c>
      <c r="IB14" s="5">
        <v>5</v>
      </c>
      <c r="IC14" s="5">
        <v>5</v>
      </c>
      <c r="ID14" s="5">
        <v>0</v>
      </c>
      <c r="IE14" s="5">
        <v>0</v>
      </c>
      <c r="IF14" s="5">
        <v>0</v>
      </c>
      <c r="IG14" s="5">
        <v>5</v>
      </c>
      <c r="IH14" s="5">
        <v>0</v>
      </c>
      <c r="II14" s="5">
        <v>0</v>
      </c>
      <c r="IJ14" s="5">
        <v>0</v>
      </c>
      <c r="IK14" s="5">
        <v>5</v>
      </c>
      <c r="IL14" s="5">
        <v>5</v>
      </c>
      <c r="IM14" s="5">
        <v>0</v>
      </c>
      <c r="IN14" s="5">
        <v>0</v>
      </c>
      <c r="IO14" s="5">
        <v>5</v>
      </c>
      <c r="IP14" s="5">
        <v>0</v>
      </c>
      <c r="IQ14" s="5">
        <v>0</v>
      </c>
      <c r="IR14" s="5">
        <v>0</v>
      </c>
      <c r="IS14" s="5">
        <v>5</v>
      </c>
      <c r="IT14" s="5">
        <v>5</v>
      </c>
      <c r="IU14" s="5">
        <v>0</v>
      </c>
      <c r="IV14" s="5">
        <v>0</v>
      </c>
      <c r="IW14" s="5">
        <v>0</v>
      </c>
      <c r="IX14" s="5">
        <v>5</v>
      </c>
      <c r="IY14" s="5">
        <v>5</v>
      </c>
      <c r="IZ14" s="5">
        <v>0</v>
      </c>
      <c r="JA14" s="5">
        <v>5</v>
      </c>
      <c r="JB14" s="5">
        <v>5</v>
      </c>
      <c r="JC14" s="5">
        <v>5</v>
      </c>
      <c r="JD14" s="5">
        <v>5</v>
      </c>
      <c r="JE14" s="5">
        <v>0</v>
      </c>
      <c r="JF14" s="5">
        <v>0</v>
      </c>
      <c r="JG14" s="5">
        <v>5</v>
      </c>
      <c r="JH14" s="5">
        <v>5</v>
      </c>
      <c r="JI14" s="5">
        <v>0</v>
      </c>
      <c r="JJ14" s="5">
        <v>0</v>
      </c>
      <c r="JK14" s="5">
        <v>5</v>
      </c>
      <c r="JL14" s="5">
        <v>5</v>
      </c>
      <c r="JM14" s="5">
        <v>0</v>
      </c>
      <c r="JN14" s="5">
        <v>5</v>
      </c>
      <c r="JO14" s="5">
        <v>5</v>
      </c>
      <c r="JP14" s="5">
        <v>0</v>
      </c>
      <c r="JQ14" s="5">
        <v>5</v>
      </c>
      <c r="JR14" s="5">
        <v>5</v>
      </c>
      <c r="JS14" s="5">
        <v>0</v>
      </c>
      <c r="JT14" s="5">
        <v>5</v>
      </c>
      <c r="JU14" s="5">
        <v>5</v>
      </c>
      <c r="JV14" s="5">
        <v>0</v>
      </c>
      <c r="JW14" s="5">
        <v>5</v>
      </c>
      <c r="JX14" s="5">
        <v>0</v>
      </c>
      <c r="JY14" s="5">
        <v>0</v>
      </c>
      <c r="JZ14" s="5">
        <v>5</v>
      </c>
      <c r="KA14" s="5">
        <v>5</v>
      </c>
      <c r="KB14" s="5">
        <v>0</v>
      </c>
      <c r="KC14" s="5">
        <v>5</v>
      </c>
      <c r="KD14" s="5">
        <v>5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t="s">
        <v>918</v>
      </c>
      <c r="LE14" t="s">
        <v>916</v>
      </c>
      <c r="LF14" t="s">
        <v>916</v>
      </c>
      <c r="LG14" s="5">
        <v>0</v>
      </c>
      <c r="LH14" t="s">
        <v>918</v>
      </c>
      <c r="LI14" t="s">
        <v>916</v>
      </c>
      <c r="LJ14" s="5">
        <v>0</v>
      </c>
      <c r="LK14" s="5">
        <v>0</v>
      </c>
      <c r="LL14" s="5">
        <v>0</v>
      </c>
      <c r="LM14" t="s">
        <v>918</v>
      </c>
      <c r="LN14" t="s">
        <v>918</v>
      </c>
      <c r="LO14" s="5">
        <v>0</v>
      </c>
      <c r="LP14" s="5">
        <v>0</v>
      </c>
      <c r="LQ14" s="5">
        <v>0</v>
      </c>
      <c r="LR14" t="s">
        <v>918</v>
      </c>
      <c r="LS14" s="5">
        <v>0</v>
      </c>
      <c r="LT14" s="5">
        <v>0</v>
      </c>
      <c r="LU14" s="5">
        <v>0</v>
      </c>
      <c r="LV14" t="s">
        <v>918</v>
      </c>
      <c r="LW14" t="s">
        <v>918</v>
      </c>
      <c r="LX14" s="5">
        <v>0</v>
      </c>
      <c r="LY14" s="5">
        <v>0</v>
      </c>
      <c r="LZ14" t="s">
        <v>918</v>
      </c>
      <c r="MA14" s="5">
        <v>0</v>
      </c>
      <c r="MB14" s="5">
        <v>0</v>
      </c>
      <c r="MC14" s="5">
        <v>0</v>
      </c>
      <c r="MD14" t="s">
        <v>916</v>
      </c>
      <c r="ME14" t="s">
        <v>916</v>
      </c>
      <c r="MF14" s="5">
        <v>0</v>
      </c>
      <c r="MG14" s="5">
        <v>0</v>
      </c>
      <c r="MH14" s="5">
        <v>0</v>
      </c>
      <c r="MI14" t="s">
        <v>918</v>
      </c>
      <c r="MJ14" t="s">
        <v>918</v>
      </c>
      <c r="MK14" s="5">
        <v>0</v>
      </c>
      <c r="ML14" t="s">
        <v>918</v>
      </c>
      <c r="MM14" t="s">
        <v>918</v>
      </c>
      <c r="MN14" t="s">
        <v>918</v>
      </c>
      <c r="MO14" t="s">
        <v>918</v>
      </c>
      <c r="MP14" s="5">
        <v>0</v>
      </c>
      <c r="MQ14" s="5">
        <v>0</v>
      </c>
      <c r="MR14" t="s">
        <v>918</v>
      </c>
      <c r="MS14" s="5">
        <v>0</v>
      </c>
      <c r="MT14" s="5">
        <v>0</v>
      </c>
      <c r="MU14" s="5">
        <v>0</v>
      </c>
      <c r="MV14" t="s">
        <v>918</v>
      </c>
      <c r="MW14" t="s">
        <v>918</v>
      </c>
      <c r="MX14" s="5">
        <v>0</v>
      </c>
      <c r="MY14" t="s">
        <v>918</v>
      </c>
      <c r="MZ14" t="s">
        <v>918</v>
      </c>
      <c r="NA14" s="5">
        <v>0</v>
      </c>
      <c r="NB14" t="s">
        <v>918</v>
      </c>
      <c r="NC14" t="s">
        <v>918</v>
      </c>
      <c r="ND14" s="5">
        <v>0</v>
      </c>
      <c r="NE14" t="s">
        <v>918</v>
      </c>
      <c r="NF14" t="s">
        <v>918</v>
      </c>
      <c r="NG14" s="5">
        <v>0</v>
      </c>
      <c r="NH14" t="s">
        <v>918</v>
      </c>
      <c r="NI14" s="5">
        <v>0</v>
      </c>
      <c r="NJ14" s="5">
        <v>0</v>
      </c>
      <c r="NK14" t="s">
        <v>918</v>
      </c>
      <c r="NL14" t="s">
        <v>918</v>
      </c>
      <c r="NM14" s="5">
        <v>0</v>
      </c>
      <c r="NN14" t="s">
        <v>918</v>
      </c>
      <c r="NO14" t="s">
        <v>918</v>
      </c>
      <c r="NP14" s="5">
        <v>0</v>
      </c>
      <c r="NQ14" s="5">
        <v>0</v>
      </c>
      <c r="NR14" s="5">
        <v>0</v>
      </c>
      <c r="NS14" s="5">
        <v>0</v>
      </c>
      <c r="NT14" s="5">
        <v>0</v>
      </c>
      <c r="NU14" s="5">
        <v>0</v>
      </c>
      <c r="NV14" s="5">
        <v>0</v>
      </c>
      <c r="NW14" s="5">
        <v>0</v>
      </c>
      <c r="NX14" s="5">
        <v>0</v>
      </c>
      <c r="NY14" s="5">
        <v>0</v>
      </c>
      <c r="NZ14" s="5">
        <v>0</v>
      </c>
      <c r="OA14" s="5">
        <v>0</v>
      </c>
      <c r="OB14" s="5">
        <v>0</v>
      </c>
      <c r="OC14" s="5">
        <v>0</v>
      </c>
      <c r="OD14" s="5">
        <v>0</v>
      </c>
      <c r="OE14" s="5">
        <v>0</v>
      </c>
      <c r="OF14" s="5">
        <v>0</v>
      </c>
      <c r="OG14" s="5">
        <v>0</v>
      </c>
      <c r="OH14" s="5">
        <v>0</v>
      </c>
      <c r="OI14" s="5">
        <v>0</v>
      </c>
      <c r="OJ14" s="5">
        <v>0</v>
      </c>
      <c r="OK14" s="5">
        <v>0</v>
      </c>
      <c r="OL14" s="5">
        <v>0</v>
      </c>
      <c r="OM14" s="5">
        <v>0</v>
      </c>
      <c r="ON14" s="5">
        <v>0</v>
      </c>
      <c r="OO14" s="5">
        <v>5</v>
      </c>
      <c r="OP14" s="5">
        <v>0</v>
      </c>
      <c r="OQ14" s="5">
        <v>15</v>
      </c>
      <c r="OR14" s="5">
        <v>0</v>
      </c>
      <c r="OS14" s="5">
        <v>15</v>
      </c>
      <c r="OT14" s="5">
        <v>5</v>
      </c>
      <c r="OU14" s="5">
        <v>0</v>
      </c>
      <c r="OV14" s="5">
        <v>0</v>
      </c>
      <c r="OW14" s="5">
        <v>0</v>
      </c>
      <c r="OX14" s="5">
        <v>15</v>
      </c>
      <c r="OY14" s="5">
        <v>15</v>
      </c>
      <c r="OZ14" s="5">
        <v>0</v>
      </c>
      <c r="PA14" s="5">
        <v>0</v>
      </c>
      <c r="PB14" s="5">
        <v>0</v>
      </c>
      <c r="PC14" s="5">
        <v>15</v>
      </c>
      <c r="PD14" s="5">
        <v>0</v>
      </c>
      <c r="PE14" s="5">
        <v>0</v>
      </c>
      <c r="PF14" s="5">
        <v>0</v>
      </c>
      <c r="PG14" s="5">
        <v>15</v>
      </c>
      <c r="PH14" s="5">
        <v>15</v>
      </c>
      <c r="PI14" s="5">
        <v>0</v>
      </c>
      <c r="PJ14" s="5">
        <v>0</v>
      </c>
      <c r="PK14" s="5">
        <v>15</v>
      </c>
      <c r="PL14" s="5">
        <v>0</v>
      </c>
      <c r="PM14" s="5">
        <v>0</v>
      </c>
      <c r="PN14" s="5">
        <v>0</v>
      </c>
      <c r="PO14" s="5">
        <v>45</v>
      </c>
      <c r="PP14" s="5">
        <v>45</v>
      </c>
      <c r="PQ14" s="5">
        <v>0</v>
      </c>
      <c r="PR14" s="5">
        <v>0</v>
      </c>
      <c r="PS14" s="5">
        <v>0</v>
      </c>
      <c r="PT14" s="5">
        <v>45</v>
      </c>
      <c r="PU14" s="5">
        <v>45</v>
      </c>
      <c r="PV14" s="5">
        <v>0</v>
      </c>
      <c r="PW14" s="5">
        <v>15</v>
      </c>
      <c r="PX14" s="5">
        <v>45</v>
      </c>
      <c r="PY14" s="5">
        <v>45</v>
      </c>
      <c r="PZ14" s="5">
        <v>45</v>
      </c>
      <c r="QA14" s="5">
        <v>0</v>
      </c>
      <c r="QB14" s="5">
        <v>0</v>
      </c>
      <c r="QC14" s="5">
        <v>45</v>
      </c>
      <c r="QD14" s="5">
        <v>45</v>
      </c>
      <c r="QE14" s="5">
        <v>0</v>
      </c>
      <c r="QF14" s="5">
        <v>0</v>
      </c>
      <c r="QG14" s="5">
        <v>15</v>
      </c>
      <c r="QH14" s="5">
        <v>15</v>
      </c>
      <c r="QI14" s="5">
        <v>0</v>
      </c>
      <c r="QJ14" s="5">
        <v>15</v>
      </c>
      <c r="QK14" s="5">
        <v>15</v>
      </c>
      <c r="QL14" s="5">
        <v>0</v>
      </c>
      <c r="QM14" s="5">
        <v>15</v>
      </c>
      <c r="QN14" s="5">
        <v>15</v>
      </c>
      <c r="QO14" s="5">
        <v>0</v>
      </c>
      <c r="QP14" s="5">
        <v>15</v>
      </c>
      <c r="QQ14" s="5">
        <v>15</v>
      </c>
      <c r="QR14" s="5">
        <v>0</v>
      </c>
      <c r="QS14" s="5">
        <v>45</v>
      </c>
      <c r="QT14" s="5">
        <v>0</v>
      </c>
      <c r="QU14" s="5">
        <v>0</v>
      </c>
      <c r="QV14" s="5">
        <v>45</v>
      </c>
      <c r="QW14" s="5">
        <v>45</v>
      </c>
      <c r="QX14" s="5">
        <v>0</v>
      </c>
      <c r="QY14" s="5">
        <v>15</v>
      </c>
      <c r="QZ14" s="5">
        <v>15</v>
      </c>
      <c r="RA14" s="5">
        <v>0</v>
      </c>
      <c r="RB14" s="5">
        <v>0</v>
      </c>
      <c r="RC14" s="5">
        <v>0</v>
      </c>
      <c r="RD14" s="5">
        <v>0</v>
      </c>
      <c r="RE14" s="5">
        <v>0</v>
      </c>
      <c r="RF14" s="5">
        <v>0</v>
      </c>
      <c r="RG14" s="5">
        <v>0</v>
      </c>
      <c r="RH14" s="5">
        <v>0</v>
      </c>
      <c r="RI14" s="5">
        <v>0</v>
      </c>
      <c r="RJ14" s="5">
        <v>0</v>
      </c>
      <c r="RK14" s="5">
        <v>0</v>
      </c>
      <c r="RL14" s="5">
        <v>0</v>
      </c>
      <c r="RM14" s="5">
        <v>0</v>
      </c>
      <c r="RN14" s="5">
        <v>0</v>
      </c>
      <c r="RO14" s="5">
        <v>0</v>
      </c>
      <c r="RP14" s="5">
        <v>0</v>
      </c>
      <c r="RQ14" s="5">
        <v>0</v>
      </c>
      <c r="RR14" s="5">
        <v>0</v>
      </c>
      <c r="RS14" s="5">
        <v>0</v>
      </c>
      <c r="RT14" s="5">
        <v>0</v>
      </c>
      <c r="RU14" s="5">
        <v>0</v>
      </c>
      <c r="RV14" s="5">
        <v>0</v>
      </c>
      <c r="RW14" s="5">
        <v>0</v>
      </c>
      <c r="RX14" s="5">
        <v>0</v>
      </c>
      <c r="RY14" s="5">
        <v>0</v>
      </c>
      <c r="RZ14" s="5">
        <v>3</v>
      </c>
      <c r="SA14" s="5">
        <v>2</v>
      </c>
      <c r="SB14" s="5">
        <v>2</v>
      </c>
      <c r="SC14" s="5">
        <v>1</v>
      </c>
      <c r="SD14" s="5">
        <v>2</v>
      </c>
      <c r="SE14" s="5">
        <v>1</v>
      </c>
      <c r="SF14" s="5">
        <v>2</v>
      </c>
      <c r="SG14" s="5">
        <v>2</v>
      </c>
      <c r="SH14" s="5">
        <v>3</v>
      </c>
      <c r="SI14" s="5">
        <v>1</v>
      </c>
      <c r="SJ14" s="5">
        <v>2</v>
      </c>
      <c r="SK14" s="5">
        <v>2</v>
      </c>
      <c r="SL14" s="5">
        <v>2</v>
      </c>
      <c r="SM14" s="5">
        <v>2</v>
      </c>
      <c r="SN14" s="5">
        <v>2</v>
      </c>
      <c r="SO14" s="5">
        <v>1</v>
      </c>
      <c r="SP14" s="5">
        <v>2</v>
      </c>
      <c r="SQ14" s="5">
        <v>2</v>
      </c>
      <c r="SR14" s="5">
        <v>0</v>
      </c>
      <c r="SS14" s="5">
        <v>0</v>
      </c>
      <c r="ST14" s="5">
        <v>0</v>
      </c>
      <c r="SU14" s="5">
        <v>0</v>
      </c>
      <c r="SV14" s="5">
        <v>0</v>
      </c>
      <c r="SW14" s="5">
        <v>0</v>
      </c>
      <c r="SX14" s="5">
        <v>0</v>
      </c>
      <c r="SY14" s="5">
        <v>0</v>
      </c>
      <c r="SZ14" s="5">
        <v>0</v>
      </c>
      <c r="TA14" s="5">
        <v>0</v>
      </c>
      <c r="TB14" t="s">
        <v>920</v>
      </c>
      <c r="TC14" t="s">
        <v>922</v>
      </c>
      <c r="TD14" t="s">
        <v>922</v>
      </c>
      <c r="TE14" t="s">
        <v>921</v>
      </c>
      <c r="TF14" t="s">
        <v>920</v>
      </c>
      <c r="TG14" t="s">
        <v>921</v>
      </c>
      <c r="TH14" t="s">
        <v>921</v>
      </c>
      <c r="TI14" t="s">
        <v>921</v>
      </c>
      <c r="TJ14" t="s">
        <v>920</v>
      </c>
      <c r="TK14" t="s">
        <v>921</v>
      </c>
      <c r="TL14" t="s">
        <v>921</v>
      </c>
      <c r="TM14" t="s">
        <v>932</v>
      </c>
      <c r="TN14" t="s">
        <v>932</v>
      </c>
      <c r="TO14" t="s">
        <v>920</v>
      </c>
      <c r="TP14" t="s">
        <v>920</v>
      </c>
      <c r="TQ14" t="s">
        <v>920</v>
      </c>
      <c r="TR14" t="s">
        <v>920</v>
      </c>
      <c r="TS14" t="s">
        <v>932</v>
      </c>
      <c r="TT14" s="5">
        <v>999</v>
      </c>
      <c r="TU14" s="5">
        <v>999</v>
      </c>
      <c r="TV14" s="5">
        <v>999</v>
      </c>
      <c r="TW14" s="5">
        <v>999</v>
      </c>
      <c r="TX14" s="5">
        <v>999</v>
      </c>
      <c r="TY14" s="5">
        <v>999</v>
      </c>
      <c r="TZ14" s="5">
        <v>999</v>
      </c>
      <c r="UA14" s="5">
        <v>999</v>
      </c>
      <c r="UB14" s="5">
        <v>999</v>
      </c>
      <c r="UC14" s="5">
        <v>999</v>
      </c>
      <c r="UD14" t="s">
        <v>932</v>
      </c>
      <c r="UE14" t="s">
        <v>921</v>
      </c>
      <c r="UF14" s="5">
        <v>0</v>
      </c>
      <c r="UG14" s="5">
        <v>0</v>
      </c>
      <c r="UH14" s="5">
        <v>0</v>
      </c>
      <c r="UI14" s="5">
        <v>0</v>
      </c>
      <c r="UJ14" s="5">
        <v>0</v>
      </c>
      <c r="UK14" s="5">
        <v>0</v>
      </c>
      <c r="UL14" s="5">
        <v>0</v>
      </c>
      <c r="UM14" s="5">
        <v>0</v>
      </c>
      <c r="UN14" s="5">
        <v>0</v>
      </c>
      <c r="UO14" s="5">
        <v>0</v>
      </c>
      <c r="UP14" s="5">
        <v>0</v>
      </c>
      <c r="UQ14" s="5">
        <v>0</v>
      </c>
      <c r="UR14" s="5">
        <v>0</v>
      </c>
      <c r="US14" s="5">
        <v>0</v>
      </c>
      <c r="UT14" s="5">
        <v>0</v>
      </c>
      <c r="UU14" s="5">
        <v>0</v>
      </c>
      <c r="UV14" s="5">
        <v>0</v>
      </c>
      <c r="UW14" s="5">
        <v>0</v>
      </c>
      <c r="UX14" s="5">
        <v>0</v>
      </c>
      <c r="UY14" s="5">
        <v>0</v>
      </c>
      <c r="UZ14" s="5">
        <v>0</v>
      </c>
      <c r="VA14" s="5">
        <v>0</v>
      </c>
      <c r="VB14" s="5">
        <v>0</v>
      </c>
      <c r="VC14" s="5">
        <v>0</v>
      </c>
      <c r="VD14" s="5">
        <v>0</v>
      </c>
      <c r="VE14" s="5">
        <v>0</v>
      </c>
      <c r="VF14" t="s">
        <v>924</v>
      </c>
      <c r="VG14" t="s">
        <v>924</v>
      </c>
      <c r="VH14" s="5">
        <v>0</v>
      </c>
      <c r="VI14" s="5">
        <v>0</v>
      </c>
      <c r="VJ14" s="5">
        <v>0</v>
      </c>
      <c r="VK14" t="s">
        <v>924</v>
      </c>
      <c r="VL14" t="s">
        <v>924</v>
      </c>
      <c r="VM14" s="5">
        <v>0</v>
      </c>
      <c r="VN14" t="s">
        <v>924</v>
      </c>
      <c r="VO14" t="s">
        <v>924</v>
      </c>
      <c r="VP14" t="s">
        <v>924</v>
      </c>
      <c r="VQ14" t="s">
        <v>925</v>
      </c>
      <c r="VR14" s="5">
        <v>0</v>
      </c>
      <c r="VS14" s="5">
        <v>0</v>
      </c>
      <c r="VT14" t="s">
        <v>925</v>
      </c>
      <c r="VU14" s="5">
        <v>0</v>
      </c>
      <c r="VV14" s="5">
        <v>0</v>
      </c>
      <c r="VW14">
        <v>0</v>
      </c>
      <c r="VX14" t="s">
        <v>924</v>
      </c>
      <c r="VY14" t="s">
        <v>924</v>
      </c>
      <c r="VZ14" s="5">
        <v>0</v>
      </c>
      <c r="WA14" t="s">
        <v>924</v>
      </c>
      <c r="WB14" t="s">
        <v>924</v>
      </c>
      <c r="WC14" s="5">
        <v>0</v>
      </c>
      <c r="WD14" t="s">
        <v>924</v>
      </c>
      <c r="WE14" t="s">
        <v>924</v>
      </c>
      <c r="WF14" s="5">
        <v>0</v>
      </c>
      <c r="WG14" t="s">
        <v>924</v>
      </c>
      <c r="WH14" t="s">
        <v>924</v>
      </c>
      <c r="WI14" s="5">
        <v>0</v>
      </c>
      <c r="WJ14" t="s">
        <v>924</v>
      </c>
      <c r="WK14" s="5">
        <v>0</v>
      </c>
      <c r="WL14" s="5">
        <v>0</v>
      </c>
      <c r="WM14" t="s">
        <v>924</v>
      </c>
      <c r="WN14" t="s">
        <v>924</v>
      </c>
      <c r="WO14" s="5">
        <v>0</v>
      </c>
      <c r="WP14" t="s">
        <v>924</v>
      </c>
      <c r="WQ14" t="s">
        <v>924</v>
      </c>
      <c r="WR14" s="5">
        <v>0</v>
      </c>
      <c r="WS14" s="5">
        <v>0</v>
      </c>
      <c r="WT14" s="5">
        <v>0</v>
      </c>
      <c r="WU14" s="5">
        <v>0</v>
      </c>
      <c r="WV14" s="5">
        <v>0</v>
      </c>
      <c r="WW14" s="5">
        <v>0</v>
      </c>
      <c r="WX14" s="5">
        <v>0</v>
      </c>
      <c r="WY14" s="5">
        <v>0</v>
      </c>
      <c r="WZ14" s="5">
        <v>0</v>
      </c>
      <c r="XA14" s="5">
        <v>0</v>
      </c>
      <c r="XB14" s="5">
        <v>0</v>
      </c>
      <c r="XC14" s="5">
        <v>0</v>
      </c>
      <c r="XD14" s="5">
        <v>0</v>
      </c>
      <c r="XE14" s="5">
        <v>0</v>
      </c>
      <c r="XF14" s="5">
        <v>0</v>
      </c>
      <c r="XG14" s="5">
        <v>0</v>
      </c>
      <c r="XH14" s="5">
        <v>0</v>
      </c>
      <c r="XI14" s="5">
        <v>0</v>
      </c>
      <c r="XJ14" s="5">
        <v>0</v>
      </c>
      <c r="XK14" s="5">
        <v>0</v>
      </c>
      <c r="XL14" s="5">
        <v>0</v>
      </c>
      <c r="XM14" s="5">
        <v>0</v>
      </c>
      <c r="XN14" s="5">
        <v>0</v>
      </c>
      <c r="XO14" s="5">
        <v>0</v>
      </c>
      <c r="XP14" s="5">
        <v>0</v>
      </c>
      <c r="XQ14" s="3">
        <v>2</v>
      </c>
      <c r="XR14" s="3">
        <v>1</v>
      </c>
      <c r="XS14" s="3">
        <v>0</v>
      </c>
      <c r="XT14" s="1" t="e">
        <v>#NULL!</v>
      </c>
      <c r="XU14" s="3">
        <v>1</v>
      </c>
      <c r="XV14" s="3">
        <v>0</v>
      </c>
      <c r="XW14" s="1" t="e">
        <v>#NULL!</v>
      </c>
      <c r="XX14" s="1" t="e">
        <v>#NULL!</v>
      </c>
      <c r="XY14" s="1" t="e">
        <v>#NULL!</v>
      </c>
      <c r="XZ14" s="3">
        <v>2</v>
      </c>
      <c r="YA14" s="3">
        <v>0</v>
      </c>
      <c r="YB14" s="1" t="e">
        <v>#NULL!</v>
      </c>
      <c r="YC14" s="1" t="e">
        <v>#NULL!</v>
      </c>
      <c r="YD14" s="1" t="e">
        <v>#NULL!</v>
      </c>
      <c r="YE14" s="3">
        <v>0</v>
      </c>
      <c r="YF14" s="1" t="e">
        <v>#NULL!</v>
      </c>
      <c r="YG14" s="1" t="e">
        <v>#NULL!</v>
      </c>
      <c r="YH14" s="1" t="e">
        <v>#NULL!</v>
      </c>
      <c r="YI14" s="3">
        <v>2</v>
      </c>
      <c r="YJ14" s="3">
        <v>0</v>
      </c>
      <c r="YK14" s="1" t="e">
        <v>#NULL!</v>
      </c>
      <c r="YL14" s="1" t="e">
        <v>#NULL!</v>
      </c>
      <c r="YM14" s="3">
        <v>0</v>
      </c>
      <c r="YN14" s="1" t="e">
        <v>#NULL!</v>
      </c>
      <c r="YO14" s="1" t="e">
        <v>#NULL!</v>
      </c>
      <c r="YP14" s="1" t="e">
        <v>#NULL!</v>
      </c>
      <c r="YQ14" s="3">
        <v>1</v>
      </c>
      <c r="YR14" s="3">
        <v>0</v>
      </c>
      <c r="YS14" s="1" t="e">
        <v>#NULL!</v>
      </c>
      <c r="YT14" s="1" t="e">
        <v>#NULL!</v>
      </c>
      <c r="YU14" s="1" t="e">
        <v>#NULL!</v>
      </c>
      <c r="YV14" s="3">
        <v>1</v>
      </c>
      <c r="YW14" s="3">
        <v>0</v>
      </c>
      <c r="YX14" s="1" t="e">
        <v>#NULL!</v>
      </c>
      <c r="YY14" s="3">
        <v>2</v>
      </c>
      <c r="YZ14" s="3">
        <v>2</v>
      </c>
      <c r="ZA14" s="3">
        <v>0</v>
      </c>
      <c r="ZB14" s="3">
        <v>0</v>
      </c>
      <c r="ZC14" s="1" t="e">
        <v>#NULL!</v>
      </c>
      <c r="ZD14" s="1" t="e">
        <v>#NULL!</v>
      </c>
      <c r="ZE14" s="3">
        <v>2</v>
      </c>
      <c r="ZF14" s="3">
        <v>0</v>
      </c>
      <c r="ZG14" s="1" t="e">
        <v>#NULL!</v>
      </c>
      <c r="ZH14" s="1" t="e">
        <v>#NULL!</v>
      </c>
      <c r="ZI14" s="3">
        <v>2</v>
      </c>
      <c r="ZJ14" s="3">
        <v>0</v>
      </c>
      <c r="ZK14" s="1" t="e">
        <v>#NULL!</v>
      </c>
      <c r="ZL14" s="3">
        <v>2</v>
      </c>
      <c r="ZM14" s="3">
        <v>0</v>
      </c>
      <c r="ZN14" s="1" t="e">
        <v>#NULL!</v>
      </c>
      <c r="ZO14" s="3">
        <v>2</v>
      </c>
      <c r="ZP14" s="3">
        <v>0</v>
      </c>
      <c r="ZQ14" s="1" t="e">
        <v>#NULL!</v>
      </c>
      <c r="ZR14" s="3">
        <v>2</v>
      </c>
      <c r="ZS14" s="3">
        <v>0</v>
      </c>
      <c r="ZT14" s="1" t="e">
        <v>#NULL!</v>
      </c>
      <c r="ZU14" s="3">
        <v>0</v>
      </c>
      <c r="ZV14" s="1" t="e">
        <v>#NULL!</v>
      </c>
      <c r="ZW14" s="1" t="e">
        <v>#NULL!</v>
      </c>
      <c r="ZX14" s="3">
        <v>3</v>
      </c>
      <c r="ZY14" s="3">
        <v>0</v>
      </c>
      <c r="ZZ14" s="1" t="e">
        <v>#NULL!</v>
      </c>
      <c r="AAA14" s="3">
        <v>2</v>
      </c>
      <c r="AAB14" s="3">
        <v>0</v>
      </c>
      <c r="AAC14" s="1" t="e">
        <v>#NULL!</v>
      </c>
      <c r="AAD14" s="3">
        <v>999</v>
      </c>
      <c r="AAE14" s="3">
        <v>999</v>
      </c>
      <c r="AAF14" s="3">
        <v>999</v>
      </c>
      <c r="AAG14" s="3">
        <v>999</v>
      </c>
      <c r="AAH14" s="3">
        <v>999</v>
      </c>
      <c r="AAI14" s="3">
        <v>999</v>
      </c>
      <c r="AAJ14" s="3">
        <v>999</v>
      </c>
      <c r="AAK14" s="3">
        <v>999</v>
      </c>
      <c r="AAL14" s="3">
        <v>999</v>
      </c>
      <c r="AAM14" s="3">
        <v>999</v>
      </c>
      <c r="AAN14" s="3">
        <v>999</v>
      </c>
      <c r="AAO14" s="3">
        <v>999</v>
      </c>
      <c r="AAP14" s="3">
        <v>999</v>
      </c>
      <c r="AAQ14" s="3">
        <v>999</v>
      </c>
      <c r="AAR14" s="3">
        <v>999</v>
      </c>
      <c r="AAS14" s="3">
        <v>999</v>
      </c>
      <c r="AAT14" s="3">
        <v>999</v>
      </c>
      <c r="AAU14" s="3">
        <v>999</v>
      </c>
      <c r="AAV14" s="3">
        <v>999</v>
      </c>
      <c r="AAW14" s="3">
        <v>999</v>
      </c>
      <c r="AAX14" s="3">
        <v>999</v>
      </c>
      <c r="AAY14" s="3">
        <v>999</v>
      </c>
      <c r="AAZ14" s="3">
        <v>999</v>
      </c>
      <c r="ABA14" s="3">
        <v>999</v>
      </c>
      <c r="ABB14" s="3">
        <v>3</v>
      </c>
      <c r="ABC14" s="3">
        <v>5</v>
      </c>
      <c r="ABD14" s="3">
        <v>1</v>
      </c>
      <c r="ABE14" s="3">
        <v>0</v>
      </c>
      <c r="ABF14" s="3">
        <v>3</v>
      </c>
      <c r="ABG14" s="3">
        <v>9</v>
      </c>
      <c r="ABH14" s="3">
        <v>0</v>
      </c>
      <c r="ABI14" s="3">
        <v>0</v>
      </c>
      <c r="ABJ14" s="3">
        <v>0</v>
      </c>
      <c r="ABK14" s="3">
        <v>8</v>
      </c>
      <c r="ABL14" s="3">
        <v>3</v>
      </c>
      <c r="ABM14" s="3">
        <v>0</v>
      </c>
      <c r="ABN14" s="3">
        <v>0</v>
      </c>
      <c r="ABO14" s="3">
        <v>0</v>
      </c>
      <c r="ABP14" s="3">
        <v>12</v>
      </c>
      <c r="ABQ14" s="3">
        <v>0</v>
      </c>
      <c r="ABR14" s="3">
        <v>0</v>
      </c>
      <c r="ABS14" s="3">
        <v>0</v>
      </c>
      <c r="ABT14" s="3">
        <v>3</v>
      </c>
      <c r="ABU14" s="3">
        <v>6</v>
      </c>
      <c r="ABV14" s="3">
        <v>0</v>
      </c>
      <c r="ABW14" s="3">
        <v>0</v>
      </c>
      <c r="ABX14" s="3">
        <v>9</v>
      </c>
      <c r="ABY14" s="3">
        <v>0</v>
      </c>
      <c r="ABZ14" s="3">
        <v>0</v>
      </c>
      <c r="ACA14" s="3">
        <v>0</v>
      </c>
      <c r="ACB14" s="3">
        <v>4</v>
      </c>
      <c r="ACC14" s="3">
        <v>3</v>
      </c>
      <c r="ACD14" s="3">
        <v>0</v>
      </c>
      <c r="ACE14" s="3">
        <v>0</v>
      </c>
      <c r="ACF14" s="3">
        <v>0</v>
      </c>
      <c r="ACG14" s="3">
        <v>3</v>
      </c>
      <c r="ACH14" s="3">
        <v>3</v>
      </c>
      <c r="ACI14" s="3">
        <v>0</v>
      </c>
      <c r="ACJ14" s="3">
        <v>2</v>
      </c>
      <c r="ACK14" s="3">
        <v>5</v>
      </c>
      <c r="ACL14" s="3">
        <v>3</v>
      </c>
      <c r="ACM14" s="3">
        <v>8</v>
      </c>
      <c r="ACN14" s="3">
        <v>0</v>
      </c>
      <c r="ACO14" s="3">
        <v>0</v>
      </c>
      <c r="ACP14" s="3">
        <v>8</v>
      </c>
      <c r="ACQ14" s="3">
        <v>3</v>
      </c>
      <c r="ACR14" s="3">
        <v>0</v>
      </c>
      <c r="ACS14" s="3">
        <v>0</v>
      </c>
      <c r="ACT14" s="3">
        <v>8</v>
      </c>
      <c r="ACU14" s="3">
        <v>4</v>
      </c>
      <c r="ACV14" s="3">
        <v>0</v>
      </c>
      <c r="ACW14" s="3">
        <v>7</v>
      </c>
      <c r="ACX14" s="3">
        <v>7</v>
      </c>
      <c r="ACY14" s="3">
        <v>0</v>
      </c>
      <c r="ACZ14" s="3">
        <v>6</v>
      </c>
      <c r="ADA14" s="3">
        <v>7</v>
      </c>
      <c r="ADB14" s="3">
        <v>0</v>
      </c>
      <c r="ADC14" s="3">
        <v>5</v>
      </c>
      <c r="ADD14" s="3">
        <v>5</v>
      </c>
      <c r="ADE14" s="3">
        <v>0</v>
      </c>
      <c r="ADF14" s="3">
        <v>7</v>
      </c>
      <c r="ADG14" s="3">
        <v>0</v>
      </c>
      <c r="ADH14" s="3">
        <v>0</v>
      </c>
      <c r="ADI14" s="3">
        <v>6</v>
      </c>
      <c r="ADJ14" s="3">
        <v>5</v>
      </c>
      <c r="ADK14" s="3">
        <v>0</v>
      </c>
      <c r="ADL14" s="3">
        <v>7</v>
      </c>
      <c r="ADM14" s="3">
        <v>5</v>
      </c>
      <c r="ADN14" s="3">
        <v>0</v>
      </c>
      <c r="ADO14" s="3">
        <v>0</v>
      </c>
      <c r="ADP14" s="3">
        <v>0</v>
      </c>
      <c r="ADQ14" s="3">
        <v>0</v>
      </c>
      <c r="ADR14" s="3">
        <v>0</v>
      </c>
      <c r="ADS14" s="3">
        <v>0</v>
      </c>
      <c r="ADT14" s="3">
        <v>0</v>
      </c>
      <c r="ADU14" s="3">
        <v>0</v>
      </c>
      <c r="ADV14" s="3">
        <v>0</v>
      </c>
      <c r="ADW14" s="3">
        <v>0</v>
      </c>
      <c r="ADX14" s="3">
        <v>0</v>
      </c>
      <c r="ADY14" s="3">
        <v>0</v>
      </c>
      <c r="ADZ14" s="3">
        <v>0</v>
      </c>
      <c r="AEA14" s="3">
        <v>0</v>
      </c>
      <c r="AEB14" s="3">
        <v>0</v>
      </c>
      <c r="AEC14" s="3">
        <v>0</v>
      </c>
      <c r="AED14" s="3">
        <v>0</v>
      </c>
      <c r="AEE14" s="3">
        <v>0</v>
      </c>
      <c r="AEF14" s="3">
        <v>0</v>
      </c>
      <c r="AEG14" s="3">
        <v>0</v>
      </c>
      <c r="AEH14" s="3">
        <v>0</v>
      </c>
      <c r="AEI14" s="3">
        <v>0</v>
      </c>
      <c r="AEJ14" s="3">
        <v>0</v>
      </c>
      <c r="AEK14" s="3">
        <v>0</v>
      </c>
      <c r="AEL14" s="3">
        <v>0</v>
      </c>
      <c r="AEM14" t="s">
        <v>933</v>
      </c>
      <c r="AEN14" t="s">
        <v>933</v>
      </c>
      <c r="AEO14" t="s">
        <v>927</v>
      </c>
      <c r="AEP14" s="5">
        <v>0</v>
      </c>
      <c r="AEQ14" t="s">
        <v>933</v>
      </c>
      <c r="AER14" t="s">
        <v>933</v>
      </c>
      <c r="AES14" s="5">
        <v>0</v>
      </c>
      <c r="AET14" s="5">
        <v>0</v>
      </c>
      <c r="AEU14" s="5">
        <v>0</v>
      </c>
      <c r="AEV14" t="s">
        <v>927</v>
      </c>
      <c r="AEW14" t="s">
        <v>927</v>
      </c>
      <c r="AEX14" s="5">
        <v>0</v>
      </c>
      <c r="AEY14" s="5">
        <v>0</v>
      </c>
      <c r="AEZ14" s="5">
        <v>0</v>
      </c>
      <c r="AFA14" t="s">
        <v>933</v>
      </c>
      <c r="AFB14" s="5">
        <v>0</v>
      </c>
      <c r="AFC14" s="5">
        <v>0</v>
      </c>
      <c r="AFD14" s="5">
        <v>0</v>
      </c>
      <c r="AFE14" t="s">
        <v>933</v>
      </c>
      <c r="AFF14" t="s">
        <v>933</v>
      </c>
      <c r="AFG14" s="5">
        <v>0</v>
      </c>
      <c r="AFH14" s="5">
        <v>0</v>
      </c>
      <c r="AFI14" t="s">
        <v>933</v>
      </c>
      <c r="AFJ14" s="5">
        <v>0</v>
      </c>
      <c r="AFK14" s="5">
        <v>0</v>
      </c>
      <c r="AFL14" s="5">
        <v>0</v>
      </c>
      <c r="AFM14" t="s">
        <v>933</v>
      </c>
      <c r="AFN14" t="s">
        <v>933</v>
      </c>
      <c r="AFO14" s="5">
        <v>0</v>
      </c>
      <c r="AFP14" s="5">
        <v>0</v>
      </c>
      <c r="AFQ14" s="5">
        <v>0</v>
      </c>
      <c r="AFR14" t="s">
        <v>933</v>
      </c>
      <c r="AFS14" t="s">
        <v>933</v>
      </c>
      <c r="AFT14" s="5">
        <v>0</v>
      </c>
      <c r="AFU14" t="s">
        <v>933</v>
      </c>
      <c r="AFV14" t="s">
        <v>933</v>
      </c>
      <c r="AFW14" t="s">
        <v>933</v>
      </c>
      <c r="AFX14" t="s">
        <v>933</v>
      </c>
      <c r="AFY14" s="5">
        <v>0</v>
      </c>
      <c r="AFZ14" s="5">
        <v>0</v>
      </c>
      <c r="AGA14" t="s">
        <v>933</v>
      </c>
      <c r="AGB14" s="5">
        <v>0</v>
      </c>
      <c r="AGC14" s="5">
        <v>0</v>
      </c>
      <c r="AGD14" s="5">
        <v>0</v>
      </c>
      <c r="AGE14" t="s">
        <v>933</v>
      </c>
      <c r="AGF14" t="s">
        <v>933</v>
      </c>
      <c r="AGG14" s="5">
        <v>0</v>
      </c>
      <c r="AGH14" t="s">
        <v>933</v>
      </c>
      <c r="AGI14" t="s">
        <v>933</v>
      </c>
      <c r="AGJ14" s="5">
        <v>0</v>
      </c>
      <c r="AGK14" t="s">
        <v>933</v>
      </c>
      <c r="AGL14" t="s">
        <v>933</v>
      </c>
      <c r="AGM14" s="5">
        <v>0</v>
      </c>
      <c r="AGN14" t="s">
        <v>933</v>
      </c>
      <c r="AGO14" t="s">
        <v>933</v>
      </c>
      <c r="AGP14" s="5">
        <v>0</v>
      </c>
      <c r="AGQ14" t="s">
        <v>933</v>
      </c>
      <c r="AGR14" s="5">
        <v>0</v>
      </c>
      <c r="AGS14" s="5">
        <v>0</v>
      </c>
      <c r="AGT14" t="s">
        <v>933</v>
      </c>
      <c r="AGU14" t="s">
        <v>933</v>
      </c>
      <c r="AGV14" s="5">
        <v>0</v>
      </c>
      <c r="AGW14" t="s">
        <v>933</v>
      </c>
      <c r="AGX14" t="s">
        <v>933</v>
      </c>
      <c r="AGY14" s="5">
        <v>0</v>
      </c>
      <c r="AGZ14" s="5">
        <v>0</v>
      </c>
      <c r="AHA14" s="5">
        <v>0</v>
      </c>
      <c r="AHB14" s="5">
        <v>0</v>
      </c>
      <c r="AHC14" s="5">
        <v>0</v>
      </c>
      <c r="AHD14" s="5">
        <v>0</v>
      </c>
      <c r="AHE14" s="5">
        <v>0</v>
      </c>
      <c r="AHF14" s="5">
        <v>0</v>
      </c>
      <c r="AHG14" s="5">
        <v>0</v>
      </c>
      <c r="AHH14" s="5">
        <v>0</v>
      </c>
      <c r="AHI14" s="5">
        <v>0</v>
      </c>
      <c r="AHJ14" s="5">
        <v>0</v>
      </c>
      <c r="AHK14" s="5">
        <v>0</v>
      </c>
      <c r="AHL14" s="5">
        <v>0</v>
      </c>
      <c r="AHM14" s="5">
        <v>0</v>
      </c>
      <c r="AHN14" s="5">
        <v>0</v>
      </c>
      <c r="AHO14" s="5">
        <v>0</v>
      </c>
      <c r="AHP14" s="5">
        <v>0</v>
      </c>
      <c r="AHQ14" s="5">
        <v>0</v>
      </c>
      <c r="AHR14" s="5">
        <v>0</v>
      </c>
      <c r="AHS14" s="5">
        <v>0</v>
      </c>
      <c r="AHT14" s="5">
        <v>0</v>
      </c>
      <c r="AHU14" s="5">
        <v>0</v>
      </c>
      <c r="AHV14" s="5">
        <v>0</v>
      </c>
      <c r="AHW14" s="5">
        <v>0</v>
      </c>
    </row>
    <row r="15" spans="1:907" x14ac:dyDescent="0.2">
      <c r="A15" s="5">
        <v>17</v>
      </c>
      <c r="B15" t="s">
        <v>903</v>
      </c>
      <c r="C15" t="s">
        <v>904</v>
      </c>
      <c r="D15" t="s">
        <v>905</v>
      </c>
      <c r="E15" s="5">
        <v>50</v>
      </c>
      <c r="F15" s="5">
        <v>50.05</v>
      </c>
      <c r="G15" s="2">
        <v>41953</v>
      </c>
      <c r="H15" s="2">
        <v>41991</v>
      </c>
      <c r="I15" t="s">
        <v>906</v>
      </c>
      <c r="J15" t="s">
        <v>907</v>
      </c>
      <c r="K15" t="s">
        <v>913</v>
      </c>
      <c r="L15" t="s">
        <v>913</v>
      </c>
      <c r="M15" s="5">
        <v>0</v>
      </c>
      <c r="N15" s="5">
        <v>0</v>
      </c>
      <c r="O15" t="s">
        <v>913</v>
      </c>
      <c r="P15" s="5">
        <v>0</v>
      </c>
      <c r="Q15" s="5">
        <v>0</v>
      </c>
      <c r="R15" s="5">
        <v>0</v>
      </c>
      <c r="S15" s="5">
        <v>0</v>
      </c>
      <c r="T15" t="s">
        <v>912</v>
      </c>
      <c r="U15" t="s">
        <v>912</v>
      </c>
      <c r="V15" s="5">
        <v>0</v>
      </c>
      <c r="W15" s="5">
        <v>0</v>
      </c>
      <c r="X15" s="5">
        <v>0</v>
      </c>
      <c r="Y15" t="s">
        <v>912</v>
      </c>
      <c r="Z15" t="s">
        <v>912</v>
      </c>
      <c r="AA15" t="s">
        <v>912</v>
      </c>
      <c r="AB15" s="5">
        <v>0</v>
      </c>
      <c r="AC15" t="s">
        <v>912</v>
      </c>
      <c r="AD15" t="s">
        <v>913</v>
      </c>
      <c r="AE15" t="s">
        <v>913</v>
      </c>
      <c r="AF15" s="5">
        <v>0</v>
      </c>
      <c r="AG15" t="s">
        <v>913</v>
      </c>
      <c r="AH15" t="s">
        <v>912</v>
      </c>
      <c r="AI15" t="s">
        <v>912</v>
      </c>
      <c r="AJ15" s="5">
        <v>0</v>
      </c>
      <c r="AK15" t="s">
        <v>913</v>
      </c>
      <c r="AL15" t="s">
        <v>912</v>
      </c>
      <c r="AM15" t="s">
        <v>913</v>
      </c>
      <c r="AN15" s="5">
        <v>0</v>
      </c>
      <c r="AO15" s="5">
        <v>0</v>
      </c>
      <c r="AP15" t="s">
        <v>912</v>
      </c>
      <c r="AQ15" t="s">
        <v>912</v>
      </c>
      <c r="AR15" s="5">
        <v>0</v>
      </c>
      <c r="AS15" t="s">
        <v>912</v>
      </c>
      <c r="AT15" t="s">
        <v>912</v>
      </c>
      <c r="AU15" s="5">
        <v>0</v>
      </c>
      <c r="AV15" t="s">
        <v>913</v>
      </c>
      <c r="AW15" s="5">
        <v>0</v>
      </c>
      <c r="AX15" s="5">
        <v>0</v>
      </c>
      <c r="AY15" t="s">
        <v>913</v>
      </c>
      <c r="AZ15" s="5">
        <v>0</v>
      </c>
      <c r="BA15" s="5">
        <v>0</v>
      </c>
      <c r="BB15" s="5">
        <v>0</v>
      </c>
      <c r="BC15" t="s">
        <v>913</v>
      </c>
      <c r="BD15" t="s">
        <v>913</v>
      </c>
      <c r="BE15" s="5">
        <v>0</v>
      </c>
      <c r="BF15" t="s">
        <v>912</v>
      </c>
      <c r="BG15" t="s">
        <v>913</v>
      </c>
      <c r="BH15" s="5">
        <v>0</v>
      </c>
      <c r="BI15" t="s">
        <v>913</v>
      </c>
      <c r="BJ15" s="5">
        <v>0</v>
      </c>
      <c r="BK15" s="5">
        <v>0</v>
      </c>
      <c r="BL15" t="s">
        <v>913</v>
      </c>
      <c r="BM15" t="s">
        <v>911</v>
      </c>
      <c r="BN15" s="5">
        <v>0</v>
      </c>
      <c r="BO15" t="s">
        <v>913</v>
      </c>
      <c r="BP15" s="5">
        <v>0</v>
      </c>
      <c r="BQ15" s="5">
        <v>0</v>
      </c>
      <c r="BR15" t="s">
        <v>913</v>
      </c>
      <c r="BS15" s="5">
        <v>0</v>
      </c>
      <c r="BT15" s="5">
        <v>0</v>
      </c>
      <c r="BU15" t="s">
        <v>913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t="s">
        <v>913</v>
      </c>
      <c r="CW15" t="s">
        <v>913</v>
      </c>
      <c r="CX15" s="5">
        <v>0</v>
      </c>
      <c r="CY15" s="5">
        <v>0</v>
      </c>
      <c r="CZ15" t="s">
        <v>913</v>
      </c>
      <c r="DA15" s="5">
        <v>0</v>
      </c>
      <c r="DB15" s="5">
        <v>0</v>
      </c>
      <c r="DC15" s="5">
        <v>0</v>
      </c>
      <c r="DD15" s="5">
        <v>0</v>
      </c>
      <c r="DE15" t="s">
        <v>912</v>
      </c>
      <c r="DF15" t="s">
        <v>912</v>
      </c>
      <c r="DG15" s="5">
        <v>0</v>
      </c>
      <c r="DH15" s="5">
        <v>0</v>
      </c>
      <c r="DI15" s="5">
        <v>0</v>
      </c>
      <c r="DJ15" t="s">
        <v>912</v>
      </c>
      <c r="DK15" t="s">
        <v>912</v>
      </c>
      <c r="DL15" t="s">
        <v>912</v>
      </c>
      <c r="DM15" s="5">
        <v>0</v>
      </c>
      <c r="DN15" t="s">
        <v>912</v>
      </c>
      <c r="DO15" t="s">
        <v>913</v>
      </c>
      <c r="DP15" t="s">
        <v>913</v>
      </c>
      <c r="DQ15" s="5">
        <v>0</v>
      </c>
      <c r="DR15" t="s">
        <v>913</v>
      </c>
      <c r="DS15" t="s">
        <v>913</v>
      </c>
      <c r="DT15" t="s">
        <v>913</v>
      </c>
      <c r="DU15" s="5">
        <v>0</v>
      </c>
      <c r="DV15" t="s">
        <v>913</v>
      </c>
      <c r="DW15" t="s">
        <v>913</v>
      </c>
      <c r="DX15" t="s">
        <v>913</v>
      </c>
      <c r="DY15" s="5">
        <v>0</v>
      </c>
      <c r="DZ15" s="5">
        <v>0</v>
      </c>
      <c r="EA15" t="s">
        <v>912</v>
      </c>
      <c r="EB15" t="s">
        <v>913</v>
      </c>
      <c r="EC15" s="5">
        <v>0</v>
      </c>
      <c r="ED15" t="s">
        <v>912</v>
      </c>
      <c r="EE15" t="s">
        <v>913</v>
      </c>
      <c r="EF15" s="5">
        <v>0</v>
      </c>
      <c r="EG15" t="s">
        <v>913</v>
      </c>
      <c r="EH15" s="5">
        <v>0</v>
      </c>
      <c r="EI15" s="5">
        <v>0</v>
      </c>
      <c r="EJ15" t="s">
        <v>913</v>
      </c>
      <c r="EK15" s="5">
        <v>0</v>
      </c>
      <c r="EL15" s="5">
        <v>0</v>
      </c>
      <c r="EM15" s="5">
        <v>0</v>
      </c>
      <c r="EN15" t="s">
        <v>913</v>
      </c>
      <c r="EO15" t="s">
        <v>913</v>
      </c>
      <c r="EP15" s="5">
        <v>0</v>
      </c>
      <c r="EQ15" t="s">
        <v>913</v>
      </c>
      <c r="ER15" t="s">
        <v>913</v>
      </c>
      <c r="ES15" s="5">
        <v>0</v>
      </c>
      <c r="ET15" t="s">
        <v>913</v>
      </c>
      <c r="EU15" s="5">
        <v>0</v>
      </c>
      <c r="EV15" s="5">
        <v>0</v>
      </c>
      <c r="EW15" t="s">
        <v>913</v>
      </c>
      <c r="EX15" t="s">
        <v>913</v>
      </c>
      <c r="EY15" s="5">
        <v>0</v>
      </c>
      <c r="EZ15" t="s">
        <v>913</v>
      </c>
      <c r="FA15" s="5">
        <v>0</v>
      </c>
      <c r="FB15" s="5">
        <v>0</v>
      </c>
      <c r="FC15" t="s">
        <v>913</v>
      </c>
      <c r="FD15" s="5">
        <v>0</v>
      </c>
      <c r="FE15" s="5">
        <v>0</v>
      </c>
      <c r="FF15" t="s">
        <v>913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t="s">
        <v>930</v>
      </c>
      <c r="GH15" t="s">
        <v>908</v>
      </c>
      <c r="GI15" t="s">
        <v>909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t="s">
        <v>930</v>
      </c>
      <c r="GQ15" t="s">
        <v>908</v>
      </c>
      <c r="GR15" t="s">
        <v>1036</v>
      </c>
      <c r="GS15" s="4">
        <v>15</v>
      </c>
      <c r="GT15" s="4">
        <v>13</v>
      </c>
      <c r="GU15" s="4">
        <v>35</v>
      </c>
      <c r="GV15" s="4">
        <v>27</v>
      </c>
      <c r="GW15" s="5">
        <v>50</v>
      </c>
      <c r="GX15" s="5">
        <v>40</v>
      </c>
      <c r="GY15" s="5">
        <v>12</v>
      </c>
      <c r="GZ15" s="5">
        <v>3</v>
      </c>
      <c r="HA15" s="5">
        <v>8</v>
      </c>
      <c r="HB15" s="5">
        <v>5</v>
      </c>
      <c r="HC15" s="5">
        <v>18</v>
      </c>
      <c r="HD15" s="5">
        <v>17</v>
      </c>
      <c r="HE15" s="5">
        <v>17</v>
      </c>
      <c r="HF15" s="5">
        <v>10</v>
      </c>
      <c r="HG15" t="s">
        <v>935</v>
      </c>
      <c r="HH15" t="s">
        <v>935</v>
      </c>
      <c r="HI15" s="5">
        <v>999</v>
      </c>
      <c r="HJ15" s="5">
        <v>15</v>
      </c>
      <c r="HK15" s="5">
        <v>3</v>
      </c>
      <c r="HL15" s="5">
        <v>3</v>
      </c>
      <c r="HM15" s="5">
        <v>1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5</v>
      </c>
      <c r="HT15" s="5">
        <v>5</v>
      </c>
      <c r="HU15" s="5">
        <v>0</v>
      </c>
      <c r="HV15" s="5">
        <v>0</v>
      </c>
      <c r="HW15" s="5">
        <v>5</v>
      </c>
      <c r="HX15" s="5">
        <v>0</v>
      </c>
      <c r="HY15" s="5">
        <v>0</v>
      </c>
      <c r="HZ15" s="5">
        <v>0</v>
      </c>
      <c r="IA15" s="5">
        <v>0</v>
      </c>
      <c r="IB15" s="5">
        <v>5</v>
      </c>
      <c r="IC15" s="5">
        <v>5</v>
      </c>
      <c r="ID15" s="5">
        <v>0</v>
      </c>
      <c r="IE15" s="5">
        <v>0</v>
      </c>
      <c r="IF15" s="5">
        <v>0</v>
      </c>
      <c r="IG15" s="5">
        <v>5</v>
      </c>
      <c r="IH15" s="5">
        <v>5</v>
      </c>
      <c r="II15" s="5">
        <v>5</v>
      </c>
      <c r="IJ15" s="5">
        <v>0</v>
      </c>
      <c r="IK15" s="5">
        <v>5</v>
      </c>
      <c r="IL15" s="5">
        <v>5</v>
      </c>
      <c r="IM15" s="5">
        <v>5</v>
      </c>
      <c r="IN15" s="5">
        <v>0</v>
      </c>
      <c r="IO15" s="5">
        <v>5</v>
      </c>
      <c r="IP15" s="5">
        <v>5</v>
      </c>
      <c r="IQ15" s="5">
        <v>5</v>
      </c>
      <c r="IR15" s="5">
        <v>0</v>
      </c>
      <c r="IS15" s="5">
        <v>5</v>
      </c>
      <c r="IT15" s="5">
        <v>5</v>
      </c>
      <c r="IU15" s="5">
        <v>5</v>
      </c>
      <c r="IV15" s="5">
        <v>0</v>
      </c>
      <c r="IW15" s="5">
        <v>0</v>
      </c>
      <c r="IX15" s="5">
        <v>5</v>
      </c>
      <c r="IY15" s="5">
        <v>5</v>
      </c>
      <c r="IZ15" s="5">
        <v>0</v>
      </c>
      <c r="JA15" s="5">
        <v>5</v>
      </c>
      <c r="JB15" s="5">
        <v>5</v>
      </c>
      <c r="JC15" s="5">
        <v>0</v>
      </c>
      <c r="JD15" s="5">
        <v>5</v>
      </c>
      <c r="JE15" s="5">
        <v>0</v>
      </c>
      <c r="JF15" s="5">
        <v>0</v>
      </c>
      <c r="JG15" s="5">
        <v>5</v>
      </c>
      <c r="JH15" s="5">
        <v>0</v>
      </c>
      <c r="JI15" s="5">
        <v>0</v>
      </c>
      <c r="JJ15" s="5">
        <v>0</v>
      </c>
      <c r="JK15" s="5">
        <v>5</v>
      </c>
      <c r="JL15" s="5">
        <v>5</v>
      </c>
      <c r="JM15" s="5">
        <v>0</v>
      </c>
      <c r="JN15" s="5">
        <v>5</v>
      </c>
      <c r="JO15" s="5">
        <v>5</v>
      </c>
      <c r="JP15" s="5">
        <v>0</v>
      </c>
      <c r="JQ15" s="5">
        <v>5</v>
      </c>
      <c r="JR15" s="5">
        <v>0</v>
      </c>
      <c r="JS15" s="5">
        <v>0</v>
      </c>
      <c r="JT15" s="5">
        <v>5</v>
      </c>
      <c r="JU15" s="5">
        <v>5</v>
      </c>
      <c r="JV15" s="5">
        <v>0</v>
      </c>
      <c r="JW15" s="5">
        <v>5</v>
      </c>
      <c r="JX15" s="5">
        <v>0</v>
      </c>
      <c r="JY15" s="5">
        <v>0</v>
      </c>
      <c r="JZ15" s="5">
        <v>5</v>
      </c>
      <c r="KA15" s="5">
        <v>0</v>
      </c>
      <c r="KB15" s="5">
        <v>0</v>
      </c>
      <c r="KC15" s="5">
        <v>5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t="s">
        <v>918</v>
      </c>
      <c r="LE15" t="s">
        <v>918</v>
      </c>
      <c r="LF15" s="5">
        <v>0</v>
      </c>
      <c r="LG15" s="5">
        <v>0</v>
      </c>
      <c r="LH15" t="s">
        <v>918</v>
      </c>
      <c r="LI15" s="5">
        <v>0</v>
      </c>
      <c r="LJ15" s="5">
        <v>0</v>
      </c>
      <c r="LK15" s="5">
        <v>0</v>
      </c>
      <c r="LL15" s="5">
        <v>0</v>
      </c>
      <c r="LM15" t="s">
        <v>916</v>
      </c>
      <c r="LN15" t="s">
        <v>916</v>
      </c>
      <c r="LO15" s="5">
        <v>0</v>
      </c>
      <c r="LP15" s="5">
        <v>0</v>
      </c>
      <c r="LQ15" s="5">
        <v>0</v>
      </c>
      <c r="LR15" t="s">
        <v>916</v>
      </c>
      <c r="LS15" t="s">
        <v>916</v>
      </c>
      <c r="LT15" t="s">
        <v>916</v>
      </c>
      <c r="LU15" s="5">
        <v>0</v>
      </c>
      <c r="LV15" t="s">
        <v>916</v>
      </c>
      <c r="LW15" t="s">
        <v>918</v>
      </c>
      <c r="LX15" t="s">
        <v>918</v>
      </c>
      <c r="LY15" s="5">
        <v>0</v>
      </c>
      <c r="LZ15" t="s">
        <v>918</v>
      </c>
      <c r="MA15" t="s">
        <v>916</v>
      </c>
      <c r="MB15" t="s">
        <v>916</v>
      </c>
      <c r="MC15" s="5">
        <v>0</v>
      </c>
      <c r="MD15" t="s">
        <v>918</v>
      </c>
      <c r="ME15" t="s">
        <v>917</v>
      </c>
      <c r="MF15" t="s">
        <v>918</v>
      </c>
      <c r="MG15" s="5">
        <v>0</v>
      </c>
      <c r="MH15" s="5">
        <v>0</v>
      </c>
      <c r="MI15" t="s">
        <v>916</v>
      </c>
      <c r="MJ15" t="s">
        <v>918</v>
      </c>
      <c r="MK15" s="5">
        <v>0</v>
      </c>
      <c r="ML15" t="s">
        <v>918</v>
      </c>
      <c r="MM15" t="s">
        <v>918</v>
      </c>
      <c r="MN15" s="5">
        <v>0</v>
      </c>
      <c r="MO15" t="s">
        <v>918</v>
      </c>
      <c r="MP15" s="5">
        <v>0</v>
      </c>
      <c r="MQ15" s="5">
        <v>0</v>
      </c>
      <c r="MR15" t="s">
        <v>918</v>
      </c>
      <c r="MS15" s="5">
        <v>0</v>
      </c>
      <c r="MT15" s="5">
        <v>0</v>
      </c>
      <c r="MU15" s="5">
        <v>0</v>
      </c>
      <c r="MV15" t="s">
        <v>918</v>
      </c>
      <c r="MW15" t="s">
        <v>918</v>
      </c>
      <c r="MX15" s="5">
        <v>0</v>
      </c>
      <c r="MY15" t="s">
        <v>918</v>
      </c>
      <c r="MZ15" t="s">
        <v>918</v>
      </c>
      <c r="NA15" s="5">
        <v>0</v>
      </c>
      <c r="NB15" t="s">
        <v>918</v>
      </c>
      <c r="NC15" s="5">
        <v>0</v>
      </c>
      <c r="ND15" s="5">
        <v>0</v>
      </c>
      <c r="NE15" t="s">
        <v>918</v>
      </c>
      <c r="NF15" t="s">
        <v>918</v>
      </c>
      <c r="NG15" s="5">
        <v>0</v>
      </c>
      <c r="NH15" t="s">
        <v>918</v>
      </c>
      <c r="NI15" s="5">
        <v>0</v>
      </c>
      <c r="NJ15" s="5">
        <v>0</v>
      </c>
      <c r="NK15" t="s">
        <v>918</v>
      </c>
      <c r="NL15" s="5">
        <v>0</v>
      </c>
      <c r="NM15" s="5">
        <v>0</v>
      </c>
      <c r="NN15" t="s">
        <v>918</v>
      </c>
      <c r="NO15" s="5">
        <v>0</v>
      </c>
      <c r="NP15" s="5">
        <v>0</v>
      </c>
      <c r="NQ15" s="5">
        <v>0</v>
      </c>
      <c r="NR15" s="5">
        <v>0</v>
      </c>
      <c r="NS15" s="5">
        <v>0</v>
      </c>
      <c r="NT15" s="5">
        <v>0</v>
      </c>
      <c r="NU15" s="5">
        <v>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0</v>
      </c>
      <c r="OC15" s="5">
        <v>0</v>
      </c>
      <c r="OD15" s="5">
        <v>0</v>
      </c>
      <c r="OE15" s="5">
        <v>0</v>
      </c>
      <c r="OF15" s="5">
        <v>0</v>
      </c>
      <c r="OG15" s="5">
        <v>0</v>
      </c>
      <c r="OH15" s="5">
        <v>0</v>
      </c>
      <c r="OI15" s="5">
        <v>0</v>
      </c>
      <c r="OJ15" s="5">
        <v>0</v>
      </c>
      <c r="OK15" s="5">
        <v>0</v>
      </c>
      <c r="OL15" s="5">
        <v>0</v>
      </c>
      <c r="OM15" s="5">
        <v>0</v>
      </c>
      <c r="ON15" s="5">
        <v>0</v>
      </c>
      <c r="OO15" s="5">
        <v>5</v>
      </c>
      <c r="OP15" s="5">
        <v>0</v>
      </c>
      <c r="OQ15" s="5">
        <v>0</v>
      </c>
      <c r="OR15" s="5">
        <v>0</v>
      </c>
      <c r="OS15" s="5">
        <v>5</v>
      </c>
      <c r="OT15" s="5">
        <v>0</v>
      </c>
      <c r="OU15" s="5">
        <v>0</v>
      </c>
      <c r="OV15" s="5">
        <v>0</v>
      </c>
      <c r="OW15" s="5">
        <v>0</v>
      </c>
      <c r="OX15" s="5">
        <v>5</v>
      </c>
      <c r="OY15" s="5">
        <v>5</v>
      </c>
      <c r="OZ15" s="5">
        <v>0</v>
      </c>
      <c r="PA15" s="5">
        <v>0</v>
      </c>
      <c r="PB15" s="5">
        <v>0</v>
      </c>
      <c r="PC15" s="5">
        <v>5</v>
      </c>
      <c r="PD15" s="5">
        <v>5</v>
      </c>
      <c r="PE15" s="5">
        <v>5</v>
      </c>
      <c r="PF15" s="5">
        <v>0</v>
      </c>
      <c r="PG15" s="5">
        <v>5</v>
      </c>
      <c r="PH15" s="5">
        <v>0</v>
      </c>
      <c r="PI15" s="5">
        <v>0</v>
      </c>
      <c r="PJ15" s="5">
        <v>0</v>
      </c>
      <c r="PK15" s="5">
        <v>5</v>
      </c>
      <c r="PL15" s="5">
        <v>15</v>
      </c>
      <c r="PM15" s="5">
        <v>15</v>
      </c>
      <c r="PN15" s="5">
        <v>0</v>
      </c>
      <c r="PO15" s="5">
        <v>5</v>
      </c>
      <c r="PP15" s="5">
        <v>15</v>
      </c>
      <c r="PQ15" s="5">
        <v>0</v>
      </c>
      <c r="PR15" s="5">
        <v>0</v>
      </c>
      <c r="PS15" s="5">
        <v>0</v>
      </c>
      <c r="PT15" s="5">
        <v>15</v>
      </c>
      <c r="PU15" s="5">
        <v>15</v>
      </c>
      <c r="PV15" s="5">
        <v>0</v>
      </c>
      <c r="PW15" s="5">
        <v>15</v>
      </c>
      <c r="PX15" s="5">
        <v>15</v>
      </c>
      <c r="PY15" s="5">
        <v>0</v>
      </c>
      <c r="PZ15" s="5">
        <v>15</v>
      </c>
      <c r="QA15" s="5">
        <v>0</v>
      </c>
      <c r="QB15" s="5">
        <v>0</v>
      </c>
      <c r="QC15" s="5">
        <v>15</v>
      </c>
      <c r="QD15" s="5">
        <v>0</v>
      </c>
      <c r="QE15" s="5">
        <v>0</v>
      </c>
      <c r="QF15" s="5">
        <v>0</v>
      </c>
      <c r="QG15" s="5">
        <v>15</v>
      </c>
      <c r="QH15" s="5">
        <v>45</v>
      </c>
      <c r="QI15" s="5">
        <v>0</v>
      </c>
      <c r="QJ15" s="5">
        <v>15</v>
      </c>
      <c r="QK15" s="5">
        <v>15</v>
      </c>
      <c r="QL15" s="5">
        <v>0</v>
      </c>
      <c r="QM15" s="5">
        <v>45</v>
      </c>
      <c r="QN15" s="5">
        <v>0</v>
      </c>
      <c r="QO15" s="5">
        <v>0</v>
      </c>
      <c r="QP15" s="5">
        <v>15</v>
      </c>
      <c r="QQ15" s="5">
        <v>45</v>
      </c>
      <c r="QR15" s="5">
        <v>0</v>
      </c>
      <c r="QS15" s="5">
        <v>45</v>
      </c>
      <c r="QT15" s="5">
        <v>0</v>
      </c>
      <c r="QU15" s="5">
        <v>0</v>
      </c>
      <c r="QV15" s="5">
        <v>15</v>
      </c>
      <c r="QW15" s="5">
        <v>0</v>
      </c>
      <c r="QX15" s="5">
        <v>0</v>
      </c>
      <c r="QY15" s="5">
        <v>45</v>
      </c>
      <c r="QZ15" s="5">
        <v>0</v>
      </c>
      <c r="RA15" s="5">
        <v>0</v>
      </c>
      <c r="RB15" s="5">
        <v>0</v>
      </c>
      <c r="RC15" s="5">
        <v>0</v>
      </c>
      <c r="RD15" s="5">
        <v>0</v>
      </c>
      <c r="RE15" s="5">
        <v>0</v>
      </c>
      <c r="RF15" s="5">
        <v>0</v>
      </c>
      <c r="RG15" s="5">
        <v>0</v>
      </c>
      <c r="RH15" s="5">
        <v>0</v>
      </c>
      <c r="RI15" s="5">
        <v>0</v>
      </c>
      <c r="RJ15" s="5">
        <v>0</v>
      </c>
      <c r="RK15" s="5">
        <v>0</v>
      </c>
      <c r="RL15" s="5">
        <v>0</v>
      </c>
      <c r="RM15" s="5">
        <v>0</v>
      </c>
      <c r="RN15" s="5">
        <v>0</v>
      </c>
      <c r="RO15" s="5">
        <v>0</v>
      </c>
      <c r="RP15" s="5">
        <v>0</v>
      </c>
      <c r="RQ15" s="5">
        <v>0</v>
      </c>
      <c r="RR15" s="5">
        <v>0</v>
      </c>
      <c r="RS15" s="5">
        <v>0</v>
      </c>
      <c r="RT15" s="5">
        <v>0</v>
      </c>
      <c r="RU15" s="5">
        <v>0</v>
      </c>
      <c r="RV15" s="5">
        <v>0</v>
      </c>
      <c r="RW15" s="5">
        <v>0</v>
      </c>
      <c r="RX15" s="5">
        <v>0</v>
      </c>
      <c r="RY15" s="5">
        <v>0</v>
      </c>
      <c r="RZ15" s="5">
        <v>2</v>
      </c>
      <c r="SA15" s="5">
        <v>1</v>
      </c>
      <c r="SB15" s="5">
        <v>2</v>
      </c>
      <c r="SC15" s="5">
        <v>3</v>
      </c>
      <c r="SD15" s="5">
        <v>3</v>
      </c>
      <c r="SE15" s="5">
        <v>3</v>
      </c>
      <c r="SF15" s="5">
        <v>3</v>
      </c>
      <c r="SG15" s="5">
        <v>2</v>
      </c>
      <c r="SH15" s="5">
        <v>2</v>
      </c>
      <c r="SI15" s="5">
        <v>1</v>
      </c>
      <c r="SJ15" s="5">
        <v>1</v>
      </c>
      <c r="SK15" s="5">
        <v>2</v>
      </c>
      <c r="SL15" s="5">
        <v>2</v>
      </c>
      <c r="SM15" s="5">
        <v>1</v>
      </c>
      <c r="SN15" s="5">
        <v>2</v>
      </c>
      <c r="SO15" s="5">
        <v>1</v>
      </c>
      <c r="SP15" s="5">
        <v>1</v>
      </c>
      <c r="SQ15" s="5">
        <v>1</v>
      </c>
      <c r="SR15" s="5">
        <v>0</v>
      </c>
      <c r="SS15" s="5">
        <v>0</v>
      </c>
      <c r="ST15" s="5">
        <v>0</v>
      </c>
      <c r="SU15" s="5">
        <v>0</v>
      </c>
      <c r="SV15" s="5">
        <v>0</v>
      </c>
      <c r="SW15" s="5">
        <v>0</v>
      </c>
      <c r="SX15" s="5">
        <v>0</v>
      </c>
      <c r="SY15" s="5">
        <v>0</v>
      </c>
      <c r="SZ15" s="5">
        <v>0</v>
      </c>
      <c r="TA15" s="5">
        <v>0</v>
      </c>
      <c r="TB15" t="s">
        <v>921</v>
      </c>
      <c r="TC15" t="s">
        <v>921</v>
      </c>
      <c r="TD15" t="s">
        <v>921</v>
      </c>
      <c r="TE15" t="s">
        <v>932</v>
      </c>
      <c r="TF15" t="s">
        <v>920</v>
      </c>
      <c r="TG15" t="s">
        <v>920</v>
      </c>
      <c r="TH15" t="s">
        <v>920</v>
      </c>
      <c r="TI15" t="s">
        <v>921</v>
      </c>
      <c r="TJ15" t="s">
        <v>921</v>
      </c>
      <c r="TK15" t="s">
        <v>921</v>
      </c>
      <c r="TL15" t="s">
        <v>921</v>
      </c>
      <c r="TM15" t="s">
        <v>921</v>
      </c>
      <c r="TN15" t="s">
        <v>922</v>
      </c>
      <c r="TO15" t="s">
        <v>921</v>
      </c>
      <c r="TP15" t="s">
        <v>922</v>
      </c>
      <c r="TQ15" s="5">
        <v>0</v>
      </c>
      <c r="TR15" t="s">
        <v>922</v>
      </c>
      <c r="TS15" t="s">
        <v>921</v>
      </c>
      <c r="TT15" s="5">
        <v>999</v>
      </c>
      <c r="TU15" s="5">
        <v>999</v>
      </c>
      <c r="TV15" s="5">
        <v>999</v>
      </c>
      <c r="TW15" s="5">
        <v>999</v>
      </c>
      <c r="TX15" s="5">
        <v>999</v>
      </c>
      <c r="TY15" s="5">
        <v>999</v>
      </c>
      <c r="TZ15" s="5">
        <v>999</v>
      </c>
      <c r="UA15" s="5">
        <v>999</v>
      </c>
      <c r="UB15" s="5">
        <v>999</v>
      </c>
      <c r="UC15" s="5">
        <v>999</v>
      </c>
      <c r="UD15" s="5">
        <v>999</v>
      </c>
      <c r="UE15" t="s">
        <v>921</v>
      </c>
      <c r="UF15" s="5">
        <v>0</v>
      </c>
      <c r="UG15" s="5">
        <v>0</v>
      </c>
      <c r="UH15" s="5">
        <v>0</v>
      </c>
      <c r="UI15" s="5">
        <v>0</v>
      </c>
      <c r="UJ15" s="5">
        <v>0</v>
      </c>
      <c r="UK15" s="5">
        <v>0</v>
      </c>
      <c r="UL15" s="5">
        <v>0</v>
      </c>
      <c r="UM15" s="5">
        <v>0</v>
      </c>
      <c r="UN15" s="5">
        <v>0</v>
      </c>
      <c r="UO15" s="5">
        <v>0</v>
      </c>
      <c r="UP15" s="5">
        <v>0</v>
      </c>
      <c r="UQ15" s="5">
        <v>0</v>
      </c>
      <c r="UR15" s="5">
        <v>0</v>
      </c>
      <c r="US15" s="5">
        <v>0</v>
      </c>
      <c r="UT15" s="5">
        <v>0</v>
      </c>
      <c r="UU15" s="5">
        <v>0</v>
      </c>
      <c r="UV15" s="5">
        <v>0</v>
      </c>
      <c r="UW15" s="5">
        <v>0</v>
      </c>
      <c r="UX15" s="5">
        <v>0</v>
      </c>
      <c r="UY15" s="5">
        <v>0</v>
      </c>
      <c r="UZ15" s="5">
        <v>0</v>
      </c>
      <c r="VA15" s="5">
        <v>0</v>
      </c>
      <c r="VB15" s="5">
        <v>0</v>
      </c>
      <c r="VC15" s="5">
        <v>0</v>
      </c>
      <c r="VD15" s="5">
        <v>0</v>
      </c>
      <c r="VE15" s="5">
        <v>0</v>
      </c>
      <c r="VF15" t="s">
        <v>924</v>
      </c>
      <c r="VG15" t="s">
        <v>924</v>
      </c>
      <c r="VH15" t="s">
        <v>925</v>
      </c>
      <c r="VI15" s="5">
        <v>0</v>
      </c>
      <c r="VJ15" s="5">
        <v>0</v>
      </c>
      <c r="VK15" t="s">
        <v>924</v>
      </c>
      <c r="VL15" t="s">
        <v>924</v>
      </c>
      <c r="VM15" s="5">
        <v>0</v>
      </c>
      <c r="VN15" t="s">
        <v>924</v>
      </c>
      <c r="VO15" t="s">
        <v>925</v>
      </c>
      <c r="VP15" s="5">
        <v>0</v>
      </c>
      <c r="VQ15" t="s">
        <v>924</v>
      </c>
      <c r="VR15" s="5">
        <v>0</v>
      </c>
      <c r="VS15" s="5">
        <v>0</v>
      </c>
      <c r="VT15" t="s">
        <v>924</v>
      </c>
      <c r="VU15" s="5">
        <v>0</v>
      </c>
      <c r="VV15" s="5">
        <v>0</v>
      </c>
      <c r="VW15">
        <v>0</v>
      </c>
      <c r="VX15" t="s">
        <v>924</v>
      </c>
      <c r="VY15" t="s">
        <v>924</v>
      </c>
      <c r="VZ15" s="5">
        <v>0</v>
      </c>
      <c r="WA15" t="s">
        <v>924</v>
      </c>
      <c r="WB15" t="s">
        <v>924</v>
      </c>
      <c r="WC15" s="5">
        <v>0</v>
      </c>
      <c r="WD15" t="s">
        <v>924</v>
      </c>
      <c r="WE15" s="5">
        <v>0</v>
      </c>
      <c r="WF15" s="5">
        <v>0</v>
      </c>
      <c r="WG15" t="s">
        <v>924</v>
      </c>
      <c r="WH15" t="s">
        <v>924</v>
      </c>
      <c r="WI15" s="5">
        <v>0</v>
      </c>
      <c r="WJ15" t="s">
        <v>926</v>
      </c>
      <c r="WK15" s="5">
        <v>0</v>
      </c>
      <c r="WL15" s="5">
        <v>0</v>
      </c>
      <c r="WM15" t="s">
        <v>924</v>
      </c>
      <c r="WN15" s="5">
        <v>0</v>
      </c>
      <c r="WO15" s="5">
        <v>0</v>
      </c>
      <c r="WP15" t="s">
        <v>924</v>
      </c>
      <c r="WQ15" s="5">
        <v>0</v>
      </c>
      <c r="WR15" s="5">
        <v>0</v>
      </c>
      <c r="WS15" s="5">
        <v>0</v>
      </c>
      <c r="WT15" s="5">
        <v>0</v>
      </c>
      <c r="WU15" s="5">
        <v>0</v>
      </c>
      <c r="WV15" s="5">
        <v>0</v>
      </c>
      <c r="WW15" s="5">
        <v>0</v>
      </c>
      <c r="WX15" s="5">
        <v>0</v>
      </c>
      <c r="WY15" s="5">
        <v>0</v>
      </c>
      <c r="WZ15" s="5">
        <v>0</v>
      </c>
      <c r="XA15" s="5">
        <v>0</v>
      </c>
      <c r="XB15" s="5">
        <v>0</v>
      </c>
      <c r="XC15" s="5">
        <v>0</v>
      </c>
      <c r="XD15" s="5">
        <v>0</v>
      </c>
      <c r="XE15" s="5">
        <v>0</v>
      </c>
      <c r="XF15" s="5">
        <v>0</v>
      </c>
      <c r="XG15" s="5">
        <v>0</v>
      </c>
      <c r="XH15" s="5">
        <v>0</v>
      </c>
      <c r="XI15" s="5">
        <v>0</v>
      </c>
      <c r="XJ15" s="5">
        <v>0</v>
      </c>
      <c r="XK15" s="5">
        <v>0</v>
      </c>
      <c r="XL15" s="5">
        <v>0</v>
      </c>
      <c r="XM15" s="5">
        <v>0</v>
      </c>
      <c r="XN15" s="5">
        <v>0</v>
      </c>
      <c r="XO15" s="5">
        <v>0</v>
      </c>
      <c r="XP15" s="5">
        <v>0</v>
      </c>
      <c r="XQ15" s="3">
        <v>1</v>
      </c>
      <c r="XR15" s="3">
        <v>0</v>
      </c>
      <c r="XS15" s="1" t="e">
        <v>#NULL!</v>
      </c>
      <c r="XT15" s="1" t="e">
        <v>#NULL!</v>
      </c>
      <c r="XU15" s="3">
        <v>0</v>
      </c>
      <c r="XV15" s="1" t="e">
        <v>#NULL!</v>
      </c>
      <c r="XW15" s="1" t="e">
        <v>#NULL!</v>
      </c>
      <c r="XX15" s="1" t="e">
        <v>#NULL!</v>
      </c>
      <c r="XY15" s="1" t="e">
        <v>#NULL!</v>
      </c>
      <c r="XZ15" s="3">
        <v>3</v>
      </c>
      <c r="YA15" s="3">
        <v>0</v>
      </c>
      <c r="YB15" s="1" t="e">
        <v>#NULL!</v>
      </c>
      <c r="YC15" s="1" t="e">
        <v>#NULL!</v>
      </c>
      <c r="YD15" s="1" t="e">
        <v>#NULL!</v>
      </c>
      <c r="YE15" s="3">
        <v>2</v>
      </c>
      <c r="YF15" s="3">
        <v>0</v>
      </c>
      <c r="YG15" s="3">
        <v>0</v>
      </c>
      <c r="YH15" s="1" t="e">
        <v>#NULL!</v>
      </c>
      <c r="YI15" s="3">
        <v>3</v>
      </c>
      <c r="YJ15" s="3">
        <v>2</v>
      </c>
      <c r="YK15" s="3">
        <v>0</v>
      </c>
      <c r="YL15" s="1" t="e">
        <v>#NULL!</v>
      </c>
      <c r="YM15" s="3">
        <v>2</v>
      </c>
      <c r="YN15" s="3">
        <v>2</v>
      </c>
      <c r="YO15" s="3">
        <v>0</v>
      </c>
      <c r="YP15" s="1" t="e">
        <v>#NULL!</v>
      </c>
      <c r="YQ15" s="3">
        <v>2</v>
      </c>
      <c r="YR15" s="3">
        <v>2</v>
      </c>
      <c r="YS15" s="3">
        <v>0</v>
      </c>
      <c r="YT15" s="1" t="e">
        <v>#NULL!</v>
      </c>
      <c r="YU15" s="1" t="e">
        <v>#NULL!</v>
      </c>
      <c r="YV15" s="3">
        <v>3</v>
      </c>
      <c r="YW15" s="3">
        <v>0</v>
      </c>
      <c r="YX15" s="1" t="e">
        <v>#NULL!</v>
      </c>
      <c r="YY15" s="3">
        <v>2</v>
      </c>
      <c r="YZ15" s="3">
        <v>0</v>
      </c>
      <c r="ZA15" s="1" t="e">
        <v>#NULL!</v>
      </c>
      <c r="ZB15" s="3">
        <v>0</v>
      </c>
      <c r="ZC15" s="1" t="e">
        <v>#NULL!</v>
      </c>
      <c r="ZD15" s="1" t="e">
        <v>#NULL!</v>
      </c>
      <c r="ZE15" s="3">
        <v>0</v>
      </c>
      <c r="ZF15" s="1" t="e">
        <v>#NULL!</v>
      </c>
      <c r="ZG15" s="1" t="e">
        <v>#NULL!</v>
      </c>
      <c r="ZH15" s="1" t="e">
        <v>#NULL!</v>
      </c>
      <c r="ZI15" s="3">
        <v>1</v>
      </c>
      <c r="ZJ15" s="3">
        <v>0</v>
      </c>
      <c r="ZK15" s="1" t="e">
        <v>#NULL!</v>
      </c>
      <c r="ZL15" s="3">
        <v>1</v>
      </c>
      <c r="ZM15" s="3">
        <v>0</v>
      </c>
      <c r="ZN15" s="1" t="e">
        <v>#NULL!</v>
      </c>
      <c r="ZO15" s="3">
        <v>0</v>
      </c>
      <c r="ZP15" s="1" t="e">
        <v>#NULL!</v>
      </c>
      <c r="ZQ15" s="1" t="e">
        <v>#NULL!</v>
      </c>
      <c r="ZR15" s="3">
        <v>1</v>
      </c>
      <c r="ZS15" s="3">
        <v>0</v>
      </c>
      <c r="ZT15" s="1" t="e">
        <v>#NULL!</v>
      </c>
      <c r="ZU15" s="3">
        <v>0</v>
      </c>
      <c r="ZV15" s="1" t="e">
        <v>#NULL!</v>
      </c>
      <c r="ZW15" s="1" t="e">
        <v>#NULL!</v>
      </c>
      <c r="ZX15" s="3">
        <v>0</v>
      </c>
      <c r="ZY15" s="1" t="e">
        <v>#NULL!</v>
      </c>
      <c r="ZZ15" s="1" t="e">
        <v>#NULL!</v>
      </c>
      <c r="AAA15" s="3">
        <v>0</v>
      </c>
      <c r="AAB15" s="1" t="e">
        <v>#NULL!</v>
      </c>
      <c r="AAC15" s="1" t="e">
        <v>#NULL!</v>
      </c>
      <c r="AAD15" s="3">
        <v>999</v>
      </c>
      <c r="AAE15" s="3">
        <v>999</v>
      </c>
      <c r="AAF15" s="3">
        <v>999</v>
      </c>
      <c r="AAG15" s="3">
        <v>999</v>
      </c>
      <c r="AAH15" s="3">
        <v>999</v>
      </c>
      <c r="AAI15" s="3">
        <v>999</v>
      </c>
      <c r="AAJ15" s="3">
        <v>999</v>
      </c>
      <c r="AAK15" s="3">
        <v>999</v>
      </c>
      <c r="AAL15" s="3">
        <v>999</v>
      </c>
      <c r="AAM15" s="3">
        <v>999</v>
      </c>
      <c r="AAN15" s="3">
        <v>999</v>
      </c>
      <c r="AAO15" s="3">
        <v>999</v>
      </c>
      <c r="AAP15" s="3">
        <v>999</v>
      </c>
      <c r="AAQ15" s="3">
        <v>999</v>
      </c>
      <c r="AAR15" s="3">
        <v>999</v>
      </c>
      <c r="AAS15" s="3">
        <v>999</v>
      </c>
      <c r="AAT15" s="3">
        <v>999</v>
      </c>
      <c r="AAU15" s="3">
        <v>999</v>
      </c>
      <c r="AAV15" s="3">
        <v>999</v>
      </c>
      <c r="AAW15" s="3">
        <v>999</v>
      </c>
      <c r="AAX15" s="3">
        <v>999</v>
      </c>
      <c r="AAY15" s="3">
        <v>999</v>
      </c>
      <c r="AAZ15" s="3">
        <v>999</v>
      </c>
      <c r="ABA15" s="3">
        <v>999</v>
      </c>
      <c r="ABB15" s="3">
        <v>10</v>
      </c>
      <c r="ABC15" s="3">
        <v>3</v>
      </c>
      <c r="ABD15" s="3">
        <v>0</v>
      </c>
      <c r="ABE15" s="3">
        <v>0</v>
      </c>
      <c r="ABF15" s="3">
        <v>10</v>
      </c>
      <c r="ABG15" s="3">
        <v>0</v>
      </c>
      <c r="ABH15" s="3">
        <v>0</v>
      </c>
      <c r="ABI15" s="3">
        <v>0</v>
      </c>
      <c r="ABJ15" s="3">
        <v>0</v>
      </c>
      <c r="ABK15" s="3">
        <v>4</v>
      </c>
      <c r="ABL15" s="3">
        <v>6</v>
      </c>
      <c r="ABM15" s="3">
        <v>0</v>
      </c>
      <c r="ABN15" s="3">
        <v>0</v>
      </c>
      <c r="ABO15" s="3">
        <v>0</v>
      </c>
      <c r="ABP15" s="3">
        <v>3</v>
      </c>
      <c r="ABQ15" s="3">
        <v>6</v>
      </c>
      <c r="ABR15" s="3">
        <v>3</v>
      </c>
      <c r="ABS15" s="3">
        <v>0</v>
      </c>
      <c r="ABT15" s="3">
        <v>2</v>
      </c>
      <c r="ABU15" s="3">
        <v>6</v>
      </c>
      <c r="ABV15" s="3">
        <v>2</v>
      </c>
      <c r="ABW15" s="3">
        <v>0</v>
      </c>
      <c r="ABX15" s="3">
        <v>1</v>
      </c>
      <c r="ABY15" s="3">
        <v>3</v>
      </c>
      <c r="ABZ15" s="3">
        <v>5</v>
      </c>
      <c r="ACA15" s="3">
        <v>0</v>
      </c>
      <c r="ACB15" s="3">
        <v>2</v>
      </c>
      <c r="ACC15" s="3">
        <v>2</v>
      </c>
      <c r="ACD15" s="3">
        <v>7</v>
      </c>
      <c r="ACE15" s="3">
        <v>0</v>
      </c>
      <c r="ACF15" s="3">
        <v>0</v>
      </c>
      <c r="ACG15" s="3">
        <v>5</v>
      </c>
      <c r="ACH15" s="3">
        <v>5</v>
      </c>
      <c r="ACI15" s="3">
        <v>0</v>
      </c>
      <c r="ACJ15" s="3">
        <v>6</v>
      </c>
      <c r="ACK15" s="3">
        <v>5</v>
      </c>
      <c r="ACL15" s="3">
        <v>0</v>
      </c>
      <c r="ACM15" s="3">
        <v>14</v>
      </c>
      <c r="ACN15" s="3">
        <v>0</v>
      </c>
      <c r="ACO15" s="3">
        <v>0</v>
      </c>
      <c r="ACP15" s="3">
        <v>13</v>
      </c>
      <c r="ACQ15" s="3">
        <v>0</v>
      </c>
      <c r="ACR15" s="3">
        <v>0</v>
      </c>
      <c r="ACS15" s="3">
        <v>0</v>
      </c>
      <c r="ACT15" s="3">
        <v>7</v>
      </c>
      <c r="ACU15" s="3">
        <v>5</v>
      </c>
      <c r="ACV15" s="3">
        <v>0</v>
      </c>
      <c r="ACW15" s="3">
        <v>7</v>
      </c>
      <c r="ACX15" s="3">
        <v>5</v>
      </c>
      <c r="ACY15" s="3">
        <v>0</v>
      </c>
      <c r="ACZ15" s="3">
        <v>8</v>
      </c>
      <c r="ADA15" s="3">
        <v>0</v>
      </c>
      <c r="ADB15" s="3">
        <v>0</v>
      </c>
      <c r="ADC15" s="3">
        <v>6</v>
      </c>
      <c r="ADD15" s="3">
        <v>4</v>
      </c>
      <c r="ADE15" s="3">
        <v>0</v>
      </c>
      <c r="ADF15" s="3">
        <v>11</v>
      </c>
      <c r="ADG15" s="3">
        <v>0</v>
      </c>
      <c r="ADH15" s="3">
        <v>0</v>
      </c>
      <c r="ADI15" s="3">
        <v>10</v>
      </c>
      <c r="ADJ15" s="3">
        <v>0</v>
      </c>
      <c r="ADK15" s="3">
        <v>0</v>
      </c>
      <c r="ADL15" s="3">
        <v>13</v>
      </c>
      <c r="ADM15" s="3">
        <v>0</v>
      </c>
      <c r="ADN15" s="3">
        <v>0</v>
      </c>
      <c r="ADO15" s="3">
        <v>0</v>
      </c>
      <c r="ADP15" s="3">
        <v>0</v>
      </c>
      <c r="ADQ15" s="3">
        <v>0</v>
      </c>
      <c r="ADR15" s="3">
        <v>0</v>
      </c>
      <c r="ADS15" s="3">
        <v>0</v>
      </c>
      <c r="ADT15" s="3">
        <v>0</v>
      </c>
      <c r="ADU15" s="3">
        <v>0</v>
      </c>
      <c r="ADV15" s="3">
        <v>0</v>
      </c>
      <c r="ADW15" s="3">
        <v>0</v>
      </c>
      <c r="ADX15" s="3">
        <v>0</v>
      </c>
      <c r="ADY15" s="3">
        <v>0</v>
      </c>
      <c r="ADZ15" s="3">
        <v>0</v>
      </c>
      <c r="AEA15" s="3">
        <v>0</v>
      </c>
      <c r="AEB15" s="3">
        <v>0</v>
      </c>
      <c r="AEC15" s="3">
        <v>0</v>
      </c>
      <c r="AED15" s="3">
        <v>0</v>
      </c>
      <c r="AEE15" s="3">
        <v>0</v>
      </c>
      <c r="AEF15" s="3">
        <v>0</v>
      </c>
      <c r="AEG15" s="3">
        <v>0</v>
      </c>
      <c r="AEH15" s="3">
        <v>0</v>
      </c>
      <c r="AEI15" s="3">
        <v>0</v>
      </c>
      <c r="AEJ15" s="3">
        <v>0</v>
      </c>
      <c r="AEK15" s="3">
        <v>0</v>
      </c>
      <c r="AEL15" s="3">
        <v>0</v>
      </c>
      <c r="AEM15" t="s">
        <v>933</v>
      </c>
      <c r="AEN15" t="s">
        <v>933</v>
      </c>
      <c r="AEO15" s="5">
        <v>0</v>
      </c>
      <c r="AEP15" s="5">
        <v>0</v>
      </c>
      <c r="AEQ15" t="s">
        <v>933</v>
      </c>
      <c r="AER15" s="5">
        <v>0</v>
      </c>
      <c r="AES15" s="5">
        <v>0</v>
      </c>
      <c r="AET15" s="5">
        <v>0</v>
      </c>
      <c r="AEU15" s="5">
        <v>0</v>
      </c>
      <c r="AEV15" t="s">
        <v>933</v>
      </c>
      <c r="AEW15" t="s">
        <v>933</v>
      </c>
      <c r="AEX15" s="5">
        <v>0</v>
      </c>
      <c r="AEY15" s="5">
        <v>0</v>
      </c>
      <c r="AEZ15" s="5">
        <v>0</v>
      </c>
      <c r="AFA15" t="s">
        <v>933</v>
      </c>
      <c r="AFB15" t="s">
        <v>933</v>
      </c>
      <c r="AFC15" t="s">
        <v>933</v>
      </c>
      <c r="AFD15" s="5">
        <v>0</v>
      </c>
      <c r="AFE15" t="s">
        <v>933</v>
      </c>
      <c r="AFF15" t="s">
        <v>933</v>
      </c>
      <c r="AFG15" t="s">
        <v>933</v>
      </c>
      <c r="AFH15" s="5">
        <v>0</v>
      </c>
      <c r="AFI15" t="s">
        <v>933</v>
      </c>
      <c r="AFJ15" t="s">
        <v>933</v>
      </c>
      <c r="AFK15" t="s">
        <v>933</v>
      </c>
      <c r="AFL15" s="5">
        <v>0</v>
      </c>
      <c r="AFM15" t="s">
        <v>933</v>
      </c>
      <c r="AFN15" t="s">
        <v>933</v>
      </c>
      <c r="AFO15" t="s">
        <v>933</v>
      </c>
      <c r="AFP15" s="5">
        <v>0</v>
      </c>
      <c r="AFQ15" s="5">
        <v>0</v>
      </c>
      <c r="AFR15" t="s">
        <v>933</v>
      </c>
      <c r="AFS15" t="s">
        <v>933</v>
      </c>
      <c r="AFT15" s="5">
        <v>0</v>
      </c>
      <c r="AFU15" t="s">
        <v>933</v>
      </c>
      <c r="AFV15" t="s">
        <v>933</v>
      </c>
      <c r="AFW15" s="5">
        <v>0</v>
      </c>
      <c r="AFX15" t="s">
        <v>933</v>
      </c>
      <c r="AFY15" s="5">
        <v>0</v>
      </c>
      <c r="AFZ15" s="5">
        <v>0</v>
      </c>
      <c r="AGA15" t="s">
        <v>933</v>
      </c>
      <c r="AGB15" s="5">
        <v>0</v>
      </c>
      <c r="AGC15" s="5">
        <v>0</v>
      </c>
      <c r="AGD15" s="5">
        <v>0</v>
      </c>
      <c r="AGE15" t="s">
        <v>933</v>
      </c>
      <c r="AGF15" t="s">
        <v>933</v>
      </c>
      <c r="AGG15" s="5">
        <v>0</v>
      </c>
      <c r="AGH15" t="s">
        <v>933</v>
      </c>
      <c r="AGI15" t="s">
        <v>933</v>
      </c>
      <c r="AGJ15" s="5">
        <v>0</v>
      </c>
      <c r="AGK15" t="s">
        <v>933</v>
      </c>
      <c r="AGL15" s="5">
        <v>0</v>
      </c>
      <c r="AGM15" s="5">
        <v>0</v>
      </c>
      <c r="AGN15" t="s">
        <v>933</v>
      </c>
      <c r="AGO15" t="s">
        <v>933</v>
      </c>
      <c r="AGP15" s="5">
        <v>0</v>
      </c>
      <c r="AGQ15" t="s">
        <v>933</v>
      </c>
      <c r="AGR15" s="5">
        <v>0</v>
      </c>
      <c r="AGS15" s="5">
        <v>0</v>
      </c>
      <c r="AGT15" t="s">
        <v>933</v>
      </c>
      <c r="AGU15" s="5">
        <v>0</v>
      </c>
      <c r="AGV15" s="5">
        <v>0</v>
      </c>
      <c r="AGW15" t="s">
        <v>933</v>
      </c>
      <c r="AGX15" s="5">
        <v>0</v>
      </c>
      <c r="AGY15" s="5">
        <v>0</v>
      </c>
      <c r="AGZ15" s="5">
        <v>0</v>
      </c>
      <c r="AHA15" s="5">
        <v>0</v>
      </c>
      <c r="AHB15" s="5">
        <v>0</v>
      </c>
      <c r="AHC15" s="5">
        <v>0</v>
      </c>
      <c r="AHD15" s="5">
        <v>0</v>
      </c>
      <c r="AHE15" s="5">
        <v>0</v>
      </c>
      <c r="AHF15" s="5">
        <v>0</v>
      </c>
      <c r="AHG15" s="5">
        <v>0</v>
      </c>
      <c r="AHH15" s="5">
        <v>0</v>
      </c>
      <c r="AHI15" s="5">
        <v>0</v>
      </c>
      <c r="AHJ15" s="5">
        <v>0</v>
      </c>
      <c r="AHK15" s="5">
        <v>0</v>
      </c>
      <c r="AHL15" s="5">
        <v>0</v>
      </c>
      <c r="AHM15" s="5">
        <v>0</v>
      </c>
      <c r="AHN15" s="5">
        <v>0</v>
      </c>
      <c r="AHO15" s="5">
        <v>0</v>
      </c>
      <c r="AHP15" s="5">
        <v>0</v>
      </c>
      <c r="AHQ15" s="5">
        <v>0</v>
      </c>
      <c r="AHR15" s="5">
        <v>0</v>
      </c>
      <c r="AHS15" s="5">
        <v>0</v>
      </c>
      <c r="AHT15" s="5">
        <v>0</v>
      </c>
      <c r="AHU15" s="5">
        <v>0</v>
      </c>
      <c r="AHV15" s="5">
        <v>0</v>
      </c>
      <c r="AHW15" s="5">
        <v>0</v>
      </c>
    </row>
    <row r="16" spans="1:907" x14ac:dyDescent="0.2">
      <c r="A16" s="5">
        <v>18</v>
      </c>
      <c r="B16" t="s">
        <v>903</v>
      </c>
      <c r="C16" t="s">
        <v>904</v>
      </c>
      <c r="D16" t="s">
        <v>905</v>
      </c>
      <c r="E16" s="5">
        <v>45</v>
      </c>
      <c r="F16" s="5">
        <v>45.008333333333333</v>
      </c>
      <c r="G16" s="2">
        <v>42339</v>
      </c>
      <c r="H16" s="2">
        <v>42380</v>
      </c>
      <c r="I16" t="s">
        <v>906</v>
      </c>
      <c r="J16" t="s">
        <v>907</v>
      </c>
      <c r="K16" t="s">
        <v>913</v>
      </c>
      <c r="L16" t="s">
        <v>913</v>
      </c>
      <c r="M16" s="5">
        <v>0</v>
      </c>
      <c r="N16" s="5">
        <v>0</v>
      </c>
      <c r="O16" t="s">
        <v>913</v>
      </c>
      <c r="P16" t="s">
        <v>913</v>
      </c>
      <c r="Q16" t="s">
        <v>913</v>
      </c>
      <c r="R16" s="5">
        <v>0</v>
      </c>
      <c r="S16" s="5">
        <v>0</v>
      </c>
      <c r="T16" t="s">
        <v>913</v>
      </c>
      <c r="U16" t="s">
        <v>913</v>
      </c>
      <c r="V16" s="5">
        <v>0</v>
      </c>
      <c r="W16" s="5">
        <v>0</v>
      </c>
      <c r="X16" s="5">
        <v>0</v>
      </c>
      <c r="Y16" t="s">
        <v>913</v>
      </c>
      <c r="Z16" s="5">
        <v>0</v>
      </c>
      <c r="AA16" s="5">
        <v>0</v>
      </c>
      <c r="AB16" s="5">
        <v>0</v>
      </c>
      <c r="AC16" t="s">
        <v>913</v>
      </c>
      <c r="AD16" t="s">
        <v>913</v>
      </c>
      <c r="AE16" s="5">
        <v>0</v>
      </c>
      <c r="AF16" s="5">
        <v>0</v>
      </c>
      <c r="AG16" t="s">
        <v>913</v>
      </c>
      <c r="AH16" t="s">
        <v>913</v>
      </c>
      <c r="AI16" s="5">
        <v>0</v>
      </c>
      <c r="AJ16" s="5">
        <v>0</v>
      </c>
      <c r="AK16" t="s">
        <v>913</v>
      </c>
      <c r="AL16" t="s">
        <v>912</v>
      </c>
      <c r="AM16" s="5">
        <v>0</v>
      </c>
      <c r="AN16" s="5">
        <v>0</v>
      </c>
      <c r="AO16" s="5">
        <v>0</v>
      </c>
      <c r="AP16" t="s">
        <v>913</v>
      </c>
      <c r="AQ16" t="s">
        <v>912</v>
      </c>
      <c r="AR16" s="5">
        <v>0</v>
      </c>
      <c r="AS16" t="s">
        <v>913</v>
      </c>
      <c r="AT16" t="s">
        <v>913</v>
      </c>
      <c r="AU16" t="s">
        <v>913</v>
      </c>
      <c r="AV16" t="s">
        <v>913</v>
      </c>
      <c r="AW16" t="s">
        <v>913</v>
      </c>
      <c r="AX16" s="5">
        <v>0</v>
      </c>
      <c r="AY16" t="s">
        <v>913</v>
      </c>
      <c r="AZ16" t="s">
        <v>913</v>
      </c>
      <c r="BA16" s="5">
        <v>0</v>
      </c>
      <c r="BB16" s="5">
        <v>0</v>
      </c>
      <c r="BC16" t="s">
        <v>913</v>
      </c>
      <c r="BD16" t="s">
        <v>913</v>
      </c>
      <c r="BE16" s="5">
        <v>0</v>
      </c>
      <c r="BF16" t="s">
        <v>913</v>
      </c>
      <c r="BG16" t="s">
        <v>913</v>
      </c>
      <c r="BH16" s="5">
        <v>0</v>
      </c>
      <c r="BI16" t="s">
        <v>913</v>
      </c>
      <c r="BJ16" t="s">
        <v>913</v>
      </c>
      <c r="BK16" s="5">
        <v>0</v>
      </c>
      <c r="BL16" t="s">
        <v>913</v>
      </c>
      <c r="BM16" t="s">
        <v>913</v>
      </c>
      <c r="BN16" s="5">
        <v>0</v>
      </c>
      <c r="BO16" t="s">
        <v>913</v>
      </c>
      <c r="BP16" t="s">
        <v>913</v>
      </c>
      <c r="BQ16" s="5">
        <v>0</v>
      </c>
      <c r="BR16" t="s">
        <v>913</v>
      </c>
      <c r="BS16" t="s">
        <v>913</v>
      </c>
      <c r="BT16" s="5">
        <v>0</v>
      </c>
      <c r="BU16" t="s">
        <v>913</v>
      </c>
      <c r="BV16" t="s">
        <v>913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t="s">
        <v>913</v>
      </c>
      <c r="CW16" t="s">
        <v>913</v>
      </c>
      <c r="CX16" s="5">
        <v>0</v>
      </c>
      <c r="CY16" s="5">
        <v>0</v>
      </c>
      <c r="CZ16" t="s">
        <v>913</v>
      </c>
      <c r="DA16" t="s">
        <v>913</v>
      </c>
      <c r="DB16" t="s">
        <v>913</v>
      </c>
      <c r="DC16" s="5">
        <v>0</v>
      </c>
      <c r="DD16" s="5">
        <v>0</v>
      </c>
      <c r="DE16" t="s">
        <v>913</v>
      </c>
      <c r="DF16" t="s">
        <v>913</v>
      </c>
      <c r="DG16" s="5">
        <v>0</v>
      </c>
      <c r="DH16" s="5">
        <v>0</v>
      </c>
      <c r="DI16" s="5">
        <v>0</v>
      </c>
      <c r="DJ16" t="s">
        <v>913</v>
      </c>
      <c r="DK16" s="5">
        <v>0</v>
      </c>
      <c r="DL16" s="5">
        <v>0</v>
      </c>
      <c r="DM16" s="5">
        <v>0</v>
      </c>
      <c r="DN16" t="s">
        <v>913</v>
      </c>
      <c r="DO16" t="s">
        <v>913</v>
      </c>
      <c r="DP16" s="5">
        <v>0</v>
      </c>
      <c r="DQ16" s="5">
        <v>0</v>
      </c>
      <c r="DR16" t="s">
        <v>913</v>
      </c>
      <c r="DS16" t="s">
        <v>913</v>
      </c>
      <c r="DT16" s="5">
        <v>0</v>
      </c>
      <c r="DU16" s="5">
        <v>0</v>
      </c>
      <c r="DV16" t="s">
        <v>913</v>
      </c>
      <c r="DW16" t="s">
        <v>913</v>
      </c>
      <c r="DX16" s="5">
        <v>0</v>
      </c>
      <c r="DY16" s="5">
        <v>0</v>
      </c>
      <c r="DZ16" s="5">
        <v>0</v>
      </c>
      <c r="EA16" t="s">
        <v>913</v>
      </c>
      <c r="EB16" t="s">
        <v>913</v>
      </c>
      <c r="EC16" s="5">
        <v>0</v>
      </c>
      <c r="ED16" t="s">
        <v>913</v>
      </c>
      <c r="EE16" t="s">
        <v>913</v>
      </c>
      <c r="EF16" t="s">
        <v>913</v>
      </c>
      <c r="EG16" t="s">
        <v>913</v>
      </c>
      <c r="EH16" t="s">
        <v>913</v>
      </c>
      <c r="EI16" s="5">
        <v>0</v>
      </c>
      <c r="EJ16" t="s">
        <v>913</v>
      </c>
      <c r="EK16" t="s">
        <v>913</v>
      </c>
      <c r="EL16" s="5">
        <v>0</v>
      </c>
      <c r="EM16" s="5">
        <v>0</v>
      </c>
      <c r="EN16" t="s">
        <v>913</v>
      </c>
      <c r="EO16" t="s">
        <v>913</v>
      </c>
      <c r="EP16" s="5">
        <v>0</v>
      </c>
      <c r="EQ16" t="s">
        <v>913</v>
      </c>
      <c r="ER16" t="s">
        <v>913</v>
      </c>
      <c r="ES16" s="5">
        <v>0</v>
      </c>
      <c r="ET16" t="s">
        <v>913</v>
      </c>
      <c r="EU16" t="s">
        <v>913</v>
      </c>
      <c r="EV16" s="5">
        <v>0</v>
      </c>
      <c r="EW16" t="s">
        <v>913</v>
      </c>
      <c r="EX16" t="s">
        <v>913</v>
      </c>
      <c r="EY16" s="5">
        <v>0</v>
      </c>
      <c r="EZ16" t="s">
        <v>913</v>
      </c>
      <c r="FA16" t="s">
        <v>913</v>
      </c>
      <c r="FB16" s="5">
        <v>0</v>
      </c>
      <c r="FC16" t="s">
        <v>913</v>
      </c>
      <c r="FD16" t="s">
        <v>913</v>
      </c>
      <c r="FE16" s="5">
        <v>0</v>
      </c>
      <c r="FF16" t="s">
        <v>913</v>
      </c>
      <c r="FG16" t="s">
        <v>913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t="s">
        <v>908</v>
      </c>
      <c r="GH16" t="s">
        <v>908</v>
      </c>
      <c r="GI16" t="s">
        <v>909</v>
      </c>
      <c r="GJ16" s="5">
        <v>0</v>
      </c>
      <c r="GK16" s="5">
        <v>1</v>
      </c>
      <c r="GL16" s="5">
        <v>0</v>
      </c>
      <c r="GM16" s="5">
        <v>1</v>
      </c>
      <c r="GN16" s="5">
        <v>0</v>
      </c>
      <c r="GO16" s="5">
        <v>0</v>
      </c>
      <c r="GP16" t="s">
        <v>908</v>
      </c>
      <c r="GQ16" t="s">
        <v>908</v>
      </c>
      <c r="GR16" t="s">
        <v>1036</v>
      </c>
      <c r="GS16" s="4">
        <v>24</v>
      </c>
      <c r="GT16" s="4">
        <v>24</v>
      </c>
      <c r="GU16" s="4">
        <v>36</v>
      </c>
      <c r="GV16" s="4">
        <v>36</v>
      </c>
      <c r="GW16" s="5">
        <v>60</v>
      </c>
      <c r="GX16" s="5">
        <v>60</v>
      </c>
      <c r="GY16" s="5">
        <v>12</v>
      </c>
      <c r="GZ16" s="5">
        <v>12</v>
      </c>
      <c r="HA16" s="5">
        <v>12</v>
      </c>
      <c r="HB16" s="5">
        <v>12</v>
      </c>
      <c r="HC16" s="5">
        <v>18</v>
      </c>
      <c r="HD16" s="5">
        <v>18</v>
      </c>
      <c r="HE16" s="5">
        <v>18</v>
      </c>
      <c r="HF16" s="5">
        <v>18</v>
      </c>
      <c r="HG16" t="s">
        <v>935</v>
      </c>
      <c r="HH16" t="s">
        <v>935</v>
      </c>
      <c r="HI16" s="5">
        <v>4</v>
      </c>
      <c r="HJ16" s="5">
        <v>20</v>
      </c>
      <c r="HK16" s="5">
        <v>2</v>
      </c>
      <c r="HL16" s="5">
        <v>2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5</v>
      </c>
      <c r="HT16" s="5">
        <v>5</v>
      </c>
      <c r="HU16" s="5">
        <v>0</v>
      </c>
      <c r="HV16" s="5">
        <v>0</v>
      </c>
      <c r="HW16" s="5">
        <v>5</v>
      </c>
      <c r="HX16" s="5">
        <v>5</v>
      </c>
      <c r="HY16" s="5">
        <v>5</v>
      </c>
      <c r="HZ16" s="5">
        <v>0</v>
      </c>
      <c r="IA16" s="5">
        <v>0</v>
      </c>
      <c r="IB16" s="5">
        <v>5</v>
      </c>
      <c r="IC16" s="5">
        <v>5</v>
      </c>
      <c r="ID16" s="5">
        <v>0</v>
      </c>
      <c r="IE16" s="5">
        <v>0</v>
      </c>
      <c r="IF16" s="5">
        <v>0</v>
      </c>
      <c r="IG16" s="5">
        <v>5</v>
      </c>
      <c r="IH16" s="5">
        <v>0</v>
      </c>
      <c r="II16" s="5">
        <v>0</v>
      </c>
      <c r="IJ16" s="5">
        <v>0</v>
      </c>
      <c r="IK16" s="5">
        <v>5</v>
      </c>
      <c r="IL16" s="5">
        <v>5</v>
      </c>
      <c r="IM16" s="5">
        <v>0</v>
      </c>
      <c r="IN16" s="5">
        <v>0</v>
      </c>
      <c r="IO16" s="5">
        <v>5</v>
      </c>
      <c r="IP16" s="5">
        <v>5</v>
      </c>
      <c r="IQ16" s="5">
        <v>0</v>
      </c>
      <c r="IR16" s="5">
        <v>0</v>
      </c>
      <c r="IS16" s="5">
        <v>5</v>
      </c>
      <c r="IT16" s="5">
        <v>5</v>
      </c>
      <c r="IU16" s="5">
        <v>0</v>
      </c>
      <c r="IV16" s="5">
        <v>0</v>
      </c>
      <c r="IW16" s="5">
        <v>0</v>
      </c>
      <c r="IX16" s="5">
        <v>5</v>
      </c>
      <c r="IY16" s="5">
        <v>5</v>
      </c>
      <c r="IZ16" s="5">
        <v>0</v>
      </c>
      <c r="JA16" s="5">
        <v>5</v>
      </c>
      <c r="JB16" s="5">
        <v>5</v>
      </c>
      <c r="JC16" s="5">
        <v>5</v>
      </c>
      <c r="JD16" s="5">
        <v>5</v>
      </c>
      <c r="JE16" s="5">
        <v>5</v>
      </c>
      <c r="JF16" s="5">
        <v>0</v>
      </c>
      <c r="JG16" s="5">
        <v>5</v>
      </c>
      <c r="JH16" s="5">
        <v>5</v>
      </c>
      <c r="JI16" s="5">
        <v>0</v>
      </c>
      <c r="JJ16" s="5">
        <v>0</v>
      </c>
      <c r="JK16" s="5">
        <v>5</v>
      </c>
      <c r="JL16" s="5">
        <v>5</v>
      </c>
      <c r="JM16" s="5">
        <v>0</v>
      </c>
      <c r="JN16" s="5">
        <v>5</v>
      </c>
      <c r="JO16" s="5">
        <v>5</v>
      </c>
      <c r="JP16" s="5">
        <v>0</v>
      </c>
      <c r="JQ16" s="5">
        <v>5</v>
      </c>
      <c r="JR16" s="5">
        <v>5</v>
      </c>
      <c r="JS16" s="5">
        <v>0</v>
      </c>
      <c r="JT16" s="5">
        <v>5</v>
      </c>
      <c r="JU16" s="5">
        <v>5</v>
      </c>
      <c r="JV16" s="5">
        <v>0</v>
      </c>
      <c r="JW16" s="5">
        <v>5</v>
      </c>
      <c r="JX16" s="5">
        <v>5</v>
      </c>
      <c r="JY16" s="5">
        <v>0</v>
      </c>
      <c r="JZ16" s="5">
        <v>5</v>
      </c>
      <c r="KA16" s="5">
        <v>5</v>
      </c>
      <c r="KB16" s="5">
        <v>0</v>
      </c>
      <c r="KC16" s="5">
        <v>5</v>
      </c>
      <c r="KD16" s="5">
        <v>5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t="s">
        <v>918</v>
      </c>
      <c r="LE16" t="s">
        <v>918</v>
      </c>
      <c r="LF16" s="5">
        <v>0</v>
      </c>
      <c r="LG16" s="5">
        <v>0</v>
      </c>
      <c r="LH16" t="s">
        <v>918</v>
      </c>
      <c r="LI16" t="s">
        <v>918</v>
      </c>
      <c r="LJ16" t="s">
        <v>918</v>
      </c>
      <c r="LK16" s="5">
        <v>0</v>
      </c>
      <c r="LL16" s="5">
        <v>0</v>
      </c>
      <c r="LM16" t="s">
        <v>918</v>
      </c>
      <c r="LN16" t="s">
        <v>918</v>
      </c>
      <c r="LO16" s="5">
        <v>0</v>
      </c>
      <c r="LP16" s="5">
        <v>0</v>
      </c>
      <c r="LQ16" s="5">
        <v>0</v>
      </c>
      <c r="LR16" t="s">
        <v>918</v>
      </c>
      <c r="LS16" s="5">
        <v>0</v>
      </c>
      <c r="LT16" s="5">
        <v>0</v>
      </c>
      <c r="LU16" s="5">
        <v>0</v>
      </c>
      <c r="LV16" t="s">
        <v>918</v>
      </c>
      <c r="LW16" t="s">
        <v>918</v>
      </c>
      <c r="LX16" s="5">
        <v>0</v>
      </c>
      <c r="LY16" s="5">
        <v>0</v>
      </c>
      <c r="LZ16" t="s">
        <v>918</v>
      </c>
      <c r="MA16" t="s">
        <v>918</v>
      </c>
      <c r="MB16" s="5">
        <v>0</v>
      </c>
      <c r="MC16" s="5">
        <v>0</v>
      </c>
      <c r="MD16" t="s">
        <v>918</v>
      </c>
      <c r="ME16" t="s">
        <v>916</v>
      </c>
      <c r="MF16" s="5">
        <v>0</v>
      </c>
      <c r="MG16" s="5">
        <v>0</v>
      </c>
      <c r="MH16" s="5">
        <v>0</v>
      </c>
      <c r="MI16" t="s">
        <v>918</v>
      </c>
      <c r="MJ16" t="s">
        <v>918</v>
      </c>
      <c r="MK16" s="5">
        <v>0</v>
      </c>
      <c r="ML16" t="s">
        <v>940</v>
      </c>
      <c r="MM16" t="s">
        <v>918</v>
      </c>
      <c r="MN16" t="s">
        <v>918</v>
      </c>
      <c r="MO16" t="s">
        <v>918</v>
      </c>
      <c r="MP16" t="s">
        <v>918</v>
      </c>
      <c r="MQ16" s="5">
        <v>0</v>
      </c>
      <c r="MR16" t="s">
        <v>918</v>
      </c>
      <c r="MS16" t="s">
        <v>916</v>
      </c>
      <c r="MT16" s="5">
        <v>0</v>
      </c>
      <c r="MU16" s="5">
        <v>0</v>
      </c>
      <c r="MV16" t="s">
        <v>918</v>
      </c>
      <c r="MW16" t="s">
        <v>918</v>
      </c>
      <c r="MX16" s="5">
        <v>0</v>
      </c>
      <c r="MY16" t="s">
        <v>918</v>
      </c>
      <c r="MZ16" t="s">
        <v>918</v>
      </c>
      <c r="NA16" s="5">
        <v>0</v>
      </c>
      <c r="NB16" t="s">
        <v>918</v>
      </c>
      <c r="NC16" t="s">
        <v>918</v>
      </c>
      <c r="ND16" s="5">
        <v>0</v>
      </c>
      <c r="NE16" t="s">
        <v>918</v>
      </c>
      <c r="NF16" t="s">
        <v>918</v>
      </c>
      <c r="NG16" s="5">
        <v>0</v>
      </c>
      <c r="NH16" t="s">
        <v>918</v>
      </c>
      <c r="NI16" t="s">
        <v>918</v>
      </c>
      <c r="NJ16" s="5">
        <v>0</v>
      </c>
      <c r="NK16" t="s">
        <v>918</v>
      </c>
      <c r="NL16" t="s">
        <v>918</v>
      </c>
      <c r="NM16" s="5">
        <v>0</v>
      </c>
      <c r="NN16" t="s">
        <v>918</v>
      </c>
      <c r="NO16" t="s">
        <v>918</v>
      </c>
      <c r="NP16" s="5">
        <v>0</v>
      </c>
      <c r="NQ16" s="5">
        <v>0</v>
      </c>
      <c r="NR16" s="5">
        <v>0</v>
      </c>
      <c r="NS16" s="5">
        <v>0</v>
      </c>
      <c r="NT16" s="5">
        <v>0</v>
      </c>
      <c r="NU16" s="5">
        <v>0</v>
      </c>
      <c r="NV16" s="5">
        <v>0</v>
      </c>
      <c r="NW16" s="5">
        <v>0</v>
      </c>
      <c r="NX16" s="5">
        <v>0</v>
      </c>
      <c r="NY16" s="5">
        <v>0</v>
      </c>
      <c r="NZ16" s="5">
        <v>0</v>
      </c>
      <c r="OA16" s="5">
        <v>0</v>
      </c>
      <c r="OB16" s="5">
        <v>0</v>
      </c>
      <c r="OC16" s="5">
        <v>0</v>
      </c>
      <c r="OD16" s="5">
        <v>0</v>
      </c>
      <c r="OE16" s="5">
        <v>0</v>
      </c>
      <c r="OF16" s="5">
        <v>0</v>
      </c>
      <c r="OG16" s="5">
        <v>0</v>
      </c>
      <c r="OH16" s="5">
        <v>0</v>
      </c>
      <c r="OI16" s="5">
        <v>0</v>
      </c>
      <c r="OJ16" s="5">
        <v>0</v>
      </c>
      <c r="OK16" s="5">
        <v>0</v>
      </c>
      <c r="OL16" s="5">
        <v>0</v>
      </c>
      <c r="OM16" s="5">
        <v>0</v>
      </c>
      <c r="ON16" s="5">
        <v>0</v>
      </c>
      <c r="OO16" s="5">
        <v>5</v>
      </c>
      <c r="OP16" s="5">
        <v>0</v>
      </c>
      <c r="OQ16" s="5">
        <v>0</v>
      </c>
      <c r="OR16" s="5">
        <v>0</v>
      </c>
      <c r="OS16" s="5">
        <v>15</v>
      </c>
      <c r="OT16" s="5">
        <v>15</v>
      </c>
      <c r="OU16" s="5">
        <v>15</v>
      </c>
      <c r="OV16" s="5">
        <v>0</v>
      </c>
      <c r="OW16" s="5">
        <v>0</v>
      </c>
      <c r="OX16" s="5">
        <v>5</v>
      </c>
      <c r="OY16" s="5">
        <v>15</v>
      </c>
      <c r="OZ16" s="5">
        <v>0</v>
      </c>
      <c r="PA16" s="5">
        <v>0</v>
      </c>
      <c r="PB16" s="5">
        <v>0</v>
      </c>
      <c r="PC16" s="5">
        <v>15</v>
      </c>
      <c r="PD16" s="5">
        <v>0</v>
      </c>
      <c r="PE16" s="5">
        <v>0</v>
      </c>
      <c r="PF16" s="5">
        <v>0</v>
      </c>
      <c r="PG16" s="5">
        <v>5</v>
      </c>
      <c r="PH16" s="5">
        <v>15</v>
      </c>
      <c r="PI16" s="5">
        <v>0</v>
      </c>
      <c r="PJ16" s="5">
        <v>0</v>
      </c>
      <c r="PK16" s="5">
        <v>5</v>
      </c>
      <c r="PL16" s="5">
        <v>15</v>
      </c>
      <c r="PM16" s="5">
        <v>0</v>
      </c>
      <c r="PN16" s="5">
        <v>0</v>
      </c>
      <c r="PO16" s="5">
        <v>15</v>
      </c>
      <c r="PP16" s="5">
        <v>45</v>
      </c>
      <c r="PQ16" s="5">
        <v>0</v>
      </c>
      <c r="PR16" s="5">
        <v>0</v>
      </c>
      <c r="PS16" s="5">
        <v>0</v>
      </c>
      <c r="PT16" s="5">
        <v>15</v>
      </c>
      <c r="PU16" s="5">
        <v>45</v>
      </c>
      <c r="PV16" s="5">
        <v>0</v>
      </c>
      <c r="PW16" s="5">
        <v>15</v>
      </c>
      <c r="PX16" s="5">
        <v>45</v>
      </c>
      <c r="PY16" s="5">
        <v>45</v>
      </c>
      <c r="PZ16" s="5">
        <v>15</v>
      </c>
      <c r="QA16" s="5">
        <v>45</v>
      </c>
      <c r="QB16" s="5">
        <v>0</v>
      </c>
      <c r="QC16" s="5">
        <v>15</v>
      </c>
      <c r="QD16" s="5">
        <v>45</v>
      </c>
      <c r="QE16" s="5">
        <v>0</v>
      </c>
      <c r="QF16" s="5">
        <v>0</v>
      </c>
      <c r="QG16" s="5">
        <v>15</v>
      </c>
      <c r="QH16" s="5">
        <v>45</v>
      </c>
      <c r="QI16" s="5">
        <v>0</v>
      </c>
      <c r="QJ16" s="5">
        <v>15</v>
      </c>
      <c r="QK16" s="5">
        <v>45</v>
      </c>
      <c r="QL16" s="5">
        <v>0</v>
      </c>
      <c r="QM16" s="5">
        <v>45</v>
      </c>
      <c r="QN16" s="5">
        <v>45</v>
      </c>
      <c r="QO16" s="5">
        <v>0</v>
      </c>
      <c r="QP16" s="5">
        <v>45</v>
      </c>
      <c r="QQ16" s="5">
        <v>45</v>
      </c>
      <c r="QR16" s="5">
        <v>0</v>
      </c>
      <c r="QS16" s="5">
        <v>45</v>
      </c>
      <c r="QT16" s="5">
        <v>0</v>
      </c>
      <c r="QU16" s="5">
        <v>0</v>
      </c>
      <c r="QV16" s="5">
        <v>45</v>
      </c>
      <c r="QW16" s="5">
        <v>0</v>
      </c>
      <c r="QX16" s="5">
        <v>0</v>
      </c>
      <c r="QY16" s="5">
        <v>45</v>
      </c>
      <c r="QZ16" s="5">
        <v>0</v>
      </c>
      <c r="RA16" s="5">
        <v>0</v>
      </c>
      <c r="RB16" s="5">
        <v>0</v>
      </c>
      <c r="RC16" s="5">
        <v>0</v>
      </c>
      <c r="RD16" s="5">
        <v>0</v>
      </c>
      <c r="RE16" s="5">
        <v>0</v>
      </c>
      <c r="RF16" s="5">
        <v>0</v>
      </c>
      <c r="RG16" s="5">
        <v>0</v>
      </c>
      <c r="RH16" s="5">
        <v>0</v>
      </c>
      <c r="RI16" s="5">
        <v>0</v>
      </c>
      <c r="RJ16" s="5">
        <v>0</v>
      </c>
      <c r="RK16" s="5">
        <v>0</v>
      </c>
      <c r="RL16" s="5">
        <v>0</v>
      </c>
      <c r="RM16" s="5">
        <v>0</v>
      </c>
      <c r="RN16" s="5">
        <v>0</v>
      </c>
      <c r="RO16" s="5">
        <v>0</v>
      </c>
      <c r="RP16" s="5">
        <v>0</v>
      </c>
      <c r="RQ16" s="5">
        <v>0</v>
      </c>
      <c r="RR16" s="5">
        <v>0</v>
      </c>
      <c r="RS16" s="5">
        <v>0</v>
      </c>
      <c r="RT16" s="5">
        <v>0</v>
      </c>
      <c r="RU16" s="5">
        <v>0</v>
      </c>
      <c r="RV16" s="5">
        <v>0</v>
      </c>
      <c r="RW16" s="5">
        <v>0</v>
      </c>
      <c r="RX16" s="5">
        <v>0</v>
      </c>
      <c r="RY16" s="5">
        <v>0</v>
      </c>
      <c r="RZ16" s="5">
        <v>2</v>
      </c>
      <c r="SA16" s="5">
        <v>3</v>
      </c>
      <c r="SB16" s="5">
        <v>2</v>
      </c>
      <c r="SC16" s="5">
        <v>1</v>
      </c>
      <c r="SD16" s="5">
        <v>2</v>
      </c>
      <c r="SE16" s="5">
        <v>2</v>
      </c>
      <c r="SF16" s="5">
        <v>2</v>
      </c>
      <c r="SG16" s="5">
        <v>2</v>
      </c>
      <c r="SH16" s="5">
        <v>3</v>
      </c>
      <c r="SI16" s="5">
        <v>2</v>
      </c>
      <c r="SJ16" s="5">
        <v>2</v>
      </c>
      <c r="SK16" s="5">
        <v>2</v>
      </c>
      <c r="SL16" s="5">
        <v>2</v>
      </c>
      <c r="SM16" s="5">
        <v>2</v>
      </c>
      <c r="SN16" s="5">
        <v>2</v>
      </c>
      <c r="SO16" s="5">
        <v>2</v>
      </c>
      <c r="SP16" s="5">
        <v>2</v>
      </c>
      <c r="SQ16" s="5">
        <v>2</v>
      </c>
      <c r="SR16" s="5">
        <v>0</v>
      </c>
      <c r="SS16" s="5">
        <v>0</v>
      </c>
      <c r="ST16" s="5">
        <v>0</v>
      </c>
      <c r="SU16" s="5">
        <v>0</v>
      </c>
      <c r="SV16" s="5">
        <v>0</v>
      </c>
      <c r="SW16" s="5">
        <v>0</v>
      </c>
      <c r="SX16" s="5">
        <v>0</v>
      </c>
      <c r="SY16" s="5">
        <v>0</v>
      </c>
      <c r="SZ16" s="5">
        <v>0</v>
      </c>
      <c r="TA16" s="5">
        <v>0</v>
      </c>
      <c r="TB16" t="s">
        <v>941</v>
      </c>
      <c r="TC16" t="s">
        <v>922</v>
      </c>
      <c r="TD16" t="s">
        <v>941</v>
      </c>
      <c r="TE16" t="s">
        <v>941</v>
      </c>
      <c r="TF16" t="s">
        <v>922</v>
      </c>
      <c r="TG16" t="s">
        <v>942</v>
      </c>
      <c r="TH16" t="s">
        <v>942</v>
      </c>
      <c r="TI16" t="s">
        <v>942</v>
      </c>
      <c r="TJ16" t="s">
        <v>943</v>
      </c>
      <c r="TK16" t="s">
        <v>942</v>
      </c>
      <c r="TL16" t="s">
        <v>942</v>
      </c>
      <c r="TM16" t="s">
        <v>942</v>
      </c>
      <c r="TN16" t="s">
        <v>942</v>
      </c>
      <c r="TO16" t="s">
        <v>922</v>
      </c>
      <c r="TP16" t="s">
        <v>944</v>
      </c>
      <c r="TQ16" s="5">
        <v>0</v>
      </c>
      <c r="TR16" t="s">
        <v>944</v>
      </c>
      <c r="TS16" t="s">
        <v>941</v>
      </c>
      <c r="TT16" s="5">
        <v>999</v>
      </c>
      <c r="TU16" s="5">
        <v>999</v>
      </c>
      <c r="TV16" s="5">
        <v>999</v>
      </c>
      <c r="TW16" s="5">
        <v>999</v>
      </c>
      <c r="TX16" s="5">
        <v>999</v>
      </c>
      <c r="TY16" s="5">
        <v>999</v>
      </c>
      <c r="TZ16" s="5">
        <v>999</v>
      </c>
      <c r="UA16" s="5">
        <v>999</v>
      </c>
      <c r="UB16" s="5">
        <v>999</v>
      </c>
      <c r="UC16" s="5">
        <v>999</v>
      </c>
      <c r="UD16" t="s">
        <v>943</v>
      </c>
      <c r="UE16" t="s">
        <v>920</v>
      </c>
      <c r="UF16" s="5">
        <v>0</v>
      </c>
      <c r="UG16" s="5">
        <v>0</v>
      </c>
      <c r="UH16" s="5">
        <v>0</v>
      </c>
      <c r="UI16" s="5">
        <v>0</v>
      </c>
      <c r="UJ16" s="5">
        <v>0</v>
      </c>
      <c r="UK16" s="5">
        <v>0</v>
      </c>
      <c r="UL16" s="5">
        <v>0</v>
      </c>
      <c r="UM16" s="5">
        <v>0</v>
      </c>
      <c r="UN16" s="5">
        <v>0</v>
      </c>
      <c r="UO16" s="5">
        <v>0</v>
      </c>
      <c r="UP16" s="5">
        <v>0</v>
      </c>
      <c r="UQ16" s="5">
        <v>0</v>
      </c>
      <c r="UR16" s="5">
        <v>0</v>
      </c>
      <c r="US16" s="5">
        <v>0</v>
      </c>
      <c r="UT16" s="5">
        <v>0</v>
      </c>
      <c r="UU16" s="5">
        <v>0</v>
      </c>
      <c r="UV16" s="5">
        <v>0</v>
      </c>
      <c r="UW16" s="5">
        <v>0</v>
      </c>
      <c r="UX16" s="5">
        <v>0</v>
      </c>
      <c r="UY16" s="5">
        <v>0</v>
      </c>
      <c r="UZ16" s="5">
        <v>0</v>
      </c>
      <c r="VA16" s="5">
        <v>0</v>
      </c>
      <c r="VB16" s="5">
        <v>0</v>
      </c>
      <c r="VC16" s="5">
        <v>0</v>
      </c>
      <c r="VD16" s="5">
        <v>0</v>
      </c>
      <c r="VE16" s="5">
        <v>0</v>
      </c>
      <c r="VF16" t="s">
        <v>926</v>
      </c>
      <c r="VG16" t="s">
        <v>926</v>
      </c>
      <c r="VH16" s="5">
        <v>0</v>
      </c>
      <c r="VI16" s="5">
        <v>0</v>
      </c>
      <c r="VJ16" s="5">
        <v>0</v>
      </c>
      <c r="VK16" t="s">
        <v>926</v>
      </c>
      <c r="VL16" t="s">
        <v>926</v>
      </c>
      <c r="VM16" s="5">
        <v>0</v>
      </c>
      <c r="VN16" t="s">
        <v>924</v>
      </c>
      <c r="VO16" t="s">
        <v>924</v>
      </c>
      <c r="VP16" t="s">
        <v>926</v>
      </c>
      <c r="VQ16" t="s">
        <v>924</v>
      </c>
      <c r="VR16" t="s">
        <v>924</v>
      </c>
      <c r="VS16" s="5">
        <v>0</v>
      </c>
      <c r="VT16" t="s">
        <v>926</v>
      </c>
      <c r="VU16" t="s">
        <v>925</v>
      </c>
      <c r="VV16" s="5">
        <v>0</v>
      </c>
      <c r="VW16">
        <v>0</v>
      </c>
      <c r="VX16" t="s">
        <v>924</v>
      </c>
      <c r="VY16" t="s">
        <v>924</v>
      </c>
      <c r="VZ16" s="5">
        <v>0</v>
      </c>
      <c r="WA16" t="s">
        <v>924</v>
      </c>
      <c r="WB16" t="s">
        <v>924</v>
      </c>
      <c r="WC16" s="5">
        <v>0</v>
      </c>
      <c r="WD16" t="s">
        <v>924</v>
      </c>
      <c r="WE16" t="s">
        <v>924</v>
      </c>
      <c r="WF16" s="5">
        <v>0</v>
      </c>
      <c r="WG16" t="s">
        <v>924</v>
      </c>
      <c r="WH16" t="s">
        <v>924</v>
      </c>
      <c r="WI16" s="5">
        <v>0</v>
      </c>
      <c r="WJ16" s="5">
        <v>0</v>
      </c>
      <c r="WK16" t="s">
        <v>925</v>
      </c>
      <c r="WL16" s="5">
        <v>0</v>
      </c>
      <c r="WM16" t="s">
        <v>924</v>
      </c>
      <c r="WN16" t="s">
        <v>925</v>
      </c>
      <c r="WO16" s="5">
        <v>0</v>
      </c>
      <c r="WP16" t="s">
        <v>925</v>
      </c>
      <c r="WQ16" t="s">
        <v>925</v>
      </c>
      <c r="WR16" s="5">
        <v>0</v>
      </c>
      <c r="WS16" s="5">
        <v>0</v>
      </c>
      <c r="WT16" s="5">
        <v>0</v>
      </c>
      <c r="WU16" s="5">
        <v>0</v>
      </c>
      <c r="WV16" s="5">
        <v>0</v>
      </c>
      <c r="WW16" s="5">
        <v>0</v>
      </c>
      <c r="WX16" s="5">
        <v>0</v>
      </c>
      <c r="WY16" s="5">
        <v>0</v>
      </c>
      <c r="WZ16" s="5">
        <v>0</v>
      </c>
      <c r="XA16" s="5">
        <v>0</v>
      </c>
      <c r="XB16" s="5">
        <v>0</v>
      </c>
      <c r="XC16" s="5">
        <v>0</v>
      </c>
      <c r="XD16" s="5">
        <v>0</v>
      </c>
      <c r="XE16" s="5">
        <v>0</v>
      </c>
      <c r="XF16" s="5">
        <v>0</v>
      </c>
      <c r="XG16" s="5">
        <v>0</v>
      </c>
      <c r="XH16" s="5">
        <v>0</v>
      </c>
      <c r="XI16" s="5">
        <v>0</v>
      </c>
      <c r="XJ16" s="5">
        <v>0</v>
      </c>
      <c r="XK16" s="5">
        <v>0</v>
      </c>
      <c r="XL16" s="5">
        <v>0</v>
      </c>
      <c r="XM16" s="5">
        <v>0</v>
      </c>
      <c r="XN16" s="5">
        <v>0</v>
      </c>
      <c r="XO16" s="5">
        <v>0</v>
      </c>
      <c r="XP16" s="5">
        <v>0</v>
      </c>
      <c r="XQ16" s="3">
        <v>2</v>
      </c>
      <c r="XR16" s="3">
        <v>0</v>
      </c>
      <c r="XS16" s="1" t="e">
        <v>#NULL!</v>
      </c>
      <c r="XT16" s="1" t="e">
        <v>#NULL!</v>
      </c>
      <c r="XU16" s="3">
        <v>0</v>
      </c>
      <c r="XV16" s="3">
        <v>0</v>
      </c>
      <c r="XW16" s="3">
        <v>0</v>
      </c>
      <c r="XX16" s="1" t="e">
        <v>#NULL!</v>
      </c>
      <c r="XY16" s="1" t="e">
        <v>#NULL!</v>
      </c>
      <c r="XZ16" s="3">
        <v>1</v>
      </c>
      <c r="YA16" s="3">
        <v>0</v>
      </c>
      <c r="YB16" s="1" t="e">
        <v>#NULL!</v>
      </c>
      <c r="YC16" s="1" t="e">
        <v>#NULL!</v>
      </c>
      <c r="YD16" s="1" t="e">
        <v>#NULL!</v>
      </c>
      <c r="YE16" s="3">
        <v>0</v>
      </c>
      <c r="YF16" s="1" t="e">
        <v>#NULL!</v>
      </c>
      <c r="YG16" s="1" t="e">
        <v>#NULL!</v>
      </c>
      <c r="YH16" s="1" t="e">
        <v>#NULL!</v>
      </c>
      <c r="YI16" s="3">
        <v>1</v>
      </c>
      <c r="YJ16" s="3">
        <v>0</v>
      </c>
      <c r="YK16" s="1" t="e">
        <v>#NULL!</v>
      </c>
      <c r="YL16" s="1" t="e">
        <v>#NULL!</v>
      </c>
      <c r="YM16" s="3">
        <v>1</v>
      </c>
      <c r="YN16" s="3">
        <v>0</v>
      </c>
      <c r="YO16" s="1" t="e">
        <v>#NULL!</v>
      </c>
      <c r="YP16" s="1" t="e">
        <v>#NULL!</v>
      </c>
      <c r="YQ16" s="3">
        <v>1</v>
      </c>
      <c r="YR16" s="3">
        <v>0</v>
      </c>
      <c r="YS16" s="1" t="e">
        <v>#NULL!</v>
      </c>
      <c r="YT16" s="1" t="e">
        <v>#NULL!</v>
      </c>
      <c r="YU16" s="1" t="e">
        <v>#NULL!</v>
      </c>
      <c r="YV16" s="3">
        <v>1</v>
      </c>
      <c r="YW16" s="3">
        <v>0</v>
      </c>
      <c r="YX16" s="1" t="e">
        <v>#NULL!</v>
      </c>
      <c r="YY16" s="3">
        <v>1</v>
      </c>
      <c r="YZ16" s="3">
        <v>2</v>
      </c>
      <c r="ZA16" s="3">
        <v>0</v>
      </c>
      <c r="ZB16" s="3">
        <v>1</v>
      </c>
      <c r="ZC16" s="3">
        <v>0</v>
      </c>
      <c r="ZD16" s="1" t="e">
        <v>#NULL!</v>
      </c>
      <c r="ZE16" s="3">
        <v>1</v>
      </c>
      <c r="ZF16" s="3">
        <v>0</v>
      </c>
      <c r="ZG16" s="1" t="e">
        <v>#NULL!</v>
      </c>
      <c r="ZH16" s="1" t="e">
        <v>#NULL!</v>
      </c>
      <c r="ZI16" s="3">
        <v>1</v>
      </c>
      <c r="ZJ16" s="3">
        <v>0</v>
      </c>
      <c r="ZK16" s="1" t="e">
        <v>#NULL!</v>
      </c>
      <c r="ZL16" s="3">
        <v>1</v>
      </c>
      <c r="ZM16" s="3">
        <v>0</v>
      </c>
      <c r="ZN16" s="1" t="e">
        <v>#NULL!</v>
      </c>
      <c r="ZO16" s="3">
        <v>2</v>
      </c>
      <c r="ZP16" s="3">
        <v>0</v>
      </c>
      <c r="ZQ16" s="1" t="e">
        <v>#NULL!</v>
      </c>
      <c r="ZR16" s="3">
        <v>2</v>
      </c>
      <c r="ZS16" s="3">
        <v>0</v>
      </c>
      <c r="ZT16" s="1" t="e">
        <v>#NULL!</v>
      </c>
      <c r="ZU16" s="3">
        <v>1</v>
      </c>
      <c r="ZV16" s="3">
        <v>0</v>
      </c>
      <c r="ZW16" s="1" t="e">
        <v>#NULL!</v>
      </c>
      <c r="ZX16" s="3">
        <v>2</v>
      </c>
      <c r="ZY16" s="3">
        <v>0</v>
      </c>
      <c r="ZZ16" s="1" t="e">
        <v>#NULL!</v>
      </c>
      <c r="AAA16" s="3">
        <v>2</v>
      </c>
      <c r="AAB16" s="3">
        <v>0</v>
      </c>
      <c r="AAC16" s="1" t="e">
        <v>#NULL!</v>
      </c>
      <c r="AAD16" s="3">
        <v>999</v>
      </c>
      <c r="AAE16" s="3">
        <v>999</v>
      </c>
      <c r="AAF16" s="3">
        <v>999</v>
      </c>
      <c r="AAG16" s="3">
        <v>999</v>
      </c>
      <c r="AAH16" s="3">
        <v>999</v>
      </c>
      <c r="AAI16" s="3">
        <v>999</v>
      </c>
      <c r="AAJ16" s="3">
        <v>999</v>
      </c>
      <c r="AAK16" s="3">
        <v>999</v>
      </c>
      <c r="AAL16" s="3">
        <v>999</v>
      </c>
      <c r="AAM16" s="3">
        <v>999</v>
      </c>
      <c r="AAN16" s="3">
        <v>999</v>
      </c>
      <c r="AAO16" s="3">
        <v>999</v>
      </c>
      <c r="AAP16" s="3">
        <v>999</v>
      </c>
      <c r="AAQ16" s="3">
        <v>999</v>
      </c>
      <c r="AAR16" s="3">
        <v>999</v>
      </c>
      <c r="AAS16" s="3">
        <v>999</v>
      </c>
      <c r="AAT16" s="3">
        <v>999</v>
      </c>
      <c r="AAU16" s="3">
        <v>999</v>
      </c>
      <c r="AAV16" s="3">
        <v>999</v>
      </c>
      <c r="AAW16" s="3">
        <v>999</v>
      </c>
      <c r="AAX16" s="3">
        <v>999</v>
      </c>
      <c r="AAY16" s="3">
        <v>999</v>
      </c>
      <c r="AAZ16" s="3">
        <v>999</v>
      </c>
      <c r="ABA16" s="3">
        <v>999</v>
      </c>
      <c r="ABB16" s="3">
        <v>5</v>
      </c>
      <c r="ABC16" s="3">
        <v>5</v>
      </c>
      <c r="ABD16" s="3">
        <v>0</v>
      </c>
      <c r="ABE16" s="3">
        <v>0</v>
      </c>
      <c r="ABF16" s="3">
        <v>1</v>
      </c>
      <c r="ABG16" s="3">
        <v>5</v>
      </c>
      <c r="ABH16" s="3">
        <v>4</v>
      </c>
      <c r="ABI16" s="3">
        <v>0</v>
      </c>
      <c r="ABJ16" s="3">
        <v>0</v>
      </c>
      <c r="ABK16" s="3">
        <v>7</v>
      </c>
      <c r="ABL16" s="3">
        <v>6</v>
      </c>
      <c r="ABM16" s="3">
        <v>0</v>
      </c>
      <c r="ABN16" s="3">
        <v>0</v>
      </c>
      <c r="ABO16" s="3">
        <v>0</v>
      </c>
      <c r="ABP16" s="3">
        <v>12</v>
      </c>
      <c r="ABQ16" s="3">
        <v>0</v>
      </c>
      <c r="ABR16" s="3">
        <v>0</v>
      </c>
      <c r="ABS16" s="3">
        <v>0</v>
      </c>
      <c r="ABT16" s="3">
        <v>5</v>
      </c>
      <c r="ABU16" s="3">
        <v>6</v>
      </c>
      <c r="ABV16" s="3">
        <v>0</v>
      </c>
      <c r="ABW16" s="3">
        <v>0</v>
      </c>
      <c r="ABX16" s="3">
        <v>5</v>
      </c>
      <c r="ABY16" s="3">
        <v>8</v>
      </c>
      <c r="ABZ16" s="3">
        <v>0</v>
      </c>
      <c r="ACA16" s="3">
        <v>0</v>
      </c>
      <c r="ACB16" s="3">
        <v>5</v>
      </c>
      <c r="ACC16" s="3">
        <v>9</v>
      </c>
      <c r="ACD16" s="3">
        <v>0</v>
      </c>
      <c r="ACE16" s="3">
        <v>0</v>
      </c>
      <c r="ACF16" s="3">
        <v>0</v>
      </c>
      <c r="ACG16" s="3">
        <v>5</v>
      </c>
      <c r="ACH16" s="3">
        <v>7</v>
      </c>
      <c r="ACI16" s="3">
        <v>0</v>
      </c>
      <c r="ACJ16" s="3">
        <v>2</v>
      </c>
      <c r="ACK16" s="3">
        <v>7</v>
      </c>
      <c r="ACL16" s="3">
        <v>3</v>
      </c>
      <c r="ACM16" s="3">
        <v>6</v>
      </c>
      <c r="ACN16" s="3">
        <v>6</v>
      </c>
      <c r="ACO16" s="3">
        <v>0</v>
      </c>
      <c r="ACP16" s="3">
        <v>7</v>
      </c>
      <c r="ACQ16" s="3">
        <v>6</v>
      </c>
      <c r="ACR16" s="3">
        <v>0</v>
      </c>
      <c r="ACS16" s="3">
        <v>0</v>
      </c>
      <c r="ACT16" s="3">
        <v>7</v>
      </c>
      <c r="ACU16" s="3">
        <v>8</v>
      </c>
      <c r="ACV16" s="3">
        <v>0</v>
      </c>
      <c r="ACW16" s="3">
        <v>5</v>
      </c>
      <c r="ACX16" s="3">
        <v>9</v>
      </c>
      <c r="ACY16" s="3">
        <v>0</v>
      </c>
      <c r="ACZ16" s="3">
        <v>5</v>
      </c>
      <c r="ADA16" s="3">
        <v>5</v>
      </c>
      <c r="ADB16" s="3">
        <v>0</v>
      </c>
      <c r="ADC16" s="3">
        <v>6</v>
      </c>
      <c r="ADD16" s="3">
        <v>8</v>
      </c>
      <c r="ADE16" s="3">
        <v>0</v>
      </c>
      <c r="ADF16" s="3">
        <v>6</v>
      </c>
      <c r="ADG16" s="3">
        <v>5</v>
      </c>
      <c r="ADH16" s="3">
        <v>0</v>
      </c>
      <c r="ADI16" s="3">
        <v>5</v>
      </c>
      <c r="ADJ16" s="3">
        <v>7</v>
      </c>
      <c r="ADK16" s="3">
        <v>0</v>
      </c>
      <c r="ADL16" s="3">
        <v>6</v>
      </c>
      <c r="ADM16" s="3">
        <v>7</v>
      </c>
      <c r="ADN16" s="3">
        <v>0</v>
      </c>
      <c r="ADO16" s="3">
        <v>0</v>
      </c>
      <c r="ADP16" s="3">
        <v>0</v>
      </c>
      <c r="ADQ16" s="3">
        <v>0</v>
      </c>
      <c r="ADR16" s="3">
        <v>0</v>
      </c>
      <c r="ADS16" s="3">
        <v>0</v>
      </c>
      <c r="ADT16" s="3">
        <v>0</v>
      </c>
      <c r="ADU16" s="3">
        <v>0</v>
      </c>
      <c r="ADV16" s="3">
        <v>0</v>
      </c>
      <c r="ADW16" s="3">
        <v>0</v>
      </c>
      <c r="ADX16" s="3">
        <v>0</v>
      </c>
      <c r="ADY16" s="3">
        <v>0</v>
      </c>
      <c r="ADZ16" s="3">
        <v>0</v>
      </c>
      <c r="AEA16" s="3">
        <v>0</v>
      </c>
      <c r="AEB16" s="3">
        <v>0</v>
      </c>
      <c r="AEC16" s="3">
        <v>0</v>
      </c>
      <c r="AED16" s="3">
        <v>0</v>
      </c>
      <c r="AEE16" s="3">
        <v>0</v>
      </c>
      <c r="AEF16" s="3">
        <v>0</v>
      </c>
      <c r="AEG16" s="3">
        <v>0</v>
      </c>
      <c r="AEH16" s="3">
        <v>0</v>
      </c>
      <c r="AEI16" s="3">
        <v>0</v>
      </c>
      <c r="AEJ16" s="3">
        <v>0</v>
      </c>
      <c r="AEK16" s="3">
        <v>0</v>
      </c>
      <c r="AEL16" s="3">
        <v>0</v>
      </c>
      <c r="AEM16" t="s">
        <v>933</v>
      </c>
      <c r="AEN16" t="s">
        <v>933</v>
      </c>
      <c r="AEO16" s="5">
        <v>0</v>
      </c>
      <c r="AEP16" s="5">
        <v>0</v>
      </c>
      <c r="AEQ16" t="s">
        <v>933</v>
      </c>
      <c r="AER16" t="s">
        <v>933</v>
      </c>
      <c r="AES16" t="s">
        <v>933</v>
      </c>
      <c r="AET16" s="5">
        <v>0</v>
      </c>
      <c r="AEU16" s="5">
        <v>0</v>
      </c>
      <c r="AEV16" t="s">
        <v>933</v>
      </c>
      <c r="AEW16" t="s">
        <v>933</v>
      </c>
      <c r="AEX16" s="5">
        <v>0</v>
      </c>
      <c r="AEY16" s="5">
        <v>0</v>
      </c>
      <c r="AEZ16" s="5">
        <v>0</v>
      </c>
      <c r="AFA16" t="s">
        <v>933</v>
      </c>
      <c r="AFB16" s="5">
        <v>0</v>
      </c>
      <c r="AFC16" s="5">
        <v>0</v>
      </c>
      <c r="AFD16" s="5">
        <v>0</v>
      </c>
      <c r="AFE16" t="s">
        <v>933</v>
      </c>
      <c r="AFF16" t="s">
        <v>933</v>
      </c>
      <c r="AFG16" s="5">
        <v>0</v>
      </c>
      <c r="AFH16" s="5">
        <v>0</v>
      </c>
      <c r="AFI16" t="s">
        <v>933</v>
      </c>
      <c r="AFJ16" t="s">
        <v>933</v>
      </c>
      <c r="AFK16" s="5">
        <v>0</v>
      </c>
      <c r="AFL16" s="5">
        <v>0</v>
      </c>
      <c r="AFM16" t="s">
        <v>933</v>
      </c>
      <c r="AFN16" t="s">
        <v>933</v>
      </c>
      <c r="AFO16" s="5">
        <v>0</v>
      </c>
      <c r="AFP16" s="5">
        <v>0</v>
      </c>
      <c r="AFQ16" s="5">
        <v>0</v>
      </c>
      <c r="AFR16" t="s">
        <v>933</v>
      </c>
      <c r="AFS16" t="s">
        <v>933</v>
      </c>
      <c r="AFT16" s="5">
        <v>0</v>
      </c>
      <c r="AFU16" t="s">
        <v>933</v>
      </c>
      <c r="AFV16" t="s">
        <v>933</v>
      </c>
      <c r="AFW16" t="s">
        <v>933</v>
      </c>
      <c r="AFX16" t="s">
        <v>933</v>
      </c>
      <c r="AFY16" t="s">
        <v>933</v>
      </c>
      <c r="AFZ16" s="5">
        <v>0</v>
      </c>
      <c r="AGA16" t="s">
        <v>933</v>
      </c>
      <c r="AGB16" t="s">
        <v>933</v>
      </c>
      <c r="AGC16" s="5">
        <v>0</v>
      </c>
      <c r="AGD16" s="5">
        <v>0</v>
      </c>
      <c r="AGE16" t="s">
        <v>933</v>
      </c>
      <c r="AGF16" t="s">
        <v>933</v>
      </c>
      <c r="AGG16" s="5">
        <v>0</v>
      </c>
      <c r="AGH16" t="s">
        <v>933</v>
      </c>
      <c r="AGI16" t="s">
        <v>933</v>
      </c>
      <c r="AGJ16" s="5">
        <v>0</v>
      </c>
      <c r="AGK16" t="s">
        <v>933</v>
      </c>
      <c r="AGL16" t="s">
        <v>933</v>
      </c>
      <c r="AGM16" s="5">
        <v>0</v>
      </c>
      <c r="AGN16" t="s">
        <v>933</v>
      </c>
      <c r="AGO16" t="s">
        <v>933</v>
      </c>
      <c r="AGP16" s="5">
        <v>0</v>
      </c>
      <c r="AGQ16" t="s">
        <v>933</v>
      </c>
      <c r="AGR16" t="s">
        <v>933</v>
      </c>
      <c r="AGS16" s="5">
        <v>0</v>
      </c>
      <c r="AGT16" t="s">
        <v>933</v>
      </c>
      <c r="AGU16" t="s">
        <v>933</v>
      </c>
      <c r="AGV16" s="5">
        <v>0</v>
      </c>
      <c r="AGW16" t="s">
        <v>933</v>
      </c>
      <c r="AGX16" t="s">
        <v>933</v>
      </c>
      <c r="AGY16" s="5">
        <v>0</v>
      </c>
      <c r="AGZ16" s="5">
        <v>0</v>
      </c>
      <c r="AHA16" s="5">
        <v>0</v>
      </c>
      <c r="AHB16" s="5">
        <v>0</v>
      </c>
      <c r="AHC16" s="5">
        <v>0</v>
      </c>
      <c r="AHD16" s="5">
        <v>0</v>
      </c>
      <c r="AHE16" s="5">
        <v>0</v>
      </c>
      <c r="AHF16" s="5">
        <v>0</v>
      </c>
      <c r="AHG16" s="5">
        <v>0</v>
      </c>
      <c r="AHH16" s="5">
        <v>0</v>
      </c>
      <c r="AHI16" s="5">
        <v>0</v>
      </c>
      <c r="AHJ16" s="5">
        <v>0</v>
      </c>
      <c r="AHK16" s="5">
        <v>0</v>
      </c>
      <c r="AHL16" s="5">
        <v>0</v>
      </c>
      <c r="AHM16" s="5">
        <v>0</v>
      </c>
      <c r="AHN16" s="5">
        <v>0</v>
      </c>
      <c r="AHO16" s="5">
        <v>0</v>
      </c>
      <c r="AHP16" s="5">
        <v>0</v>
      </c>
      <c r="AHQ16" s="5">
        <v>0</v>
      </c>
      <c r="AHR16" s="5">
        <v>0</v>
      </c>
      <c r="AHS16" s="5">
        <v>0</v>
      </c>
      <c r="AHT16" s="5">
        <v>0</v>
      </c>
      <c r="AHU16" s="5">
        <v>0</v>
      </c>
      <c r="AHV16" s="5">
        <v>0</v>
      </c>
      <c r="AHW16" s="5">
        <v>0</v>
      </c>
    </row>
    <row r="17" spans="1:907" x14ac:dyDescent="0.2">
      <c r="A17" s="5">
        <v>19</v>
      </c>
      <c r="B17" t="s">
        <v>929</v>
      </c>
      <c r="C17" t="s">
        <v>904</v>
      </c>
      <c r="D17" t="s">
        <v>904</v>
      </c>
      <c r="E17" s="5">
        <v>74</v>
      </c>
      <c r="F17" s="5">
        <v>73.655555555555551</v>
      </c>
      <c r="G17" s="2">
        <v>42297</v>
      </c>
      <c r="H17" s="2">
        <v>42341</v>
      </c>
      <c r="I17" t="s">
        <v>906</v>
      </c>
      <c r="J17" t="s">
        <v>907</v>
      </c>
      <c r="K17" t="s">
        <v>911</v>
      </c>
      <c r="L17" t="s">
        <v>912</v>
      </c>
      <c r="M17" t="s">
        <v>912</v>
      </c>
      <c r="N17" s="5">
        <v>0</v>
      </c>
      <c r="O17" t="s">
        <v>912</v>
      </c>
      <c r="P17" t="s">
        <v>912</v>
      </c>
      <c r="Q17" t="s">
        <v>912</v>
      </c>
      <c r="R17" s="5">
        <v>0</v>
      </c>
      <c r="S17" s="5">
        <v>0</v>
      </c>
      <c r="T17" t="s">
        <v>912</v>
      </c>
      <c r="U17" t="s">
        <v>912</v>
      </c>
      <c r="V17" s="5">
        <v>0</v>
      </c>
      <c r="W17" s="5">
        <v>0</v>
      </c>
      <c r="X17" s="5">
        <v>0</v>
      </c>
      <c r="Y17" t="s">
        <v>911</v>
      </c>
      <c r="Z17" t="s">
        <v>912</v>
      </c>
      <c r="AA17" t="s">
        <v>912</v>
      </c>
      <c r="AB17" s="5">
        <v>0</v>
      </c>
      <c r="AC17" t="s">
        <v>911</v>
      </c>
      <c r="AD17" t="s">
        <v>911</v>
      </c>
      <c r="AE17" s="5">
        <v>0</v>
      </c>
      <c r="AF17" s="5">
        <v>0</v>
      </c>
      <c r="AG17" t="s">
        <v>911</v>
      </c>
      <c r="AH17" t="s">
        <v>912</v>
      </c>
      <c r="AI17" t="s">
        <v>911</v>
      </c>
      <c r="AJ17" s="5">
        <v>0</v>
      </c>
      <c r="AK17" t="s">
        <v>912</v>
      </c>
      <c r="AL17" t="s">
        <v>912</v>
      </c>
      <c r="AM17" t="s">
        <v>912</v>
      </c>
      <c r="AN17" s="5">
        <v>0</v>
      </c>
      <c r="AO17" s="5">
        <v>0</v>
      </c>
      <c r="AP17" t="s">
        <v>913</v>
      </c>
      <c r="AQ17" t="s">
        <v>912</v>
      </c>
      <c r="AR17" s="5">
        <v>0</v>
      </c>
      <c r="AS17" t="s">
        <v>911</v>
      </c>
      <c r="AT17" t="s">
        <v>912</v>
      </c>
      <c r="AU17" s="5">
        <v>0</v>
      </c>
      <c r="AV17" t="s">
        <v>912</v>
      </c>
      <c r="AW17" t="s">
        <v>912</v>
      </c>
      <c r="AX17" t="s">
        <v>912</v>
      </c>
      <c r="AY17" t="s">
        <v>912</v>
      </c>
      <c r="AZ17" t="s">
        <v>912</v>
      </c>
      <c r="BA17" s="5">
        <v>0</v>
      </c>
      <c r="BB17" s="5">
        <v>0</v>
      </c>
      <c r="BC17" t="s">
        <v>912</v>
      </c>
      <c r="BD17" t="s">
        <v>912</v>
      </c>
      <c r="BE17" s="5">
        <v>0</v>
      </c>
      <c r="BF17" t="s">
        <v>912</v>
      </c>
      <c r="BG17" t="s">
        <v>912</v>
      </c>
      <c r="BH17" s="5">
        <v>0</v>
      </c>
      <c r="BI17" t="s">
        <v>912</v>
      </c>
      <c r="BJ17" t="s">
        <v>912</v>
      </c>
      <c r="BK17" s="5">
        <v>0</v>
      </c>
      <c r="BL17" t="s">
        <v>912</v>
      </c>
      <c r="BM17" t="s">
        <v>912</v>
      </c>
      <c r="BN17" s="5">
        <v>0</v>
      </c>
      <c r="BO17" t="s">
        <v>912</v>
      </c>
      <c r="BP17" t="s">
        <v>912</v>
      </c>
      <c r="BQ17" s="5">
        <v>0</v>
      </c>
      <c r="BR17" t="s">
        <v>912</v>
      </c>
      <c r="BS17" t="s">
        <v>912</v>
      </c>
      <c r="BT17" s="5">
        <v>0</v>
      </c>
      <c r="BU17" t="s">
        <v>912</v>
      </c>
      <c r="BV17" t="s">
        <v>912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t="s">
        <v>911</v>
      </c>
      <c r="CW17" t="s">
        <v>912</v>
      </c>
      <c r="CX17" t="s">
        <v>912</v>
      </c>
      <c r="CY17" s="5">
        <v>0</v>
      </c>
      <c r="CZ17" t="s">
        <v>912</v>
      </c>
      <c r="DA17" t="s">
        <v>911</v>
      </c>
      <c r="DB17" t="s">
        <v>912</v>
      </c>
      <c r="DC17" s="5">
        <v>0</v>
      </c>
      <c r="DD17" s="5">
        <v>0</v>
      </c>
      <c r="DE17" t="s">
        <v>912</v>
      </c>
      <c r="DF17" t="s">
        <v>912</v>
      </c>
      <c r="DG17" s="5">
        <v>0</v>
      </c>
      <c r="DH17" s="5">
        <v>0</v>
      </c>
      <c r="DI17" s="5">
        <v>0</v>
      </c>
      <c r="DJ17" t="s">
        <v>911</v>
      </c>
      <c r="DK17" t="s">
        <v>912</v>
      </c>
      <c r="DL17" t="s">
        <v>912</v>
      </c>
      <c r="DM17" s="5">
        <v>0</v>
      </c>
      <c r="DN17" t="s">
        <v>912</v>
      </c>
      <c r="DO17" t="s">
        <v>912</v>
      </c>
      <c r="DP17" s="5">
        <v>0</v>
      </c>
      <c r="DQ17" s="5">
        <v>0</v>
      </c>
      <c r="DR17" t="s">
        <v>911</v>
      </c>
      <c r="DS17" t="s">
        <v>912</v>
      </c>
      <c r="DT17" t="s">
        <v>912</v>
      </c>
      <c r="DU17" s="5">
        <v>0</v>
      </c>
      <c r="DV17" t="s">
        <v>912</v>
      </c>
      <c r="DW17" t="s">
        <v>912</v>
      </c>
      <c r="DX17" t="s">
        <v>912</v>
      </c>
      <c r="DY17" s="5">
        <v>0</v>
      </c>
      <c r="DZ17" s="5">
        <v>0</v>
      </c>
      <c r="EA17" t="s">
        <v>913</v>
      </c>
      <c r="EB17" t="s">
        <v>913</v>
      </c>
      <c r="EC17" s="5">
        <v>0</v>
      </c>
      <c r="ED17" t="s">
        <v>911</v>
      </c>
      <c r="EE17" t="s">
        <v>912</v>
      </c>
      <c r="EF17" s="5">
        <v>0</v>
      </c>
      <c r="EG17" t="s">
        <v>912</v>
      </c>
      <c r="EH17" t="s">
        <v>912</v>
      </c>
      <c r="EI17" t="s">
        <v>912</v>
      </c>
      <c r="EJ17" t="s">
        <v>912</v>
      </c>
      <c r="EK17" t="s">
        <v>912</v>
      </c>
      <c r="EL17" s="5">
        <v>0</v>
      </c>
      <c r="EM17" s="5">
        <v>0</v>
      </c>
      <c r="EN17" t="s">
        <v>913</v>
      </c>
      <c r="EO17" t="s">
        <v>912</v>
      </c>
      <c r="EP17" s="5">
        <v>0</v>
      </c>
      <c r="EQ17" t="s">
        <v>913</v>
      </c>
      <c r="ER17" t="s">
        <v>912</v>
      </c>
      <c r="ES17" s="5">
        <v>0</v>
      </c>
      <c r="ET17" t="s">
        <v>912</v>
      </c>
      <c r="EU17" t="s">
        <v>912</v>
      </c>
      <c r="EV17" s="5">
        <v>0</v>
      </c>
      <c r="EW17" t="s">
        <v>912</v>
      </c>
      <c r="EX17" t="s">
        <v>912</v>
      </c>
      <c r="EY17" s="5">
        <v>0</v>
      </c>
      <c r="EZ17" t="s">
        <v>912</v>
      </c>
      <c r="FA17" t="s">
        <v>912</v>
      </c>
      <c r="FB17" s="5">
        <v>0</v>
      </c>
      <c r="FC17" t="s">
        <v>912</v>
      </c>
      <c r="FD17" t="s">
        <v>912</v>
      </c>
      <c r="FE17" s="5">
        <v>0</v>
      </c>
      <c r="FF17" t="s">
        <v>912</v>
      </c>
      <c r="FG17" t="s">
        <v>912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t="s">
        <v>930</v>
      </c>
      <c r="GH17" t="s">
        <v>930</v>
      </c>
      <c r="GI17" t="s">
        <v>909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t="s">
        <v>930</v>
      </c>
      <c r="GQ17" t="s">
        <v>930</v>
      </c>
      <c r="GR17" t="s">
        <v>1037</v>
      </c>
      <c r="GS17" s="4">
        <v>1</v>
      </c>
      <c r="GT17" s="4">
        <v>6</v>
      </c>
      <c r="GU17" s="4">
        <v>0</v>
      </c>
      <c r="GV17" s="4">
        <v>999</v>
      </c>
      <c r="GW17" s="5">
        <v>1</v>
      </c>
      <c r="GX17" s="1" t="e">
        <v>#NULL!</v>
      </c>
      <c r="GY17" s="5">
        <v>1</v>
      </c>
      <c r="GZ17" s="5">
        <v>0</v>
      </c>
      <c r="HA17" s="5">
        <v>3</v>
      </c>
      <c r="HB17" s="5">
        <v>3</v>
      </c>
      <c r="HC17" s="5">
        <v>0</v>
      </c>
      <c r="HD17" s="5">
        <v>999</v>
      </c>
      <c r="HE17" s="5">
        <v>0</v>
      </c>
      <c r="HF17" s="5">
        <v>999</v>
      </c>
      <c r="HG17" t="s">
        <v>910</v>
      </c>
      <c r="HH17" t="s">
        <v>910</v>
      </c>
      <c r="HI17" s="5">
        <v>2</v>
      </c>
      <c r="HJ17" s="5">
        <v>7</v>
      </c>
      <c r="HK17" s="5">
        <v>4</v>
      </c>
      <c r="HL17" s="5">
        <v>4</v>
      </c>
      <c r="HM17" s="5">
        <v>1</v>
      </c>
      <c r="HN17" s="5">
        <v>999</v>
      </c>
      <c r="HO17" s="5">
        <v>0</v>
      </c>
      <c r="HP17" s="5">
        <v>0</v>
      </c>
      <c r="HQ17" s="5">
        <v>0</v>
      </c>
      <c r="HR17" s="5">
        <v>0</v>
      </c>
      <c r="HS17" s="5">
        <v>5</v>
      </c>
      <c r="HT17" s="5">
        <v>5</v>
      </c>
      <c r="HU17" s="5">
        <v>5</v>
      </c>
      <c r="HV17" s="5">
        <v>0</v>
      </c>
      <c r="HW17" s="5">
        <v>5</v>
      </c>
      <c r="HX17" s="5">
        <v>5</v>
      </c>
      <c r="HY17" s="5">
        <v>5</v>
      </c>
      <c r="HZ17" s="5">
        <v>0</v>
      </c>
      <c r="IA17" s="5">
        <v>0</v>
      </c>
      <c r="IB17" s="5">
        <v>5</v>
      </c>
      <c r="IC17" s="5">
        <v>5</v>
      </c>
      <c r="ID17" s="5">
        <v>0</v>
      </c>
      <c r="IE17" s="5">
        <v>0</v>
      </c>
      <c r="IF17" s="5">
        <v>0</v>
      </c>
      <c r="IG17" s="5">
        <v>5</v>
      </c>
      <c r="IH17" s="5">
        <v>5</v>
      </c>
      <c r="II17" s="5">
        <v>5</v>
      </c>
      <c r="IJ17" s="5">
        <v>0</v>
      </c>
      <c r="IK17" s="5">
        <v>5</v>
      </c>
      <c r="IL17" s="5">
        <v>4</v>
      </c>
      <c r="IM17" s="5">
        <v>0</v>
      </c>
      <c r="IN17" s="5">
        <v>0</v>
      </c>
      <c r="IO17" s="5">
        <v>4</v>
      </c>
      <c r="IP17" s="5">
        <v>4</v>
      </c>
      <c r="IQ17" s="5">
        <v>4</v>
      </c>
      <c r="IR17" s="5">
        <v>0</v>
      </c>
      <c r="IS17" s="5">
        <v>5</v>
      </c>
      <c r="IT17" s="5">
        <v>5</v>
      </c>
      <c r="IU17" s="5">
        <v>5</v>
      </c>
      <c r="IV17" s="5">
        <v>0</v>
      </c>
      <c r="IW17" s="5">
        <v>0</v>
      </c>
      <c r="IX17" s="5">
        <v>5</v>
      </c>
      <c r="IY17" s="5">
        <v>5</v>
      </c>
      <c r="IZ17" s="5">
        <v>0</v>
      </c>
      <c r="JA17" s="5">
        <v>5</v>
      </c>
      <c r="JB17" s="5">
        <v>5</v>
      </c>
      <c r="JC17" s="5">
        <v>5</v>
      </c>
      <c r="JD17" s="5">
        <v>5</v>
      </c>
      <c r="JE17" s="5">
        <v>5</v>
      </c>
      <c r="JF17" s="5">
        <v>5</v>
      </c>
      <c r="JG17" s="5">
        <v>4</v>
      </c>
      <c r="JH17" s="5">
        <v>4</v>
      </c>
      <c r="JI17" s="5">
        <v>0</v>
      </c>
      <c r="JJ17" s="5">
        <v>0</v>
      </c>
      <c r="JK17" s="5">
        <v>4</v>
      </c>
      <c r="JL17" s="5">
        <v>4</v>
      </c>
      <c r="JM17" s="5">
        <v>0</v>
      </c>
      <c r="JN17" s="5">
        <v>5</v>
      </c>
      <c r="JO17" s="5">
        <v>5</v>
      </c>
      <c r="JP17" s="5">
        <v>0</v>
      </c>
      <c r="JQ17" s="5">
        <v>5</v>
      </c>
      <c r="JR17" s="5">
        <v>5</v>
      </c>
      <c r="JS17" s="5">
        <v>0</v>
      </c>
      <c r="JT17" s="5">
        <v>5</v>
      </c>
      <c r="JU17" s="5">
        <v>5</v>
      </c>
      <c r="JV17" s="5">
        <v>0</v>
      </c>
      <c r="JW17" s="5">
        <v>5</v>
      </c>
      <c r="JX17" s="5">
        <v>5</v>
      </c>
      <c r="JY17" s="5">
        <v>0</v>
      </c>
      <c r="JZ17" s="5">
        <v>5</v>
      </c>
      <c r="KA17" s="5">
        <v>5</v>
      </c>
      <c r="KB17" s="5">
        <v>0</v>
      </c>
      <c r="KC17" s="5">
        <v>5</v>
      </c>
      <c r="KD17" s="5">
        <v>5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t="s">
        <v>916</v>
      </c>
      <c r="LE17" t="s">
        <v>916</v>
      </c>
      <c r="LF17" t="s">
        <v>916</v>
      </c>
      <c r="LG17" s="5">
        <v>0</v>
      </c>
      <c r="LH17" t="s">
        <v>916</v>
      </c>
      <c r="LI17" t="s">
        <v>916</v>
      </c>
      <c r="LJ17" t="s">
        <v>916</v>
      </c>
      <c r="LK17" s="5">
        <v>0</v>
      </c>
      <c r="LL17" s="5">
        <v>0</v>
      </c>
      <c r="LM17" t="s">
        <v>916</v>
      </c>
      <c r="LN17" t="s">
        <v>916</v>
      </c>
      <c r="LO17" s="5">
        <v>0</v>
      </c>
      <c r="LP17" s="5">
        <v>0</v>
      </c>
      <c r="LQ17" s="5">
        <v>0</v>
      </c>
      <c r="LR17" t="s">
        <v>917</v>
      </c>
      <c r="LS17" t="s">
        <v>916</v>
      </c>
      <c r="LT17" t="s">
        <v>916</v>
      </c>
      <c r="LU17" s="5">
        <v>0</v>
      </c>
      <c r="LV17" t="s">
        <v>917</v>
      </c>
      <c r="LW17" t="s">
        <v>916</v>
      </c>
      <c r="LX17" s="5">
        <v>0</v>
      </c>
      <c r="LY17" s="5">
        <v>0</v>
      </c>
      <c r="LZ17" t="s">
        <v>917</v>
      </c>
      <c r="MA17" t="s">
        <v>916</v>
      </c>
      <c r="MB17" t="s">
        <v>916</v>
      </c>
      <c r="MC17" s="5">
        <v>0</v>
      </c>
      <c r="MD17" t="s">
        <v>916</v>
      </c>
      <c r="ME17" t="s">
        <v>916</v>
      </c>
      <c r="MF17" t="s">
        <v>916</v>
      </c>
      <c r="MG17" s="5">
        <v>0</v>
      </c>
      <c r="MH17" s="5">
        <v>0</v>
      </c>
      <c r="MI17" t="s">
        <v>918</v>
      </c>
      <c r="MJ17" t="s">
        <v>916</v>
      </c>
      <c r="MK17" s="5">
        <v>0</v>
      </c>
      <c r="ML17" t="s">
        <v>917</v>
      </c>
      <c r="MM17" t="s">
        <v>916</v>
      </c>
      <c r="MN17" s="5">
        <v>0</v>
      </c>
      <c r="MO17" t="s">
        <v>916</v>
      </c>
      <c r="MP17" t="s">
        <v>916</v>
      </c>
      <c r="MQ17" t="s">
        <v>916</v>
      </c>
      <c r="MR17" t="s">
        <v>916</v>
      </c>
      <c r="MS17" t="s">
        <v>916</v>
      </c>
      <c r="MT17" s="5">
        <v>0</v>
      </c>
      <c r="MU17" s="5">
        <v>0</v>
      </c>
      <c r="MV17" t="s">
        <v>916</v>
      </c>
      <c r="MW17" t="s">
        <v>916</v>
      </c>
      <c r="MX17" s="5">
        <v>0</v>
      </c>
      <c r="MY17" t="s">
        <v>916</v>
      </c>
      <c r="MZ17" t="s">
        <v>916</v>
      </c>
      <c r="NA17" s="5">
        <v>0</v>
      </c>
      <c r="NB17" t="s">
        <v>916</v>
      </c>
      <c r="NC17" t="s">
        <v>916</v>
      </c>
      <c r="ND17" s="5">
        <v>0</v>
      </c>
      <c r="NE17" t="s">
        <v>916</v>
      </c>
      <c r="NF17" t="s">
        <v>916</v>
      </c>
      <c r="NG17" s="5">
        <v>0</v>
      </c>
      <c r="NH17" t="s">
        <v>916</v>
      </c>
      <c r="NI17" t="s">
        <v>916</v>
      </c>
      <c r="NJ17" s="5">
        <v>0</v>
      </c>
      <c r="NK17" t="s">
        <v>916</v>
      </c>
      <c r="NL17" t="s">
        <v>916</v>
      </c>
      <c r="NM17" s="5">
        <v>0</v>
      </c>
      <c r="NN17" t="s">
        <v>916</v>
      </c>
      <c r="NO17" t="s">
        <v>916</v>
      </c>
      <c r="NP17" s="5">
        <v>0</v>
      </c>
      <c r="NQ17" s="5">
        <v>0</v>
      </c>
      <c r="NR17" s="5">
        <v>0</v>
      </c>
      <c r="NS17" s="5">
        <v>0</v>
      </c>
      <c r="NT17" s="5">
        <v>0</v>
      </c>
      <c r="NU17" s="5">
        <v>0</v>
      </c>
      <c r="NV17" s="5">
        <v>0</v>
      </c>
      <c r="NW17" s="5">
        <v>0</v>
      </c>
      <c r="NX17" s="5">
        <v>0</v>
      </c>
      <c r="NY17" s="5">
        <v>0</v>
      </c>
      <c r="NZ17" s="5">
        <v>0</v>
      </c>
      <c r="OA17" s="5">
        <v>0</v>
      </c>
      <c r="OB17" s="5">
        <v>0</v>
      </c>
      <c r="OC17" s="5">
        <v>0</v>
      </c>
      <c r="OD17" s="5">
        <v>0</v>
      </c>
      <c r="OE17" s="5">
        <v>0</v>
      </c>
      <c r="OF17" s="5">
        <v>0</v>
      </c>
      <c r="OG17" s="5">
        <v>0</v>
      </c>
      <c r="OH17" s="5">
        <v>0</v>
      </c>
      <c r="OI17" s="5">
        <v>0</v>
      </c>
      <c r="OJ17" s="5">
        <v>0</v>
      </c>
      <c r="OK17" s="5">
        <v>0</v>
      </c>
      <c r="OL17" s="5">
        <v>0</v>
      </c>
      <c r="OM17" s="5">
        <v>0</v>
      </c>
      <c r="ON17" s="5">
        <v>0</v>
      </c>
      <c r="OO17" s="5">
        <v>5</v>
      </c>
      <c r="OP17" s="5">
        <v>0</v>
      </c>
      <c r="OQ17" s="5">
        <v>5</v>
      </c>
      <c r="OR17" s="5">
        <v>0</v>
      </c>
      <c r="OS17" s="5">
        <v>5</v>
      </c>
      <c r="OT17" s="5">
        <v>5</v>
      </c>
      <c r="OU17" s="5">
        <v>5</v>
      </c>
      <c r="OV17" s="5">
        <v>0</v>
      </c>
      <c r="OW17" s="5">
        <v>0</v>
      </c>
      <c r="OX17" s="5">
        <v>5</v>
      </c>
      <c r="OY17" s="5">
        <v>5</v>
      </c>
      <c r="OZ17" s="5">
        <v>0</v>
      </c>
      <c r="PA17" s="5">
        <v>0</v>
      </c>
      <c r="PB17" s="5">
        <v>0</v>
      </c>
      <c r="PC17" s="5">
        <v>5</v>
      </c>
      <c r="PD17" s="5">
        <v>5</v>
      </c>
      <c r="PE17" s="5">
        <v>5</v>
      </c>
      <c r="PF17" s="5">
        <v>0</v>
      </c>
      <c r="PG17" s="5">
        <v>5</v>
      </c>
      <c r="PH17" s="5">
        <v>0</v>
      </c>
      <c r="PI17" s="5">
        <v>0</v>
      </c>
      <c r="PJ17" s="5">
        <v>0</v>
      </c>
      <c r="PK17" s="5">
        <v>5</v>
      </c>
      <c r="PL17" s="5">
        <v>0</v>
      </c>
      <c r="PM17" s="5">
        <v>0</v>
      </c>
      <c r="PN17" s="5">
        <v>0</v>
      </c>
      <c r="PO17" s="5">
        <v>5</v>
      </c>
      <c r="PP17" s="5">
        <v>0</v>
      </c>
      <c r="PQ17" s="5">
        <v>0</v>
      </c>
      <c r="PR17" s="5">
        <v>0</v>
      </c>
      <c r="PS17" s="5">
        <v>0</v>
      </c>
      <c r="PT17" s="5">
        <v>5</v>
      </c>
      <c r="PU17" s="5">
        <v>0</v>
      </c>
      <c r="PV17" s="5">
        <v>0</v>
      </c>
      <c r="PW17" s="5">
        <v>5</v>
      </c>
      <c r="PX17" s="5">
        <v>0</v>
      </c>
      <c r="PY17" s="5">
        <v>0</v>
      </c>
      <c r="PZ17" s="5">
        <v>5</v>
      </c>
      <c r="QA17" s="5">
        <v>0</v>
      </c>
      <c r="QB17" s="5">
        <v>0</v>
      </c>
      <c r="QC17" s="5">
        <v>5</v>
      </c>
      <c r="QD17" s="5">
        <v>0</v>
      </c>
      <c r="QE17" s="5">
        <v>0</v>
      </c>
      <c r="QF17" s="5">
        <v>0</v>
      </c>
      <c r="QG17" s="5">
        <v>5</v>
      </c>
      <c r="QH17" s="5">
        <v>0</v>
      </c>
      <c r="QI17" s="5">
        <v>0</v>
      </c>
      <c r="QJ17" s="5">
        <v>5</v>
      </c>
      <c r="QK17" s="5">
        <v>0</v>
      </c>
      <c r="QL17" s="5">
        <v>0</v>
      </c>
      <c r="QM17" s="5">
        <v>5</v>
      </c>
      <c r="QN17" s="5">
        <v>0</v>
      </c>
      <c r="QO17" s="5">
        <v>0</v>
      </c>
      <c r="QP17" s="5">
        <v>5</v>
      </c>
      <c r="QQ17" s="5">
        <v>0</v>
      </c>
      <c r="QR17" s="5">
        <v>0</v>
      </c>
      <c r="QS17" s="5">
        <v>5</v>
      </c>
      <c r="QT17" s="5">
        <v>0</v>
      </c>
      <c r="QU17" s="5">
        <v>0</v>
      </c>
      <c r="QV17" s="5">
        <v>5</v>
      </c>
      <c r="QW17" s="5">
        <v>0</v>
      </c>
      <c r="QX17" s="5">
        <v>0</v>
      </c>
      <c r="QY17" s="5">
        <v>5</v>
      </c>
      <c r="QZ17" s="5">
        <v>0</v>
      </c>
      <c r="RA17" s="5">
        <v>0</v>
      </c>
      <c r="RB17" s="5">
        <v>0</v>
      </c>
      <c r="RC17" s="5">
        <v>0</v>
      </c>
      <c r="RD17" s="5">
        <v>0</v>
      </c>
      <c r="RE17" s="5">
        <v>0</v>
      </c>
      <c r="RF17" s="5">
        <v>0</v>
      </c>
      <c r="RG17" s="5">
        <v>0</v>
      </c>
      <c r="RH17" s="5">
        <v>0</v>
      </c>
      <c r="RI17" s="5">
        <v>0</v>
      </c>
      <c r="RJ17" s="5">
        <v>0</v>
      </c>
      <c r="RK17" s="5">
        <v>0</v>
      </c>
      <c r="RL17" s="5">
        <v>0</v>
      </c>
      <c r="RM17" s="5">
        <v>0</v>
      </c>
      <c r="RN17" s="5">
        <v>0</v>
      </c>
      <c r="RO17" s="5">
        <v>0</v>
      </c>
      <c r="RP17" s="5">
        <v>0</v>
      </c>
      <c r="RQ17" s="5">
        <v>0</v>
      </c>
      <c r="RR17" s="5">
        <v>0</v>
      </c>
      <c r="RS17" s="5">
        <v>0</v>
      </c>
      <c r="RT17" s="5">
        <v>0</v>
      </c>
      <c r="RU17" s="5">
        <v>0</v>
      </c>
      <c r="RV17" s="5">
        <v>0</v>
      </c>
      <c r="RW17" s="5">
        <v>0</v>
      </c>
      <c r="RX17" s="5">
        <v>0</v>
      </c>
      <c r="RY17" s="5">
        <v>0</v>
      </c>
      <c r="RZ17" s="5">
        <v>3</v>
      </c>
      <c r="SA17" s="5">
        <v>3</v>
      </c>
      <c r="SB17" s="5">
        <v>2</v>
      </c>
      <c r="SC17" s="5">
        <v>3</v>
      </c>
      <c r="SD17" s="5">
        <v>2</v>
      </c>
      <c r="SE17" s="5">
        <v>3</v>
      </c>
      <c r="SF17" s="5">
        <v>3</v>
      </c>
      <c r="SG17" s="5">
        <v>2</v>
      </c>
      <c r="SH17" s="5">
        <v>3</v>
      </c>
      <c r="SI17" s="5">
        <v>3</v>
      </c>
      <c r="SJ17" s="5">
        <v>2</v>
      </c>
      <c r="SK17" s="5">
        <v>2</v>
      </c>
      <c r="SL17" s="5">
        <v>2</v>
      </c>
      <c r="SM17" s="5">
        <v>2</v>
      </c>
      <c r="SN17" s="5">
        <v>2</v>
      </c>
      <c r="SO17" s="5">
        <v>2</v>
      </c>
      <c r="SP17" s="5">
        <v>2</v>
      </c>
      <c r="SQ17" s="5">
        <v>2</v>
      </c>
      <c r="SR17" s="5">
        <v>0</v>
      </c>
      <c r="SS17" s="5">
        <v>0</v>
      </c>
      <c r="ST17" s="5">
        <v>0</v>
      </c>
      <c r="SU17" s="5">
        <v>0</v>
      </c>
      <c r="SV17" s="5">
        <v>0</v>
      </c>
      <c r="SW17" s="5">
        <v>0</v>
      </c>
      <c r="SX17" s="5">
        <v>0</v>
      </c>
      <c r="SY17" s="5">
        <v>0</v>
      </c>
      <c r="SZ17" s="5">
        <v>0</v>
      </c>
      <c r="TA17" s="5">
        <v>0</v>
      </c>
      <c r="TB17" t="s">
        <v>944</v>
      </c>
      <c r="TC17" t="s">
        <v>944</v>
      </c>
      <c r="TD17" t="s">
        <v>943</v>
      </c>
      <c r="TE17" t="s">
        <v>943</v>
      </c>
      <c r="TF17" t="s">
        <v>943</v>
      </c>
      <c r="TG17" t="s">
        <v>932</v>
      </c>
      <c r="TH17" t="s">
        <v>932</v>
      </c>
      <c r="TI17" t="s">
        <v>932</v>
      </c>
      <c r="TJ17" t="s">
        <v>932</v>
      </c>
      <c r="TK17" t="s">
        <v>941</v>
      </c>
      <c r="TL17" t="s">
        <v>932</v>
      </c>
      <c r="TM17" t="s">
        <v>932</v>
      </c>
      <c r="TN17" t="s">
        <v>942</v>
      </c>
      <c r="TO17" t="s">
        <v>944</v>
      </c>
      <c r="TP17" t="s">
        <v>944</v>
      </c>
      <c r="TQ17" s="5">
        <v>0</v>
      </c>
      <c r="TR17" t="s">
        <v>942</v>
      </c>
      <c r="TS17" t="s">
        <v>944</v>
      </c>
      <c r="TT17" s="5">
        <v>999</v>
      </c>
      <c r="TU17" s="5">
        <v>999</v>
      </c>
      <c r="TV17" s="5">
        <v>999</v>
      </c>
      <c r="TW17" s="5">
        <v>999</v>
      </c>
      <c r="TX17" s="5">
        <v>999</v>
      </c>
      <c r="TY17" s="5">
        <v>999</v>
      </c>
      <c r="TZ17" s="5">
        <v>999</v>
      </c>
      <c r="UA17" s="5">
        <v>999</v>
      </c>
      <c r="UB17" s="5">
        <v>999</v>
      </c>
      <c r="UC17" s="5">
        <v>999</v>
      </c>
      <c r="UD17" t="s">
        <v>932</v>
      </c>
      <c r="UE17" t="s">
        <v>932</v>
      </c>
      <c r="UF17" s="5">
        <v>0</v>
      </c>
      <c r="UG17" s="5">
        <v>0</v>
      </c>
      <c r="UH17" s="5">
        <v>0</v>
      </c>
      <c r="UI17" s="5">
        <v>0</v>
      </c>
      <c r="UJ17" s="5">
        <v>0</v>
      </c>
      <c r="UK17" s="5">
        <v>0</v>
      </c>
      <c r="UL17" s="5">
        <v>0</v>
      </c>
      <c r="UM17" s="5">
        <v>0</v>
      </c>
      <c r="UN17" s="5">
        <v>0</v>
      </c>
      <c r="UO17" s="5">
        <v>0</v>
      </c>
      <c r="UP17" s="5">
        <v>0</v>
      </c>
      <c r="UQ17" s="5">
        <v>0</v>
      </c>
      <c r="UR17" s="5">
        <v>0</v>
      </c>
      <c r="US17" s="5">
        <v>0</v>
      </c>
      <c r="UT17" s="5">
        <v>0</v>
      </c>
      <c r="UU17" s="5">
        <v>0</v>
      </c>
      <c r="UV17" s="5">
        <v>0</v>
      </c>
      <c r="UW17" s="5">
        <v>0</v>
      </c>
      <c r="UX17" s="5">
        <v>0</v>
      </c>
      <c r="UY17" s="5">
        <v>0</v>
      </c>
      <c r="UZ17" s="5">
        <v>0</v>
      </c>
      <c r="VA17" s="5">
        <v>0</v>
      </c>
      <c r="VB17" s="5">
        <v>0</v>
      </c>
      <c r="VC17" s="5">
        <v>0</v>
      </c>
      <c r="VD17" s="5">
        <v>0</v>
      </c>
      <c r="VE17" s="5">
        <v>0</v>
      </c>
      <c r="VF17" s="5">
        <v>0</v>
      </c>
      <c r="VG17" s="5">
        <v>0</v>
      </c>
      <c r="VH17" s="5">
        <v>0</v>
      </c>
      <c r="VI17" s="5">
        <v>0</v>
      </c>
      <c r="VJ17" s="5">
        <v>0</v>
      </c>
      <c r="VK17" s="5">
        <v>0</v>
      </c>
      <c r="VL17" s="5">
        <v>0</v>
      </c>
      <c r="VM17" s="5">
        <v>0</v>
      </c>
      <c r="VN17" s="5">
        <v>0</v>
      </c>
      <c r="VO17" s="5">
        <v>0</v>
      </c>
      <c r="VP17" s="5">
        <v>0</v>
      </c>
      <c r="VQ17" s="5">
        <v>0</v>
      </c>
      <c r="VR17" s="5">
        <v>0</v>
      </c>
      <c r="VS17" s="5">
        <v>0</v>
      </c>
      <c r="VT17" s="5">
        <v>0</v>
      </c>
      <c r="VU17" s="5">
        <v>0</v>
      </c>
      <c r="VV17" s="5">
        <v>0</v>
      </c>
      <c r="VW17">
        <v>0</v>
      </c>
      <c r="VX17" s="5">
        <v>0</v>
      </c>
      <c r="VY17" s="5">
        <v>0</v>
      </c>
      <c r="VZ17" s="5">
        <v>0</v>
      </c>
      <c r="WA17" s="5">
        <v>0</v>
      </c>
      <c r="WB17" s="5">
        <v>0</v>
      </c>
      <c r="WC17" s="5">
        <v>0</v>
      </c>
      <c r="WD17" s="5">
        <v>0</v>
      </c>
      <c r="WE17" s="5">
        <v>0</v>
      </c>
      <c r="WF17" s="5">
        <v>0</v>
      </c>
      <c r="WG17" s="5">
        <v>0</v>
      </c>
      <c r="WH17" s="5">
        <v>0</v>
      </c>
      <c r="WI17" s="5">
        <v>0</v>
      </c>
      <c r="WJ17" s="5">
        <v>0</v>
      </c>
      <c r="WK17" s="5">
        <v>0</v>
      </c>
      <c r="WL17" s="5">
        <v>0</v>
      </c>
      <c r="WM17" s="5">
        <v>0</v>
      </c>
      <c r="WN17" s="5">
        <v>0</v>
      </c>
      <c r="WO17" s="5">
        <v>0</v>
      </c>
      <c r="WP17" s="5">
        <v>0</v>
      </c>
      <c r="WQ17" s="5">
        <v>0</v>
      </c>
      <c r="WR17" s="5">
        <v>0</v>
      </c>
      <c r="WS17" s="5">
        <v>0</v>
      </c>
      <c r="WT17" s="5">
        <v>0</v>
      </c>
      <c r="WU17" s="5">
        <v>0</v>
      </c>
      <c r="WV17" s="5">
        <v>0</v>
      </c>
      <c r="WW17" s="5">
        <v>0</v>
      </c>
      <c r="WX17" s="5">
        <v>0</v>
      </c>
      <c r="WY17" s="5">
        <v>0</v>
      </c>
      <c r="WZ17" s="5">
        <v>0</v>
      </c>
      <c r="XA17" s="5">
        <v>0</v>
      </c>
      <c r="XB17" s="5">
        <v>0</v>
      </c>
      <c r="XC17" s="5">
        <v>0</v>
      </c>
      <c r="XD17" s="5">
        <v>0</v>
      </c>
      <c r="XE17" s="5">
        <v>0</v>
      </c>
      <c r="XF17" s="5">
        <v>0</v>
      </c>
      <c r="XG17" s="5">
        <v>0</v>
      </c>
      <c r="XH17" s="5">
        <v>0</v>
      </c>
      <c r="XI17" s="5">
        <v>0</v>
      </c>
      <c r="XJ17" s="5">
        <v>0</v>
      </c>
      <c r="XK17" s="5">
        <v>0</v>
      </c>
      <c r="XL17" s="5">
        <v>0</v>
      </c>
      <c r="XM17" s="5">
        <v>0</v>
      </c>
      <c r="XN17" s="5">
        <v>0</v>
      </c>
      <c r="XO17" s="5">
        <v>0</v>
      </c>
      <c r="XP17" s="5">
        <v>0</v>
      </c>
      <c r="XQ17" s="3">
        <v>3</v>
      </c>
      <c r="XR17" s="3">
        <v>2</v>
      </c>
      <c r="XS17" s="3">
        <v>0</v>
      </c>
      <c r="XT17" s="1" t="e">
        <v>#NULL!</v>
      </c>
      <c r="XU17" s="3">
        <v>4</v>
      </c>
      <c r="XV17" s="3">
        <v>3</v>
      </c>
      <c r="XW17" s="3">
        <v>0</v>
      </c>
      <c r="XX17" s="1" t="e">
        <v>#NULL!</v>
      </c>
      <c r="XY17" s="1" t="e">
        <v>#NULL!</v>
      </c>
      <c r="XZ17" s="3">
        <v>3</v>
      </c>
      <c r="YA17" s="3">
        <v>0</v>
      </c>
      <c r="YB17" s="1" t="e">
        <v>#NULL!</v>
      </c>
      <c r="YC17" s="1" t="e">
        <v>#NULL!</v>
      </c>
      <c r="YD17" s="1" t="e">
        <v>#NULL!</v>
      </c>
      <c r="YE17" s="3">
        <v>4</v>
      </c>
      <c r="YF17" s="3">
        <v>1</v>
      </c>
      <c r="YG17" s="3">
        <v>0</v>
      </c>
      <c r="YH17" s="1" t="e">
        <v>#NULL!</v>
      </c>
      <c r="YI17" s="3">
        <v>2</v>
      </c>
      <c r="YJ17" s="3">
        <v>0</v>
      </c>
      <c r="YK17" s="1" t="e">
        <v>#NULL!</v>
      </c>
      <c r="YL17" s="1" t="e">
        <v>#NULL!</v>
      </c>
      <c r="YM17" s="3">
        <v>0.5</v>
      </c>
      <c r="YN17" s="3">
        <v>2</v>
      </c>
      <c r="YO17" s="3">
        <v>0</v>
      </c>
      <c r="YP17" s="1" t="e">
        <v>#NULL!</v>
      </c>
      <c r="YQ17" s="3">
        <v>2</v>
      </c>
      <c r="YR17" s="3">
        <v>3</v>
      </c>
      <c r="YS17" s="3">
        <v>0</v>
      </c>
      <c r="YT17" s="1" t="e">
        <v>#NULL!</v>
      </c>
      <c r="YU17" s="1" t="e">
        <v>#NULL!</v>
      </c>
      <c r="YV17" s="3">
        <v>1</v>
      </c>
      <c r="YW17" s="3">
        <v>0</v>
      </c>
      <c r="YX17" s="1" t="e">
        <v>#NULL!</v>
      </c>
      <c r="YY17" s="3">
        <v>2</v>
      </c>
      <c r="YZ17" s="3">
        <v>2</v>
      </c>
      <c r="ZA17" s="3">
        <v>999</v>
      </c>
      <c r="ZB17" s="3">
        <v>2</v>
      </c>
      <c r="ZC17" s="3">
        <v>1</v>
      </c>
      <c r="ZD17" s="3">
        <v>0</v>
      </c>
      <c r="ZE17" s="3">
        <v>2</v>
      </c>
      <c r="ZF17" s="3">
        <v>0</v>
      </c>
      <c r="ZG17" s="1" t="e">
        <v>#NULL!</v>
      </c>
      <c r="ZH17" s="1" t="e">
        <v>#NULL!</v>
      </c>
      <c r="ZI17" s="3">
        <v>4</v>
      </c>
      <c r="ZJ17" s="3">
        <v>0</v>
      </c>
      <c r="ZK17" s="1" t="e">
        <v>#NULL!</v>
      </c>
      <c r="ZL17" s="3">
        <v>1</v>
      </c>
      <c r="ZM17" s="3">
        <v>0</v>
      </c>
      <c r="ZN17" s="1" t="e">
        <v>#NULL!</v>
      </c>
      <c r="ZO17" s="3">
        <v>3</v>
      </c>
      <c r="ZP17" s="3">
        <v>0</v>
      </c>
      <c r="ZQ17" s="1" t="e">
        <v>#NULL!</v>
      </c>
      <c r="ZR17" s="3">
        <v>2</v>
      </c>
      <c r="ZS17" s="3">
        <v>0</v>
      </c>
      <c r="ZT17" s="1" t="e">
        <v>#NULL!</v>
      </c>
      <c r="ZU17" s="3">
        <v>2</v>
      </c>
      <c r="ZV17" s="3">
        <v>0</v>
      </c>
      <c r="ZW17" s="1" t="e">
        <v>#NULL!</v>
      </c>
      <c r="ZX17" s="3">
        <v>1</v>
      </c>
      <c r="ZY17" s="3">
        <v>0</v>
      </c>
      <c r="ZZ17" s="1" t="e">
        <v>#NULL!</v>
      </c>
      <c r="AAA17" s="3">
        <v>2</v>
      </c>
      <c r="AAB17" s="3">
        <v>0</v>
      </c>
      <c r="AAC17" s="1" t="e">
        <v>#NULL!</v>
      </c>
      <c r="AAD17" s="3">
        <v>999</v>
      </c>
      <c r="AAE17" s="3">
        <v>999</v>
      </c>
      <c r="AAF17" s="3">
        <v>999</v>
      </c>
      <c r="AAG17" s="3">
        <v>999</v>
      </c>
      <c r="AAH17" s="3">
        <v>999</v>
      </c>
      <c r="AAI17" s="3">
        <v>999</v>
      </c>
      <c r="AAJ17" s="3">
        <v>999</v>
      </c>
      <c r="AAK17" s="3">
        <v>999</v>
      </c>
      <c r="AAL17" s="3">
        <v>999</v>
      </c>
      <c r="AAM17" s="3">
        <v>999</v>
      </c>
      <c r="AAN17" s="3">
        <v>999</v>
      </c>
      <c r="AAO17" s="3">
        <v>999</v>
      </c>
      <c r="AAP17" s="3">
        <v>999</v>
      </c>
      <c r="AAQ17" s="3">
        <v>999</v>
      </c>
      <c r="AAR17" s="3">
        <v>999</v>
      </c>
      <c r="AAS17" s="3">
        <v>999</v>
      </c>
      <c r="AAT17" s="3">
        <v>999</v>
      </c>
      <c r="AAU17" s="3">
        <v>999</v>
      </c>
      <c r="AAV17" s="3">
        <v>999</v>
      </c>
      <c r="AAW17" s="3">
        <v>999</v>
      </c>
      <c r="AAX17" s="3">
        <v>999</v>
      </c>
      <c r="AAY17" s="3">
        <v>999</v>
      </c>
      <c r="AAZ17" s="3">
        <v>999</v>
      </c>
      <c r="ABA17" s="3">
        <v>999</v>
      </c>
      <c r="ABB17" s="3">
        <v>1</v>
      </c>
      <c r="ABC17" s="3">
        <v>2</v>
      </c>
      <c r="ABD17" s="3">
        <v>2</v>
      </c>
      <c r="ABE17" s="3">
        <v>0</v>
      </c>
      <c r="ABF17" s="3">
        <v>3</v>
      </c>
      <c r="ABG17" s="3">
        <v>3</v>
      </c>
      <c r="ABH17" s="3">
        <v>2</v>
      </c>
      <c r="ABI17" s="3">
        <v>0</v>
      </c>
      <c r="ABJ17" s="3">
        <v>0</v>
      </c>
      <c r="ABK17" s="3">
        <v>2</v>
      </c>
      <c r="ABL17" s="3">
        <v>2</v>
      </c>
      <c r="ABM17" s="3">
        <v>0</v>
      </c>
      <c r="ABN17" s="3">
        <v>0</v>
      </c>
      <c r="ABO17" s="3">
        <v>0</v>
      </c>
      <c r="ABP17" s="3">
        <v>1</v>
      </c>
      <c r="ABQ17" s="3">
        <v>3</v>
      </c>
      <c r="ABR17" s="3">
        <v>2</v>
      </c>
      <c r="ABS17" s="3">
        <v>0</v>
      </c>
      <c r="ABT17" s="3">
        <v>3</v>
      </c>
      <c r="ABU17" s="3">
        <v>2</v>
      </c>
      <c r="ABV17" s="3">
        <v>0</v>
      </c>
      <c r="ABW17" s="3">
        <v>0</v>
      </c>
      <c r="ABX17" s="3">
        <v>1</v>
      </c>
      <c r="ABY17" s="3">
        <v>3</v>
      </c>
      <c r="ABZ17" s="3">
        <v>3</v>
      </c>
      <c r="ACA17" s="3">
        <v>0</v>
      </c>
      <c r="ACB17" s="3">
        <v>3</v>
      </c>
      <c r="ACC17" s="3">
        <v>3</v>
      </c>
      <c r="ACD17" s="3">
        <v>3</v>
      </c>
      <c r="ACE17" s="3">
        <v>0</v>
      </c>
      <c r="ACF17" s="3">
        <v>0</v>
      </c>
      <c r="ACG17" s="3">
        <v>3</v>
      </c>
      <c r="ACH17" s="3">
        <v>4</v>
      </c>
      <c r="ACI17" s="3">
        <v>0</v>
      </c>
      <c r="ACJ17" s="3">
        <v>1</v>
      </c>
      <c r="ACK17" s="3">
        <v>4</v>
      </c>
      <c r="ACL17" s="3">
        <v>0</v>
      </c>
      <c r="ACM17" s="3">
        <v>6</v>
      </c>
      <c r="ACN17" s="3">
        <v>3</v>
      </c>
      <c r="ACO17" s="3">
        <v>4</v>
      </c>
      <c r="ACP17" s="3">
        <v>6</v>
      </c>
      <c r="ACQ17" s="3">
        <v>3</v>
      </c>
      <c r="ACR17" s="3">
        <v>0</v>
      </c>
      <c r="ACS17" s="3">
        <v>0</v>
      </c>
      <c r="ACT17" s="3">
        <v>6</v>
      </c>
      <c r="ACU17" s="3">
        <v>5</v>
      </c>
      <c r="ACV17" s="3">
        <v>0</v>
      </c>
      <c r="ACW17" s="3">
        <v>5</v>
      </c>
      <c r="ACX17" s="3">
        <v>6</v>
      </c>
      <c r="ACY17" s="3">
        <v>0</v>
      </c>
      <c r="ACZ17" s="3">
        <v>5</v>
      </c>
      <c r="ADA17" s="3">
        <v>4</v>
      </c>
      <c r="ADB17" s="3">
        <v>0</v>
      </c>
      <c r="ADC17" s="3">
        <v>5</v>
      </c>
      <c r="ADD17" s="3">
        <v>3</v>
      </c>
      <c r="ADE17" s="3">
        <v>0</v>
      </c>
      <c r="ADF17" s="3">
        <v>2</v>
      </c>
      <c r="ADG17" s="3">
        <v>4</v>
      </c>
      <c r="ADH17" s="3">
        <v>0</v>
      </c>
      <c r="ADI17" s="3">
        <v>4</v>
      </c>
      <c r="ADJ17" s="3">
        <v>6</v>
      </c>
      <c r="ADK17" s="3">
        <v>0</v>
      </c>
      <c r="ADL17" s="3">
        <v>6</v>
      </c>
      <c r="ADM17" s="3">
        <v>3</v>
      </c>
      <c r="ADN17" s="3">
        <v>0</v>
      </c>
      <c r="ADO17" s="3">
        <v>0</v>
      </c>
      <c r="ADP17" s="3">
        <v>0</v>
      </c>
      <c r="ADQ17" s="3">
        <v>0</v>
      </c>
      <c r="ADR17" s="3">
        <v>0</v>
      </c>
      <c r="ADS17" s="3">
        <v>0</v>
      </c>
      <c r="ADT17" s="3">
        <v>0</v>
      </c>
      <c r="ADU17" s="3">
        <v>0</v>
      </c>
      <c r="ADV17" s="3">
        <v>0</v>
      </c>
      <c r="ADW17" s="3">
        <v>0</v>
      </c>
      <c r="ADX17" s="3">
        <v>0</v>
      </c>
      <c r="ADY17" s="3">
        <v>0</v>
      </c>
      <c r="ADZ17" s="3">
        <v>0</v>
      </c>
      <c r="AEA17" s="3">
        <v>0</v>
      </c>
      <c r="AEB17" s="3">
        <v>0</v>
      </c>
      <c r="AEC17" s="3">
        <v>0</v>
      </c>
      <c r="AED17" s="3">
        <v>0</v>
      </c>
      <c r="AEE17" s="3">
        <v>0</v>
      </c>
      <c r="AEF17" s="3">
        <v>0</v>
      </c>
      <c r="AEG17" s="3">
        <v>0</v>
      </c>
      <c r="AEH17" s="3">
        <v>0</v>
      </c>
      <c r="AEI17" s="3">
        <v>0</v>
      </c>
      <c r="AEJ17" s="3">
        <v>0</v>
      </c>
      <c r="AEK17" s="3">
        <v>0</v>
      </c>
      <c r="AEL17" s="3">
        <v>0</v>
      </c>
      <c r="AEM17" t="s">
        <v>933</v>
      </c>
      <c r="AEN17" t="s">
        <v>933</v>
      </c>
      <c r="AEO17" t="s">
        <v>933</v>
      </c>
      <c r="AEP17" s="5">
        <v>0</v>
      </c>
      <c r="AEQ17" t="s">
        <v>933</v>
      </c>
      <c r="AER17" t="s">
        <v>933</v>
      </c>
      <c r="AES17" t="s">
        <v>933</v>
      </c>
      <c r="AET17" s="5">
        <v>0</v>
      </c>
      <c r="AEU17" s="5">
        <v>0</v>
      </c>
      <c r="AEV17" t="s">
        <v>933</v>
      </c>
      <c r="AEW17" t="s">
        <v>933</v>
      </c>
      <c r="AEX17" s="5">
        <v>0</v>
      </c>
      <c r="AEY17" s="5">
        <v>0</v>
      </c>
      <c r="AEZ17" s="5">
        <v>0</v>
      </c>
      <c r="AFA17" t="s">
        <v>933</v>
      </c>
      <c r="AFB17" t="s">
        <v>933</v>
      </c>
      <c r="AFC17" t="s">
        <v>933</v>
      </c>
      <c r="AFD17" s="5">
        <v>0</v>
      </c>
      <c r="AFE17" t="s">
        <v>933</v>
      </c>
      <c r="AFF17" t="s">
        <v>933</v>
      </c>
      <c r="AFG17" s="5">
        <v>0</v>
      </c>
      <c r="AFH17" s="5">
        <v>0</v>
      </c>
      <c r="AFI17" t="s">
        <v>933</v>
      </c>
      <c r="AFJ17" t="s">
        <v>933</v>
      </c>
      <c r="AFK17" t="s">
        <v>933</v>
      </c>
      <c r="AFL17" s="5">
        <v>0</v>
      </c>
      <c r="AFM17" t="s">
        <v>933</v>
      </c>
      <c r="AFN17" t="s">
        <v>933</v>
      </c>
      <c r="AFO17" t="s">
        <v>933</v>
      </c>
      <c r="AFP17" s="5">
        <v>0</v>
      </c>
      <c r="AFQ17" s="5">
        <v>0</v>
      </c>
      <c r="AFR17" t="s">
        <v>933</v>
      </c>
      <c r="AFS17" t="s">
        <v>933</v>
      </c>
      <c r="AFT17" s="5">
        <v>0</v>
      </c>
      <c r="AFU17" t="s">
        <v>933</v>
      </c>
      <c r="AFV17" t="s">
        <v>933</v>
      </c>
      <c r="AFW17" s="5">
        <v>0</v>
      </c>
      <c r="AFX17" t="s">
        <v>933</v>
      </c>
      <c r="AFY17" t="s">
        <v>933</v>
      </c>
      <c r="AFZ17" t="s">
        <v>933</v>
      </c>
      <c r="AGA17" t="s">
        <v>933</v>
      </c>
      <c r="AGB17" t="s">
        <v>933</v>
      </c>
      <c r="AGC17" s="5">
        <v>0</v>
      </c>
      <c r="AGD17" s="5">
        <v>0</v>
      </c>
      <c r="AGE17" t="s">
        <v>933</v>
      </c>
      <c r="AGF17" t="s">
        <v>933</v>
      </c>
      <c r="AGG17" s="5">
        <v>0</v>
      </c>
      <c r="AGH17" t="s">
        <v>933</v>
      </c>
      <c r="AGI17" t="s">
        <v>933</v>
      </c>
      <c r="AGJ17" s="5">
        <v>0</v>
      </c>
      <c r="AGK17" t="s">
        <v>933</v>
      </c>
      <c r="AGL17" t="s">
        <v>933</v>
      </c>
      <c r="AGM17" s="5">
        <v>0</v>
      </c>
      <c r="AGN17" t="s">
        <v>933</v>
      </c>
      <c r="AGO17" t="s">
        <v>933</v>
      </c>
      <c r="AGP17" s="5">
        <v>0</v>
      </c>
      <c r="AGQ17" t="s">
        <v>933</v>
      </c>
      <c r="AGR17" t="s">
        <v>933</v>
      </c>
      <c r="AGS17" s="5">
        <v>0</v>
      </c>
      <c r="AGT17" t="s">
        <v>933</v>
      </c>
      <c r="AGU17" t="s">
        <v>927</v>
      </c>
      <c r="AGV17" s="5">
        <v>0</v>
      </c>
      <c r="AGW17" t="s">
        <v>927</v>
      </c>
      <c r="AGX17" t="s">
        <v>927</v>
      </c>
      <c r="AGY17" s="5">
        <v>0</v>
      </c>
      <c r="AGZ17" s="5">
        <v>0</v>
      </c>
      <c r="AHA17" s="5">
        <v>0</v>
      </c>
      <c r="AHB17" s="5">
        <v>0</v>
      </c>
      <c r="AHC17" s="5">
        <v>0</v>
      </c>
      <c r="AHD17" s="5">
        <v>0</v>
      </c>
      <c r="AHE17" s="5">
        <v>0</v>
      </c>
      <c r="AHF17" s="5">
        <v>0</v>
      </c>
      <c r="AHG17" s="5">
        <v>0</v>
      </c>
      <c r="AHH17" s="5">
        <v>0</v>
      </c>
      <c r="AHI17" s="5">
        <v>0</v>
      </c>
      <c r="AHJ17" s="5">
        <v>0</v>
      </c>
      <c r="AHK17" s="5">
        <v>0</v>
      </c>
      <c r="AHL17" s="5">
        <v>0</v>
      </c>
      <c r="AHM17" s="5">
        <v>0</v>
      </c>
      <c r="AHN17" s="5">
        <v>0</v>
      </c>
      <c r="AHO17" s="5">
        <v>0</v>
      </c>
      <c r="AHP17" s="5">
        <v>0</v>
      </c>
      <c r="AHQ17" s="5">
        <v>0</v>
      </c>
      <c r="AHR17" s="5">
        <v>0</v>
      </c>
      <c r="AHS17" s="5">
        <v>0</v>
      </c>
      <c r="AHT17" s="5">
        <v>0</v>
      </c>
      <c r="AHU17" s="5">
        <v>0</v>
      </c>
      <c r="AHV17" s="5">
        <v>0</v>
      </c>
      <c r="AHW17" s="5">
        <v>0</v>
      </c>
    </row>
    <row r="18" spans="1:907" x14ac:dyDescent="0.2">
      <c r="A18" s="5">
        <v>20</v>
      </c>
      <c r="B18" t="s">
        <v>929</v>
      </c>
      <c r="C18" t="s">
        <v>904</v>
      </c>
      <c r="D18" t="s">
        <v>905</v>
      </c>
      <c r="E18" s="5">
        <v>47</v>
      </c>
      <c r="F18" s="5">
        <v>47.169444444444444</v>
      </c>
      <c r="G18" s="2">
        <v>42177</v>
      </c>
      <c r="H18" s="2">
        <v>42237</v>
      </c>
      <c r="I18" t="s">
        <v>906</v>
      </c>
      <c r="J18" t="s">
        <v>937</v>
      </c>
      <c r="K18" t="s">
        <v>913</v>
      </c>
      <c r="L18" t="s">
        <v>913</v>
      </c>
      <c r="M18" s="5">
        <v>0</v>
      </c>
      <c r="N18" s="5">
        <v>0</v>
      </c>
      <c r="O18" t="s">
        <v>913</v>
      </c>
      <c r="P18" s="5">
        <v>0</v>
      </c>
      <c r="Q18" s="5">
        <v>0</v>
      </c>
      <c r="R18" s="5">
        <v>0</v>
      </c>
      <c r="S18" s="5">
        <v>0</v>
      </c>
      <c r="T18" t="s">
        <v>913</v>
      </c>
      <c r="U18" s="5">
        <v>0</v>
      </c>
      <c r="V18" s="5">
        <v>0</v>
      </c>
      <c r="W18" s="5">
        <v>0</v>
      </c>
      <c r="X18" s="5">
        <v>0</v>
      </c>
      <c r="Y18" t="s">
        <v>912</v>
      </c>
      <c r="Z18" s="5">
        <v>0</v>
      </c>
      <c r="AA18" s="5">
        <v>0</v>
      </c>
      <c r="AB18" s="5">
        <v>0</v>
      </c>
      <c r="AC18" t="s">
        <v>913</v>
      </c>
      <c r="AD18" s="5">
        <v>0</v>
      </c>
      <c r="AE18" s="5">
        <v>0</v>
      </c>
      <c r="AF18" s="5">
        <v>0</v>
      </c>
      <c r="AG18" t="s">
        <v>913</v>
      </c>
      <c r="AH18" t="s">
        <v>912</v>
      </c>
      <c r="AI18" t="s">
        <v>913</v>
      </c>
      <c r="AJ18" s="5">
        <v>0</v>
      </c>
      <c r="AK18" t="s">
        <v>913</v>
      </c>
      <c r="AL18" s="5">
        <v>0</v>
      </c>
      <c r="AM18" s="5">
        <v>0</v>
      </c>
      <c r="AN18" s="5">
        <v>0</v>
      </c>
      <c r="AO18" s="5">
        <v>0</v>
      </c>
      <c r="AP18" t="s">
        <v>913</v>
      </c>
      <c r="AQ18" s="5">
        <v>0</v>
      </c>
      <c r="AR18" s="5">
        <v>0</v>
      </c>
      <c r="AS18" t="s">
        <v>913</v>
      </c>
      <c r="AT18" s="5">
        <v>0</v>
      </c>
      <c r="AU18" s="5">
        <v>0</v>
      </c>
      <c r="AV18" t="s">
        <v>913</v>
      </c>
      <c r="AW18" s="5">
        <v>0</v>
      </c>
      <c r="AX18" s="5">
        <v>0</v>
      </c>
      <c r="AY18" t="s">
        <v>913</v>
      </c>
      <c r="AZ18" s="5">
        <v>0</v>
      </c>
      <c r="BA18" s="5">
        <v>0</v>
      </c>
      <c r="BB18" s="5">
        <v>0</v>
      </c>
      <c r="BC18" t="s">
        <v>912</v>
      </c>
      <c r="BD18" t="s">
        <v>913</v>
      </c>
      <c r="BE18" s="5">
        <v>0</v>
      </c>
      <c r="BF18" t="s">
        <v>913</v>
      </c>
      <c r="BG18" s="5">
        <v>0</v>
      </c>
      <c r="BH18" s="5">
        <v>0</v>
      </c>
      <c r="BI18" t="s">
        <v>913</v>
      </c>
      <c r="BJ18" s="5">
        <v>0</v>
      </c>
      <c r="BK18" s="5">
        <v>0</v>
      </c>
      <c r="BL18" t="s">
        <v>913</v>
      </c>
      <c r="BM18" s="5">
        <v>0</v>
      </c>
      <c r="BN18" s="5">
        <v>0</v>
      </c>
      <c r="BO18" t="s">
        <v>913</v>
      </c>
      <c r="BP18" t="s">
        <v>913</v>
      </c>
      <c r="BQ18" s="5">
        <v>0</v>
      </c>
      <c r="BR18" t="s">
        <v>913</v>
      </c>
      <c r="BS18" s="5">
        <v>0</v>
      </c>
      <c r="BT18" s="5">
        <v>0</v>
      </c>
      <c r="BU18" t="s">
        <v>913</v>
      </c>
      <c r="BV18" t="s">
        <v>913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t="s">
        <v>913</v>
      </c>
      <c r="CW18" t="s">
        <v>913</v>
      </c>
      <c r="CX18" s="5">
        <v>0</v>
      </c>
      <c r="CY18" s="5">
        <v>0</v>
      </c>
      <c r="CZ18" t="s">
        <v>913</v>
      </c>
      <c r="DA18" s="5">
        <v>0</v>
      </c>
      <c r="DB18" s="5">
        <v>0</v>
      </c>
      <c r="DC18" s="5">
        <v>0</v>
      </c>
      <c r="DD18" s="5">
        <v>0</v>
      </c>
      <c r="DE18" t="s">
        <v>913</v>
      </c>
      <c r="DF18" s="5">
        <v>0</v>
      </c>
      <c r="DG18" s="5">
        <v>0</v>
      </c>
      <c r="DH18" s="5">
        <v>0</v>
      </c>
      <c r="DI18" s="5">
        <v>0</v>
      </c>
      <c r="DJ18" t="s">
        <v>913</v>
      </c>
      <c r="DK18" s="5">
        <v>0</v>
      </c>
      <c r="DL18" s="5">
        <v>0</v>
      </c>
      <c r="DM18" s="5">
        <v>0</v>
      </c>
      <c r="DN18" t="s">
        <v>913</v>
      </c>
      <c r="DO18" s="5">
        <v>0</v>
      </c>
      <c r="DP18" s="5">
        <v>0</v>
      </c>
      <c r="DQ18" s="5">
        <v>0</v>
      </c>
      <c r="DR18" t="s">
        <v>913</v>
      </c>
      <c r="DS18" t="s">
        <v>913</v>
      </c>
      <c r="DT18" t="s">
        <v>913</v>
      </c>
      <c r="DU18" s="5">
        <v>0</v>
      </c>
      <c r="DV18" t="s">
        <v>913</v>
      </c>
      <c r="DW18" s="5">
        <v>0</v>
      </c>
      <c r="DX18" s="5">
        <v>0</v>
      </c>
      <c r="DY18" s="5">
        <v>0</v>
      </c>
      <c r="DZ18" s="5">
        <v>0</v>
      </c>
      <c r="EA18" t="s">
        <v>913</v>
      </c>
      <c r="EB18" s="5">
        <v>0</v>
      </c>
      <c r="EC18" s="5">
        <v>0</v>
      </c>
      <c r="ED18" t="s">
        <v>913</v>
      </c>
      <c r="EE18" s="5">
        <v>0</v>
      </c>
      <c r="EF18" s="5">
        <v>0</v>
      </c>
      <c r="EG18" t="s">
        <v>913</v>
      </c>
      <c r="EH18" s="5">
        <v>0</v>
      </c>
      <c r="EI18" s="5">
        <v>0</v>
      </c>
      <c r="EJ18" t="s">
        <v>913</v>
      </c>
      <c r="EK18" s="5">
        <v>0</v>
      </c>
      <c r="EL18" s="5">
        <v>0</v>
      </c>
      <c r="EM18" s="5">
        <v>0</v>
      </c>
      <c r="EN18" t="s">
        <v>913</v>
      </c>
      <c r="EO18" t="s">
        <v>913</v>
      </c>
      <c r="EP18" s="5">
        <v>0</v>
      </c>
      <c r="EQ18" t="s">
        <v>913</v>
      </c>
      <c r="ER18" s="5">
        <v>0</v>
      </c>
      <c r="ES18" s="5">
        <v>0</v>
      </c>
      <c r="ET18" t="s">
        <v>913</v>
      </c>
      <c r="EU18" s="5">
        <v>0</v>
      </c>
      <c r="EV18" s="5">
        <v>0</v>
      </c>
      <c r="EW18" t="s">
        <v>913</v>
      </c>
      <c r="EX18" s="5">
        <v>0</v>
      </c>
      <c r="EY18" s="5">
        <v>0</v>
      </c>
      <c r="EZ18" t="s">
        <v>913</v>
      </c>
      <c r="FA18" t="s">
        <v>913</v>
      </c>
      <c r="FB18" s="5">
        <v>0</v>
      </c>
      <c r="FC18" t="s">
        <v>913</v>
      </c>
      <c r="FD18" s="5">
        <v>0</v>
      </c>
      <c r="FE18" s="5">
        <v>0</v>
      </c>
      <c r="FF18" t="s">
        <v>913</v>
      </c>
      <c r="FG18" t="s">
        <v>913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t="s">
        <v>930</v>
      </c>
      <c r="GH18" t="s">
        <v>908</v>
      </c>
      <c r="GI18" t="s">
        <v>934</v>
      </c>
      <c r="GJ18" s="5">
        <v>0</v>
      </c>
      <c r="GK18" s="5">
        <v>13</v>
      </c>
      <c r="GL18" s="5">
        <v>0</v>
      </c>
      <c r="GM18" s="5">
        <v>6</v>
      </c>
      <c r="GN18" s="5">
        <v>0</v>
      </c>
      <c r="GO18" s="5">
        <v>7</v>
      </c>
      <c r="GP18" t="s">
        <v>930</v>
      </c>
      <c r="GQ18" t="s">
        <v>908</v>
      </c>
      <c r="GR18" t="s">
        <v>1037</v>
      </c>
      <c r="GS18" s="4">
        <v>17</v>
      </c>
      <c r="GT18" s="4">
        <v>23</v>
      </c>
      <c r="GU18" s="4">
        <v>29</v>
      </c>
      <c r="GV18" s="4">
        <v>28</v>
      </c>
      <c r="GW18" s="5">
        <v>46</v>
      </c>
      <c r="GX18" s="5">
        <v>51</v>
      </c>
      <c r="GY18" s="5">
        <v>5</v>
      </c>
      <c r="GZ18" s="5">
        <v>12</v>
      </c>
      <c r="HA18" s="5">
        <v>11</v>
      </c>
      <c r="HB18" s="5">
        <v>12</v>
      </c>
      <c r="HC18" s="5">
        <v>18</v>
      </c>
      <c r="HD18" s="5">
        <v>10</v>
      </c>
      <c r="HE18" s="5">
        <v>11</v>
      </c>
      <c r="HF18" s="5">
        <v>18</v>
      </c>
      <c r="HG18" t="s">
        <v>935</v>
      </c>
      <c r="HH18" t="s">
        <v>935</v>
      </c>
      <c r="HI18" s="5">
        <v>0</v>
      </c>
      <c r="HJ18" s="5">
        <v>16</v>
      </c>
      <c r="HK18" s="5">
        <v>4</v>
      </c>
      <c r="HL18" s="5">
        <v>3</v>
      </c>
      <c r="HM18" s="5">
        <v>1</v>
      </c>
      <c r="HN18" s="5">
        <v>1</v>
      </c>
      <c r="HO18" s="5">
        <v>5</v>
      </c>
      <c r="HP18" s="5">
        <v>1</v>
      </c>
      <c r="HQ18" s="5">
        <v>5</v>
      </c>
      <c r="HR18" s="5">
        <v>1</v>
      </c>
      <c r="HS18" s="5">
        <v>5</v>
      </c>
      <c r="HT18" s="5">
        <v>5</v>
      </c>
      <c r="HU18" s="5">
        <v>0</v>
      </c>
      <c r="HV18" s="5">
        <v>0</v>
      </c>
      <c r="HW18" s="5">
        <v>5</v>
      </c>
      <c r="HX18" s="5">
        <v>0</v>
      </c>
      <c r="HY18" s="5">
        <v>0</v>
      </c>
      <c r="HZ18" s="5">
        <v>0</v>
      </c>
      <c r="IA18" s="5">
        <v>0</v>
      </c>
      <c r="IB18" s="5">
        <v>5</v>
      </c>
      <c r="IC18" s="5">
        <v>0</v>
      </c>
      <c r="ID18" s="5">
        <v>0</v>
      </c>
      <c r="IE18" s="5">
        <v>0</v>
      </c>
      <c r="IF18" s="5">
        <v>0</v>
      </c>
      <c r="IG18" s="5">
        <v>5</v>
      </c>
      <c r="IH18" s="5">
        <v>0</v>
      </c>
      <c r="II18" s="5">
        <v>0</v>
      </c>
      <c r="IJ18" s="5">
        <v>0</v>
      </c>
      <c r="IK18" s="5">
        <v>5</v>
      </c>
      <c r="IL18" s="5">
        <v>0</v>
      </c>
      <c r="IM18" s="5">
        <v>0</v>
      </c>
      <c r="IN18" s="5">
        <v>0</v>
      </c>
      <c r="IO18" s="5">
        <v>5</v>
      </c>
      <c r="IP18" s="5">
        <v>5</v>
      </c>
      <c r="IQ18" s="5">
        <v>5</v>
      </c>
      <c r="IR18" s="5">
        <v>0</v>
      </c>
      <c r="IS18" s="5">
        <v>5</v>
      </c>
      <c r="IT18" s="5">
        <v>0</v>
      </c>
      <c r="IU18" s="5">
        <v>0</v>
      </c>
      <c r="IV18" s="5">
        <v>0</v>
      </c>
      <c r="IW18" s="5">
        <v>0</v>
      </c>
      <c r="IX18" s="5">
        <v>5</v>
      </c>
      <c r="IY18" s="5">
        <v>0</v>
      </c>
      <c r="IZ18" s="5">
        <v>0</v>
      </c>
      <c r="JA18" s="5">
        <v>5</v>
      </c>
      <c r="JB18" s="5">
        <v>0</v>
      </c>
      <c r="JC18" s="5">
        <v>0</v>
      </c>
      <c r="JD18" s="5">
        <v>5</v>
      </c>
      <c r="JE18" s="5">
        <v>0</v>
      </c>
      <c r="JF18" s="5">
        <v>0</v>
      </c>
      <c r="JG18" s="5">
        <v>5</v>
      </c>
      <c r="JH18" s="5">
        <v>0</v>
      </c>
      <c r="JI18" s="5">
        <v>0</v>
      </c>
      <c r="JJ18" s="5">
        <v>0</v>
      </c>
      <c r="JK18" s="5">
        <v>5</v>
      </c>
      <c r="JL18" s="5">
        <v>5</v>
      </c>
      <c r="JM18" s="5">
        <v>0</v>
      </c>
      <c r="JN18" s="5">
        <v>5</v>
      </c>
      <c r="JO18" s="5">
        <v>0</v>
      </c>
      <c r="JP18" s="5">
        <v>0</v>
      </c>
      <c r="JQ18" s="5">
        <v>5</v>
      </c>
      <c r="JR18" s="5">
        <v>0</v>
      </c>
      <c r="JS18" s="5">
        <v>0</v>
      </c>
      <c r="JT18" s="5">
        <v>5</v>
      </c>
      <c r="JU18" s="5">
        <v>0</v>
      </c>
      <c r="JV18" s="5">
        <v>0</v>
      </c>
      <c r="JW18" s="5">
        <v>5</v>
      </c>
      <c r="JX18" s="5">
        <v>5</v>
      </c>
      <c r="JY18" s="5">
        <v>0</v>
      </c>
      <c r="JZ18" s="5">
        <v>5</v>
      </c>
      <c r="KA18" s="5">
        <v>0</v>
      </c>
      <c r="KB18" s="5">
        <v>0</v>
      </c>
      <c r="KC18" s="5">
        <v>5</v>
      </c>
      <c r="KD18" s="5">
        <v>5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t="s">
        <v>918</v>
      </c>
      <c r="LE18" t="s">
        <v>918</v>
      </c>
      <c r="LF18" s="5">
        <v>0</v>
      </c>
      <c r="LG18" s="5">
        <v>0</v>
      </c>
      <c r="LH18" t="s">
        <v>918</v>
      </c>
      <c r="LI18" s="5">
        <v>0</v>
      </c>
      <c r="LJ18" s="5">
        <v>0</v>
      </c>
      <c r="LK18" s="5">
        <v>0</v>
      </c>
      <c r="LL18" s="5">
        <v>0</v>
      </c>
      <c r="LM18" t="s">
        <v>918</v>
      </c>
      <c r="LN18" s="5">
        <v>0</v>
      </c>
      <c r="LO18" s="5">
        <v>0</v>
      </c>
      <c r="LP18" s="5">
        <v>0</v>
      </c>
      <c r="LQ18" s="5">
        <v>0</v>
      </c>
      <c r="LR18" t="s">
        <v>918</v>
      </c>
      <c r="LS18" s="5">
        <v>0</v>
      </c>
      <c r="LT18" s="5">
        <v>0</v>
      </c>
      <c r="LU18" s="5">
        <v>0</v>
      </c>
      <c r="LV18" t="s">
        <v>918</v>
      </c>
      <c r="LW18" s="5">
        <v>0</v>
      </c>
      <c r="LX18" s="5">
        <v>0</v>
      </c>
      <c r="LY18" s="5">
        <v>0</v>
      </c>
      <c r="LZ18" t="s">
        <v>918</v>
      </c>
      <c r="MA18" t="s">
        <v>918</v>
      </c>
      <c r="MB18" t="s">
        <v>918</v>
      </c>
      <c r="MC18" s="5">
        <v>0</v>
      </c>
      <c r="MD18" t="s">
        <v>918</v>
      </c>
      <c r="ME18" s="5">
        <v>0</v>
      </c>
      <c r="MF18" s="5">
        <v>0</v>
      </c>
      <c r="MG18" s="5">
        <v>0</v>
      </c>
      <c r="MH18" s="5">
        <v>0</v>
      </c>
      <c r="MI18" t="s">
        <v>918</v>
      </c>
      <c r="MJ18" s="5">
        <v>0</v>
      </c>
      <c r="MK18" s="5">
        <v>0</v>
      </c>
      <c r="ML18" t="s">
        <v>918</v>
      </c>
      <c r="MM18" s="5">
        <v>0</v>
      </c>
      <c r="MN18" s="5">
        <v>0</v>
      </c>
      <c r="MO18" t="s">
        <v>918</v>
      </c>
      <c r="MP18" s="5">
        <v>0</v>
      </c>
      <c r="MQ18" s="5">
        <v>0</v>
      </c>
      <c r="MR18" t="s">
        <v>918</v>
      </c>
      <c r="MS18" s="5">
        <v>0</v>
      </c>
      <c r="MT18" s="5">
        <v>0</v>
      </c>
      <c r="MU18" s="5">
        <v>0</v>
      </c>
      <c r="MV18" t="s">
        <v>916</v>
      </c>
      <c r="MW18" t="s">
        <v>918</v>
      </c>
      <c r="MX18" s="5">
        <v>0</v>
      </c>
      <c r="MY18" t="s">
        <v>918</v>
      </c>
      <c r="MZ18" s="5">
        <v>0</v>
      </c>
      <c r="NA18" s="5">
        <v>0</v>
      </c>
      <c r="NB18" t="s">
        <v>918</v>
      </c>
      <c r="NC18" s="5">
        <v>0</v>
      </c>
      <c r="ND18" s="5">
        <v>0</v>
      </c>
      <c r="NE18" t="s">
        <v>918</v>
      </c>
      <c r="NF18" s="5">
        <v>0</v>
      </c>
      <c r="NG18" s="5">
        <v>0</v>
      </c>
      <c r="NH18" t="s">
        <v>918</v>
      </c>
      <c r="NI18" t="s">
        <v>918</v>
      </c>
      <c r="NJ18" s="5">
        <v>0</v>
      </c>
      <c r="NK18" t="s">
        <v>918</v>
      </c>
      <c r="NL18" s="5">
        <v>0</v>
      </c>
      <c r="NM18" s="5">
        <v>0</v>
      </c>
      <c r="NN18" t="s">
        <v>918</v>
      </c>
      <c r="NO18" t="s">
        <v>918</v>
      </c>
      <c r="NP18" s="5">
        <v>0</v>
      </c>
      <c r="NQ18" s="5">
        <v>0</v>
      </c>
      <c r="NR18" s="5">
        <v>0</v>
      </c>
      <c r="NS18" s="5">
        <v>0</v>
      </c>
      <c r="NT18" s="5">
        <v>0</v>
      </c>
      <c r="NU18" s="5">
        <v>0</v>
      </c>
      <c r="NV18" s="5">
        <v>0</v>
      </c>
      <c r="NW18" s="5">
        <v>0</v>
      </c>
      <c r="NX18" s="5">
        <v>0</v>
      </c>
      <c r="NY18" s="5">
        <v>0</v>
      </c>
      <c r="NZ18" s="5">
        <v>0</v>
      </c>
      <c r="OA18" s="5">
        <v>0</v>
      </c>
      <c r="OB18" s="5">
        <v>0</v>
      </c>
      <c r="OC18" s="5">
        <v>0</v>
      </c>
      <c r="OD18" s="5">
        <v>0</v>
      </c>
      <c r="OE18" s="5">
        <v>0</v>
      </c>
      <c r="OF18" s="5">
        <v>0</v>
      </c>
      <c r="OG18" s="5">
        <v>0</v>
      </c>
      <c r="OH18" s="5">
        <v>0</v>
      </c>
      <c r="OI18" s="5">
        <v>0</v>
      </c>
      <c r="OJ18" s="5">
        <v>0</v>
      </c>
      <c r="OK18" s="5">
        <v>0</v>
      </c>
      <c r="OL18" s="5">
        <v>0</v>
      </c>
      <c r="OM18" s="5">
        <v>0</v>
      </c>
      <c r="ON18" s="5">
        <v>0</v>
      </c>
      <c r="OO18" s="5">
        <v>5</v>
      </c>
      <c r="OP18" s="5">
        <v>0</v>
      </c>
      <c r="OQ18" s="5">
        <v>0</v>
      </c>
      <c r="OR18" s="5">
        <v>0</v>
      </c>
      <c r="OS18" s="5">
        <v>5</v>
      </c>
      <c r="OT18" s="5">
        <v>0</v>
      </c>
      <c r="OU18" s="5">
        <v>0</v>
      </c>
      <c r="OV18" s="5">
        <v>0</v>
      </c>
      <c r="OW18" s="5">
        <v>0</v>
      </c>
      <c r="OX18" s="5">
        <v>5</v>
      </c>
      <c r="OY18" s="5">
        <v>0</v>
      </c>
      <c r="OZ18" s="5">
        <v>0</v>
      </c>
      <c r="PA18" s="5">
        <v>0</v>
      </c>
      <c r="PB18" s="5">
        <v>0</v>
      </c>
      <c r="PC18" s="5">
        <v>15</v>
      </c>
      <c r="PD18" s="5">
        <v>0</v>
      </c>
      <c r="PE18" s="5">
        <v>0</v>
      </c>
      <c r="PF18" s="5">
        <v>0</v>
      </c>
      <c r="PG18" s="5">
        <v>5</v>
      </c>
      <c r="PH18" s="5">
        <v>0</v>
      </c>
      <c r="PI18" s="5">
        <v>0</v>
      </c>
      <c r="PJ18" s="5">
        <v>0</v>
      </c>
      <c r="PK18" s="5">
        <v>5</v>
      </c>
      <c r="PL18" s="5">
        <v>15</v>
      </c>
      <c r="PM18" s="5">
        <v>15</v>
      </c>
      <c r="PN18" s="5">
        <v>0</v>
      </c>
      <c r="PO18" s="5">
        <v>15</v>
      </c>
      <c r="PP18" s="5">
        <v>0</v>
      </c>
      <c r="PQ18" s="5">
        <v>0</v>
      </c>
      <c r="PR18" s="5">
        <v>0</v>
      </c>
      <c r="PS18" s="5">
        <v>0</v>
      </c>
      <c r="PT18" s="5">
        <v>15</v>
      </c>
      <c r="PU18" s="5">
        <v>0</v>
      </c>
      <c r="PV18" s="5">
        <v>0</v>
      </c>
      <c r="PW18" s="5">
        <v>15</v>
      </c>
      <c r="PX18" s="5">
        <v>0</v>
      </c>
      <c r="PY18" s="5">
        <v>0</v>
      </c>
      <c r="PZ18" s="5">
        <v>15</v>
      </c>
      <c r="QA18" s="5">
        <v>0</v>
      </c>
      <c r="QB18" s="5">
        <v>0</v>
      </c>
      <c r="QC18" s="5">
        <v>15</v>
      </c>
      <c r="QD18" s="5">
        <v>0</v>
      </c>
      <c r="QE18" s="5">
        <v>0</v>
      </c>
      <c r="QF18" s="5">
        <v>0</v>
      </c>
      <c r="QG18" s="5">
        <v>45</v>
      </c>
      <c r="QH18" s="5">
        <v>15</v>
      </c>
      <c r="QI18" s="5">
        <v>0</v>
      </c>
      <c r="QJ18" s="5">
        <v>15</v>
      </c>
      <c r="QK18" s="5">
        <v>0</v>
      </c>
      <c r="QL18" s="5">
        <v>0</v>
      </c>
      <c r="QM18" s="5">
        <v>15</v>
      </c>
      <c r="QN18" s="5">
        <v>0</v>
      </c>
      <c r="QO18" s="5">
        <v>0</v>
      </c>
      <c r="QP18" s="5">
        <v>15</v>
      </c>
      <c r="QQ18" s="5">
        <v>0</v>
      </c>
      <c r="QR18" s="5">
        <v>0</v>
      </c>
      <c r="QS18" s="5">
        <v>15</v>
      </c>
      <c r="QT18" s="5">
        <v>15</v>
      </c>
      <c r="QU18" s="5">
        <v>0</v>
      </c>
      <c r="QV18" s="5">
        <v>15</v>
      </c>
      <c r="QW18" s="5">
        <v>0</v>
      </c>
      <c r="QX18" s="5">
        <v>0</v>
      </c>
      <c r="QY18" s="5">
        <v>15</v>
      </c>
      <c r="QZ18" s="5">
        <v>15</v>
      </c>
      <c r="RA18" s="5">
        <v>0</v>
      </c>
      <c r="RB18" s="5">
        <v>0</v>
      </c>
      <c r="RC18" s="5">
        <v>0</v>
      </c>
      <c r="RD18" s="5">
        <v>0</v>
      </c>
      <c r="RE18" s="5">
        <v>0</v>
      </c>
      <c r="RF18" s="5">
        <v>0</v>
      </c>
      <c r="RG18" s="5">
        <v>0</v>
      </c>
      <c r="RH18" s="5">
        <v>0</v>
      </c>
      <c r="RI18" s="5">
        <v>0</v>
      </c>
      <c r="RJ18" s="5">
        <v>0</v>
      </c>
      <c r="RK18" s="5">
        <v>0</v>
      </c>
      <c r="RL18" s="5">
        <v>0</v>
      </c>
      <c r="RM18" s="5">
        <v>0</v>
      </c>
      <c r="RN18" s="5">
        <v>0</v>
      </c>
      <c r="RO18" s="5">
        <v>0</v>
      </c>
      <c r="RP18" s="5">
        <v>0</v>
      </c>
      <c r="RQ18" s="5">
        <v>0</v>
      </c>
      <c r="RR18" s="5">
        <v>0</v>
      </c>
      <c r="RS18" s="5">
        <v>0</v>
      </c>
      <c r="RT18" s="5">
        <v>0</v>
      </c>
      <c r="RU18" s="5">
        <v>0</v>
      </c>
      <c r="RV18" s="5">
        <v>0</v>
      </c>
      <c r="RW18" s="5">
        <v>0</v>
      </c>
      <c r="RX18" s="5">
        <v>0</v>
      </c>
      <c r="RY18" s="5">
        <v>0</v>
      </c>
      <c r="RZ18" s="5">
        <v>2</v>
      </c>
      <c r="SA18" s="5">
        <v>1</v>
      </c>
      <c r="SB18" s="5">
        <v>1</v>
      </c>
      <c r="SC18" s="5">
        <v>1</v>
      </c>
      <c r="SD18" s="5">
        <v>1</v>
      </c>
      <c r="SE18" s="5">
        <v>3</v>
      </c>
      <c r="SF18" s="5">
        <v>1</v>
      </c>
      <c r="SG18" s="5">
        <v>1</v>
      </c>
      <c r="SH18" s="5">
        <v>1</v>
      </c>
      <c r="SI18" s="5">
        <v>1</v>
      </c>
      <c r="SJ18" s="5">
        <v>1</v>
      </c>
      <c r="SK18" s="5">
        <v>2</v>
      </c>
      <c r="SL18" s="5">
        <v>1</v>
      </c>
      <c r="SM18" s="5">
        <v>1</v>
      </c>
      <c r="SN18" s="5">
        <v>1</v>
      </c>
      <c r="SO18" s="5">
        <v>2</v>
      </c>
      <c r="SP18" s="5">
        <v>1</v>
      </c>
      <c r="SQ18" s="5">
        <v>2</v>
      </c>
      <c r="SR18" s="5">
        <v>0</v>
      </c>
      <c r="SS18" s="5">
        <v>0</v>
      </c>
      <c r="ST18" s="5">
        <v>0</v>
      </c>
      <c r="SU18" s="5">
        <v>0</v>
      </c>
      <c r="SV18" s="5">
        <v>0</v>
      </c>
      <c r="SW18" s="5">
        <v>0</v>
      </c>
      <c r="SX18" s="5">
        <v>0</v>
      </c>
      <c r="SY18" s="5">
        <v>0</v>
      </c>
      <c r="SZ18" s="5">
        <v>0</v>
      </c>
      <c r="TA18" s="5">
        <v>0</v>
      </c>
      <c r="TB18" t="s">
        <v>945</v>
      </c>
      <c r="TC18" t="s">
        <v>945</v>
      </c>
      <c r="TD18" t="s">
        <v>945</v>
      </c>
      <c r="TE18" t="s">
        <v>945</v>
      </c>
      <c r="TF18" t="s">
        <v>945</v>
      </c>
      <c r="TG18" t="s">
        <v>932</v>
      </c>
      <c r="TH18" t="s">
        <v>945</v>
      </c>
      <c r="TI18" t="s">
        <v>941</v>
      </c>
      <c r="TJ18" t="s">
        <v>920</v>
      </c>
      <c r="TK18" t="s">
        <v>945</v>
      </c>
      <c r="TL18" t="s">
        <v>945</v>
      </c>
      <c r="TM18" t="s">
        <v>920</v>
      </c>
      <c r="TN18" t="s">
        <v>920</v>
      </c>
      <c r="TO18" t="s">
        <v>945</v>
      </c>
      <c r="TP18" t="s">
        <v>945</v>
      </c>
      <c r="TQ18" s="5">
        <v>0</v>
      </c>
      <c r="TR18" t="s">
        <v>920</v>
      </c>
      <c r="TS18" t="s">
        <v>920</v>
      </c>
      <c r="TT18" s="5">
        <v>999</v>
      </c>
      <c r="TU18" s="5">
        <v>999</v>
      </c>
      <c r="TV18" s="5">
        <v>999</v>
      </c>
      <c r="TW18" s="5">
        <v>999</v>
      </c>
      <c r="TX18" s="5">
        <v>999</v>
      </c>
      <c r="TY18" s="5">
        <v>999</v>
      </c>
      <c r="TZ18" s="5">
        <v>999</v>
      </c>
      <c r="UA18" s="5">
        <v>999</v>
      </c>
      <c r="UB18" s="5">
        <v>999</v>
      </c>
      <c r="UC18" s="5">
        <v>999</v>
      </c>
      <c r="UD18" t="s">
        <v>942</v>
      </c>
      <c r="UE18" t="s">
        <v>941</v>
      </c>
      <c r="UF18" s="5">
        <v>0</v>
      </c>
      <c r="UG18" s="5">
        <v>0</v>
      </c>
      <c r="UH18" s="5">
        <v>0</v>
      </c>
      <c r="UI18" s="5">
        <v>0</v>
      </c>
      <c r="UJ18" s="5">
        <v>0</v>
      </c>
      <c r="UK18" s="5">
        <v>0</v>
      </c>
      <c r="UL18" s="5">
        <v>0</v>
      </c>
      <c r="UM18" s="5">
        <v>0</v>
      </c>
      <c r="UN18" s="5">
        <v>0</v>
      </c>
      <c r="UO18" s="5">
        <v>0</v>
      </c>
      <c r="UP18" s="5">
        <v>0</v>
      </c>
      <c r="UQ18" s="5">
        <v>0</v>
      </c>
      <c r="UR18" s="5">
        <v>0</v>
      </c>
      <c r="US18" s="5">
        <v>0</v>
      </c>
      <c r="UT18" s="5">
        <v>0</v>
      </c>
      <c r="UU18" s="5">
        <v>0</v>
      </c>
      <c r="UV18" s="5">
        <v>0</v>
      </c>
      <c r="UW18" s="5">
        <v>0</v>
      </c>
      <c r="UX18" s="5">
        <v>0</v>
      </c>
      <c r="UY18" s="5">
        <v>0</v>
      </c>
      <c r="UZ18" s="5">
        <v>0</v>
      </c>
      <c r="VA18" s="5">
        <v>0</v>
      </c>
      <c r="VB18" s="5">
        <v>0</v>
      </c>
      <c r="VC18" s="5">
        <v>0</v>
      </c>
      <c r="VD18" s="5">
        <v>0</v>
      </c>
      <c r="VE18" s="5">
        <v>0</v>
      </c>
      <c r="VF18" t="s">
        <v>926</v>
      </c>
      <c r="VG18" s="5">
        <v>0</v>
      </c>
      <c r="VH18" s="5">
        <v>0</v>
      </c>
      <c r="VI18" s="5">
        <v>0</v>
      </c>
      <c r="VJ18" s="5">
        <v>0</v>
      </c>
      <c r="VK18" t="s">
        <v>926</v>
      </c>
      <c r="VL18" s="5">
        <v>0</v>
      </c>
      <c r="VM18" s="5">
        <v>0</v>
      </c>
      <c r="VN18" t="s">
        <v>926</v>
      </c>
      <c r="VO18" s="5">
        <v>0</v>
      </c>
      <c r="VP18" s="5">
        <v>0</v>
      </c>
      <c r="VQ18" t="s">
        <v>926</v>
      </c>
      <c r="VR18" s="5">
        <v>0</v>
      </c>
      <c r="VS18" s="5">
        <v>0</v>
      </c>
      <c r="VT18" t="s">
        <v>926</v>
      </c>
      <c r="VU18" s="5">
        <v>0</v>
      </c>
      <c r="VV18" s="5">
        <v>0</v>
      </c>
      <c r="VW18">
        <v>0</v>
      </c>
      <c r="VX18" t="s">
        <v>926</v>
      </c>
      <c r="VY18" t="s">
        <v>926</v>
      </c>
      <c r="VZ18" s="5">
        <v>0</v>
      </c>
      <c r="WA18" t="s">
        <v>926</v>
      </c>
      <c r="WB18" s="5">
        <v>0</v>
      </c>
      <c r="WC18" s="5">
        <v>0</v>
      </c>
      <c r="WD18" t="s">
        <v>926</v>
      </c>
      <c r="WE18" s="5">
        <v>0</v>
      </c>
      <c r="WF18" s="5">
        <v>0</v>
      </c>
      <c r="WG18" t="s">
        <v>926</v>
      </c>
      <c r="WH18" s="5">
        <v>0</v>
      </c>
      <c r="WI18" s="5">
        <v>0</v>
      </c>
      <c r="WJ18" t="s">
        <v>926</v>
      </c>
      <c r="WK18" t="s">
        <v>926</v>
      </c>
      <c r="WL18" s="5">
        <v>0</v>
      </c>
      <c r="WM18" t="s">
        <v>926</v>
      </c>
      <c r="WN18" s="5">
        <v>0</v>
      </c>
      <c r="WO18" s="5">
        <v>0</v>
      </c>
      <c r="WP18" t="s">
        <v>926</v>
      </c>
      <c r="WQ18" t="s">
        <v>926</v>
      </c>
      <c r="WR18" s="5">
        <v>0</v>
      </c>
      <c r="WS18" s="5">
        <v>0</v>
      </c>
      <c r="WT18" s="5">
        <v>0</v>
      </c>
      <c r="WU18" s="5">
        <v>0</v>
      </c>
      <c r="WV18" s="5">
        <v>0</v>
      </c>
      <c r="WW18" s="5">
        <v>0</v>
      </c>
      <c r="WX18" s="5">
        <v>0</v>
      </c>
      <c r="WY18" s="5">
        <v>0</v>
      </c>
      <c r="WZ18" s="5">
        <v>0</v>
      </c>
      <c r="XA18" s="5">
        <v>0</v>
      </c>
      <c r="XB18" s="5">
        <v>0</v>
      </c>
      <c r="XC18" s="5">
        <v>0</v>
      </c>
      <c r="XD18" s="5">
        <v>0</v>
      </c>
      <c r="XE18" s="5">
        <v>0</v>
      </c>
      <c r="XF18" s="5">
        <v>0</v>
      </c>
      <c r="XG18" s="5">
        <v>0</v>
      </c>
      <c r="XH18" s="5">
        <v>0</v>
      </c>
      <c r="XI18" s="5">
        <v>0</v>
      </c>
      <c r="XJ18" s="5">
        <v>0</v>
      </c>
      <c r="XK18" s="5">
        <v>0</v>
      </c>
      <c r="XL18" s="5">
        <v>0</v>
      </c>
      <c r="XM18" s="5">
        <v>0</v>
      </c>
      <c r="XN18" s="5">
        <v>0</v>
      </c>
      <c r="XO18" s="5">
        <v>0</v>
      </c>
      <c r="XP18" s="5">
        <v>0</v>
      </c>
      <c r="XQ18" s="3">
        <v>1</v>
      </c>
      <c r="XR18" s="3">
        <v>0</v>
      </c>
      <c r="XS18" s="1" t="e">
        <v>#NULL!</v>
      </c>
      <c r="XT18" s="1" t="e">
        <v>#NULL!</v>
      </c>
      <c r="XU18" s="3">
        <v>0</v>
      </c>
      <c r="XV18" s="1" t="e">
        <v>#NULL!</v>
      </c>
      <c r="XW18" s="1" t="e">
        <v>#NULL!</v>
      </c>
      <c r="XX18" s="1" t="e">
        <v>#NULL!</v>
      </c>
      <c r="XY18" s="1" t="e">
        <v>#NULL!</v>
      </c>
      <c r="XZ18" s="3">
        <v>0</v>
      </c>
      <c r="YA18" s="1" t="e">
        <v>#NULL!</v>
      </c>
      <c r="YB18" s="1" t="e">
        <v>#NULL!</v>
      </c>
      <c r="YC18" s="1" t="e">
        <v>#NULL!</v>
      </c>
      <c r="YD18" s="1" t="e">
        <v>#NULL!</v>
      </c>
      <c r="YE18" s="3">
        <v>0</v>
      </c>
      <c r="YF18" s="1" t="e">
        <v>#NULL!</v>
      </c>
      <c r="YG18" s="1" t="e">
        <v>#NULL!</v>
      </c>
      <c r="YH18" s="1" t="e">
        <v>#NULL!</v>
      </c>
      <c r="YI18" s="3">
        <v>0</v>
      </c>
      <c r="YJ18" s="1" t="e">
        <v>#NULL!</v>
      </c>
      <c r="YK18" s="1" t="e">
        <v>#NULL!</v>
      </c>
      <c r="YL18" s="1" t="e">
        <v>#NULL!</v>
      </c>
      <c r="YM18" s="3">
        <v>2</v>
      </c>
      <c r="YN18" s="3">
        <v>2</v>
      </c>
      <c r="YO18" s="3">
        <v>0</v>
      </c>
      <c r="YP18" s="1" t="e">
        <v>#NULL!</v>
      </c>
      <c r="YQ18" s="3">
        <v>0</v>
      </c>
      <c r="YR18" s="1" t="e">
        <v>#NULL!</v>
      </c>
      <c r="YS18" s="1" t="e">
        <v>#NULL!</v>
      </c>
      <c r="YT18" s="1" t="e">
        <v>#NULL!</v>
      </c>
      <c r="YU18" s="1" t="e">
        <v>#NULL!</v>
      </c>
      <c r="YV18" s="3">
        <v>0</v>
      </c>
      <c r="YW18" s="1" t="e">
        <v>#NULL!</v>
      </c>
      <c r="YX18" s="1" t="e">
        <v>#NULL!</v>
      </c>
      <c r="YY18" s="3">
        <v>0</v>
      </c>
      <c r="YZ18" s="1" t="e">
        <v>#NULL!</v>
      </c>
      <c r="ZA18" s="1" t="e">
        <v>#NULL!</v>
      </c>
      <c r="ZB18" s="3">
        <v>0</v>
      </c>
      <c r="ZC18" s="1" t="e">
        <v>#NULL!</v>
      </c>
      <c r="ZD18" s="1" t="e">
        <v>#NULL!</v>
      </c>
      <c r="ZE18" s="3">
        <v>0</v>
      </c>
      <c r="ZF18" s="1" t="e">
        <v>#NULL!</v>
      </c>
      <c r="ZG18" s="1" t="e">
        <v>#NULL!</v>
      </c>
      <c r="ZH18" s="1" t="e">
        <v>#NULL!</v>
      </c>
      <c r="ZI18" s="3">
        <v>2</v>
      </c>
      <c r="ZJ18" s="3">
        <v>0</v>
      </c>
      <c r="ZK18" s="1" t="e">
        <v>#NULL!</v>
      </c>
      <c r="ZL18" s="3">
        <v>0</v>
      </c>
      <c r="ZM18" s="1" t="e">
        <v>#NULL!</v>
      </c>
      <c r="ZN18" s="1" t="e">
        <v>#NULL!</v>
      </c>
      <c r="ZO18" s="3">
        <v>0</v>
      </c>
      <c r="ZP18" s="1" t="e">
        <v>#NULL!</v>
      </c>
      <c r="ZQ18" s="1" t="e">
        <v>#NULL!</v>
      </c>
      <c r="ZR18" s="3">
        <v>0</v>
      </c>
      <c r="ZS18" s="1" t="e">
        <v>#NULL!</v>
      </c>
      <c r="ZT18" s="1" t="e">
        <v>#NULL!</v>
      </c>
      <c r="ZU18" s="3">
        <v>1</v>
      </c>
      <c r="ZV18" s="3">
        <v>0</v>
      </c>
      <c r="ZW18" s="1" t="e">
        <v>#NULL!</v>
      </c>
      <c r="ZX18" s="3">
        <v>0</v>
      </c>
      <c r="ZY18" s="1" t="e">
        <v>#NULL!</v>
      </c>
      <c r="ZZ18" s="1" t="e">
        <v>#NULL!</v>
      </c>
      <c r="AAA18" s="3">
        <v>1</v>
      </c>
      <c r="AAB18" s="3">
        <v>0</v>
      </c>
      <c r="AAC18" s="1" t="e">
        <v>#NULL!</v>
      </c>
      <c r="AAD18" s="3">
        <v>999</v>
      </c>
      <c r="AAE18" s="3">
        <v>999</v>
      </c>
      <c r="AAF18" s="3">
        <v>999</v>
      </c>
      <c r="AAG18" s="3">
        <v>999</v>
      </c>
      <c r="AAH18" s="3">
        <v>999</v>
      </c>
      <c r="AAI18" s="3">
        <v>999</v>
      </c>
      <c r="AAJ18" s="3">
        <v>999</v>
      </c>
      <c r="AAK18" s="3">
        <v>999</v>
      </c>
      <c r="AAL18" s="3">
        <v>999</v>
      </c>
      <c r="AAM18" s="3">
        <v>999</v>
      </c>
      <c r="AAN18" s="3">
        <v>999</v>
      </c>
      <c r="AAO18" s="3">
        <v>999</v>
      </c>
      <c r="AAP18" s="3">
        <v>999</v>
      </c>
      <c r="AAQ18" s="3">
        <v>999</v>
      </c>
      <c r="AAR18" s="3">
        <v>999</v>
      </c>
      <c r="AAS18" s="3">
        <v>999</v>
      </c>
      <c r="AAT18" s="3">
        <v>999</v>
      </c>
      <c r="AAU18" s="3">
        <v>999</v>
      </c>
      <c r="AAV18" s="3">
        <v>999</v>
      </c>
      <c r="AAW18" s="3">
        <v>999</v>
      </c>
      <c r="AAX18" s="3">
        <v>999</v>
      </c>
      <c r="AAY18" s="3">
        <v>999</v>
      </c>
      <c r="AAZ18" s="3">
        <v>999</v>
      </c>
      <c r="ABA18" s="3">
        <v>999</v>
      </c>
      <c r="ABB18" s="3">
        <v>6</v>
      </c>
      <c r="ABC18" s="3">
        <v>6</v>
      </c>
      <c r="ABD18" s="3">
        <v>0</v>
      </c>
      <c r="ABE18" s="3">
        <v>0</v>
      </c>
      <c r="ABF18" s="3">
        <v>12</v>
      </c>
      <c r="ABG18" s="3">
        <v>0</v>
      </c>
      <c r="ABH18" s="3">
        <v>0</v>
      </c>
      <c r="ABI18" s="3">
        <v>0</v>
      </c>
      <c r="ABJ18" s="3">
        <v>0</v>
      </c>
      <c r="ABK18" s="3">
        <v>14</v>
      </c>
      <c r="ABL18" s="3">
        <v>0</v>
      </c>
      <c r="ABM18" s="3">
        <v>0</v>
      </c>
      <c r="ABN18" s="3">
        <v>0</v>
      </c>
      <c r="ABO18" s="3">
        <v>0</v>
      </c>
      <c r="ABP18" s="3">
        <v>12</v>
      </c>
      <c r="ABQ18" s="3">
        <v>0</v>
      </c>
      <c r="ABR18" s="3">
        <v>0</v>
      </c>
      <c r="ABS18" s="3">
        <v>0</v>
      </c>
      <c r="ABT18" s="3">
        <v>16</v>
      </c>
      <c r="ABU18" s="3">
        <v>0</v>
      </c>
      <c r="ABV18" s="3">
        <v>0</v>
      </c>
      <c r="ABW18" s="3">
        <v>0</v>
      </c>
      <c r="ABX18" s="3">
        <v>5</v>
      </c>
      <c r="ABY18" s="3">
        <v>5</v>
      </c>
      <c r="ABZ18" s="3">
        <v>4</v>
      </c>
      <c r="ACA18" s="3">
        <v>0</v>
      </c>
      <c r="ACB18" s="3">
        <v>15</v>
      </c>
      <c r="ACC18" s="3">
        <v>0</v>
      </c>
      <c r="ACD18" s="3">
        <v>0</v>
      </c>
      <c r="ACE18" s="3">
        <v>0</v>
      </c>
      <c r="ACF18" s="3">
        <v>0</v>
      </c>
      <c r="ACG18" s="3">
        <v>13</v>
      </c>
      <c r="ACH18" s="3">
        <v>0</v>
      </c>
      <c r="ACI18" s="3">
        <v>0</v>
      </c>
      <c r="ACJ18" s="3">
        <v>10</v>
      </c>
      <c r="ACK18" s="3">
        <v>0</v>
      </c>
      <c r="ACL18" s="3">
        <v>0</v>
      </c>
      <c r="ACM18" s="3">
        <v>14</v>
      </c>
      <c r="ACN18" s="3">
        <v>0</v>
      </c>
      <c r="ACO18" s="3">
        <v>0</v>
      </c>
      <c r="ACP18" s="3">
        <v>16</v>
      </c>
      <c r="ACQ18" s="3">
        <v>0</v>
      </c>
      <c r="ACR18" s="3">
        <v>0</v>
      </c>
      <c r="ACS18" s="3">
        <v>0</v>
      </c>
      <c r="ACT18" s="3">
        <v>2</v>
      </c>
      <c r="ACU18" s="3">
        <v>7</v>
      </c>
      <c r="ACV18" s="3">
        <v>0</v>
      </c>
      <c r="ACW18" s="3">
        <v>13</v>
      </c>
      <c r="ACX18" s="3">
        <v>0</v>
      </c>
      <c r="ACY18" s="3">
        <v>0</v>
      </c>
      <c r="ACZ18" s="3">
        <v>14</v>
      </c>
      <c r="ADA18" s="3">
        <v>0</v>
      </c>
      <c r="ADB18" s="3">
        <v>0</v>
      </c>
      <c r="ADC18" s="3">
        <v>16</v>
      </c>
      <c r="ADD18" s="3">
        <v>0</v>
      </c>
      <c r="ADE18" s="3">
        <v>0</v>
      </c>
      <c r="ADF18" s="3">
        <v>7</v>
      </c>
      <c r="ADG18" s="3">
        <v>7</v>
      </c>
      <c r="ADH18" s="3">
        <v>0</v>
      </c>
      <c r="ADI18" s="3">
        <v>11</v>
      </c>
      <c r="ADJ18" s="3">
        <v>0</v>
      </c>
      <c r="ADK18" s="3">
        <v>0</v>
      </c>
      <c r="ADL18" s="3">
        <v>10</v>
      </c>
      <c r="ADM18" s="3">
        <v>4</v>
      </c>
      <c r="ADN18" s="3">
        <v>0</v>
      </c>
      <c r="ADO18" s="3">
        <v>0</v>
      </c>
      <c r="ADP18" s="3">
        <v>0</v>
      </c>
      <c r="ADQ18" s="3">
        <v>0</v>
      </c>
      <c r="ADR18" s="3">
        <v>0</v>
      </c>
      <c r="ADS18" s="3">
        <v>0</v>
      </c>
      <c r="ADT18" s="3">
        <v>0</v>
      </c>
      <c r="ADU18" s="3">
        <v>0</v>
      </c>
      <c r="ADV18" s="3">
        <v>0</v>
      </c>
      <c r="ADW18" s="3">
        <v>0</v>
      </c>
      <c r="ADX18" s="3">
        <v>0</v>
      </c>
      <c r="ADY18" s="3">
        <v>0</v>
      </c>
      <c r="ADZ18" s="3">
        <v>0</v>
      </c>
      <c r="AEA18" s="3">
        <v>0</v>
      </c>
      <c r="AEB18" s="3">
        <v>0</v>
      </c>
      <c r="AEC18" s="3">
        <v>0</v>
      </c>
      <c r="AED18" s="3">
        <v>0</v>
      </c>
      <c r="AEE18" s="3">
        <v>0</v>
      </c>
      <c r="AEF18" s="3">
        <v>0</v>
      </c>
      <c r="AEG18" s="3">
        <v>0</v>
      </c>
      <c r="AEH18" s="3">
        <v>0</v>
      </c>
      <c r="AEI18" s="3">
        <v>0</v>
      </c>
      <c r="AEJ18" s="3">
        <v>0</v>
      </c>
      <c r="AEK18" s="3">
        <v>0</v>
      </c>
      <c r="AEL18" s="3">
        <v>0</v>
      </c>
      <c r="AEM18" t="s">
        <v>933</v>
      </c>
      <c r="AEN18" t="s">
        <v>933</v>
      </c>
      <c r="AEO18" s="5">
        <v>0</v>
      </c>
      <c r="AEP18" s="5">
        <v>0</v>
      </c>
      <c r="AEQ18" t="s">
        <v>933</v>
      </c>
      <c r="AER18" s="5">
        <v>0</v>
      </c>
      <c r="AES18" s="5">
        <v>0</v>
      </c>
      <c r="AET18" s="5">
        <v>0</v>
      </c>
      <c r="AEU18" s="5">
        <v>0</v>
      </c>
      <c r="AEV18" t="s">
        <v>933</v>
      </c>
      <c r="AEW18" s="5">
        <v>0</v>
      </c>
      <c r="AEX18" s="5">
        <v>0</v>
      </c>
      <c r="AEY18" s="5">
        <v>0</v>
      </c>
      <c r="AEZ18" s="5">
        <v>0</v>
      </c>
      <c r="AFA18" t="s">
        <v>933</v>
      </c>
      <c r="AFB18" s="5">
        <v>0</v>
      </c>
      <c r="AFC18" s="5">
        <v>0</v>
      </c>
      <c r="AFD18" s="5">
        <v>0</v>
      </c>
      <c r="AFE18" t="s">
        <v>933</v>
      </c>
      <c r="AFF18" s="5">
        <v>0</v>
      </c>
      <c r="AFG18" s="5">
        <v>0</v>
      </c>
      <c r="AFH18" s="5">
        <v>0</v>
      </c>
      <c r="AFI18" t="s">
        <v>933</v>
      </c>
      <c r="AFJ18" t="s">
        <v>933</v>
      </c>
      <c r="AFK18" t="s">
        <v>933</v>
      </c>
      <c r="AFL18" s="5">
        <v>0</v>
      </c>
      <c r="AFM18" t="s">
        <v>933</v>
      </c>
      <c r="AFN18" s="5">
        <v>0</v>
      </c>
      <c r="AFO18" s="5">
        <v>0</v>
      </c>
      <c r="AFP18" s="5">
        <v>0</v>
      </c>
      <c r="AFQ18" s="5">
        <v>0</v>
      </c>
      <c r="AFR18" t="s">
        <v>933</v>
      </c>
      <c r="AFS18" s="5">
        <v>0</v>
      </c>
      <c r="AFT18" s="5">
        <v>0</v>
      </c>
      <c r="AFU18" t="s">
        <v>933</v>
      </c>
      <c r="AFV18" s="5">
        <v>0</v>
      </c>
      <c r="AFW18" s="5">
        <v>0</v>
      </c>
      <c r="AFX18" t="s">
        <v>933</v>
      </c>
      <c r="AFY18" s="5">
        <v>0</v>
      </c>
      <c r="AFZ18" s="5">
        <v>0</v>
      </c>
      <c r="AGA18" t="s">
        <v>933</v>
      </c>
      <c r="AGB18" s="5">
        <v>0</v>
      </c>
      <c r="AGC18" s="5">
        <v>0</v>
      </c>
      <c r="AGD18" s="5">
        <v>0</v>
      </c>
      <c r="AGE18" t="s">
        <v>933</v>
      </c>
      <c r="AGF18" t="s">
        <v>933</v>
      </c>
      <c r="AGG18" s="5">
        <v>0</v>
      </c>
      <c r="AGH18" t="s">
        <v>933</v>
      </c>
      <c r="AGI18" s="5">
        <v>0</v>
      </c>
      <c r="AGJ18" s="5">
        <v>0</v>
      </c>
      <c r="AGK18" t="s">
        <v>933</v>
      </c>
      <c r="AGL18" s="5">
        <v>0</v>
      </c>
      <c r="AGM18" s="5">
        <v>0</v>
      </c>
      <c r="AGN18" t="s">
        <v>933</v>
      </c>
      <c r="AGO18" s="5">
        <v>0</v>
      </c>
      <c r="AGP18" s="5">
        <v>0</v>
      </c>
      <c r="AGQ18" t="s">
        <v>933</v>
      </c>
      <c r="AGR18" t="s">
        <v>933</v>
      </c>
      <c r="AGS18" s="5">
        <v>0</v>
      </c>
      <c r="AGT18" t="s">
        <v>933</v>
      </c>
      <c r="AGU18" s="5">
        <v>0</v>
      </c>
      <c r="AGV18" s="5">
        <v>0</v>
      </c>
      <c r="AGW18" t="s">
        <v>933</v>
      </c>
      <c r="AGX18" t="s">
        <v>933</v>
      </c>
      <c r="AGY18" s="5">
        <v>0</v>
      </c>
      <c r="AGZ18" s="5">
        <v>0</v>
      </c>
      <c r="AHA18" s="5">
        <v>0</v>
      </c>
      <c r="AHB18" s="5">
        <v>0</v>
      </c>
      <c r="AHC18" s="5">
        <v>0</v>
      </c>
      <c r="AHD18" s="5">
        <v>0</v>
      </c>
      <c r="AHE18" s="5">
        <v>0</v>
      </c>
      <c r="AHF18" s="5">
        <v>0</v>
      </c>
      <c r="AHG18" s="5">
        <v>0</v>
      </c>
      <c r="AHH18" s="5">
        <v>0</v>
      </c>
      <c r="AHI18" s="5">
        <v>0</v>
      </c>
      <c r="AHJ18" s="5">
        <v>0</v>
      </c>
      <c r="AHK18" s="5">
        <v>0</v>
      </c>
      <c r="AHL18" s="5">
        <v>0</v>
      </c>
      <c r="AHM18" s="5">
        <v>0</v>
      </c>
      <c r="AHN18" s="5">
        <v>0</v>
      </c>
      <c r="AHO18" s="5">
        <v>0</v>
      </c>
      <c r="AHP18" s="5">
        <v>0</v>
      </c>
      <c r="AHQ18" s="5">
        <v>0</v>
      </c>
      <c r="AHR18" s="5">
        <v>0</v>
      </c>
      <c r="AHS18" s="5">
        <v>0</v>
      </c>
      <c r="AHT18" s="5">
        <v>0</v>
      </c>
      <c r="AHU18" s="5">
        <v>0</v>
      </c>
      <c r="AHV18" s="5">
        <v>0</v>
      </c>
      <c r="AHW18" s="5">
        <v>0</v>
      </c>
    </row>
    <row r="19" spans="1:907" x14ac:dyDescent="0.2">
      <c r="A19" s="5">
        <v>21</v>
      </c>
      <c r="B19" t="s">
        <v>903</v>
      </c>
      <c r="C19" t="s">
        <v>904</v>
      </c>
      <c r="D19" t="s">
        <v>905</v>
      </c>
      <c r="E19" s="5">
        <v>79</v>
      </c>
      <c r="F19" s="5">
        <v>78.847222222222229</v>
      </c>
      <c r="G19" s="2">
        <v>42207</v>
      </c>
      <c r="H19" s="2">
        <v>42248</v>
      </c>
      <c r="I19" t="s">
        <v>906</v>
      </c>
      <c r="J19" t="s">
        <v>907</v>
      </c>
      <c r="K19" t="s">
        <v>913</v>
      </c>
      <c r="L19" t="s">
        <v>913</v>
      </c>
      <c r="M19" s="5">
        <v>0</v>
      </c>
      <c r="N19" s="5">
        <v>0</v>
      </c>
      <c r="O19" t="s">
        <v>913</v>
      </c>
      <c r="P19" t="s">
        <v>913</v>
      </c>
      <c r="Q19" s="5">
        <v>0</v>
      </c>
      <c r="R19" s="5">
        <v>0</v>
      </c>
      <c r="S19" s="5">
        <v>0</v>
      </c>
      <c r="T19" t="s">
        <v>913</v>
      </c>
      <c r="U19" t="s">
        <v>912</v>
      </c>
      <c r="V19" s="5">
        <v>0</v>
      </c>
      <c r="W19" s="5">
        <v>0</v>
      </c>
      <c r="X19" s="5">
        <v>0</v>
      </c>
      <c r="Y19" t="s">
        <v>913</v>
      </c>
      <c r="Z19" t="s">
        <v>913</v>
      </c>
      <c r="AA19" s="5">
        <v>0</v>
      </c>
      <c r="AB19" s="5">
        <v>0</v>
      </c>
      <c r="AC19" t="s">
        <v>913</v>
      </c>
      <c r="AD19" t="s">
        <v>913</v>
      </c>
      <c r="AE19" s="5">
        <v>0</v>
      </c>
      <c r="AF19" s="5">
        <v>0</v>
      </c>
      <c r="AG19" t="s">
        <v>913</v>
      </c>
      <c r="AH19" t="s">
        <v>913</v>
      </c>
      <c r="AI19" t="s">
        <v>913</v>
      </c>
      <c r="AJ19" s="5">
        <v>0</v>
      </c>
      <c r="AK19" t="s">
        <v>913</v>
      </c>
      <c r="AL19" t="s">
        <v>913</v>
      </c>
      <c r="AM19" s="5">
        <v>0</v>
      </c>
      <c r="AN19" s="5">
        <v>0</v>
      </c>
      <c r="AO19" s="5">
        <v>0</v>
      </c>
      <c r="AP19" t="s">
        <v>913</v>
      </c>
      <c r="AQ19" t="s">
        <v>913</v>
      </c>
      <c r="AR19" s="5">
        <v>0</v>
      </c>
      <c r="AS19" t="s">
        <v>913</v>
      </c>
      <c r="AT19" t="s">
        <v>913</v>
      </c>
      <c r="AU19" s="5">
        <v>0</v>
      </c>
      <c r="AV19" t="s">
        <v>913</v>
      </c>
      <c r="AW19" t="s">
        <v>913</v>
      </c>
      <c r="AX19" s="5">
        <v>0</v>
      </c>
      <c r="AY19" t="s">
        <v>913</v>
      </c>
      <c r="AZ19" t="s">
        <v>913</v>
      </c>
      <c r="BA19" s="5">
        <v>0</v>
      </c>
      <c r="BB19" s="5">
        <v>0</v>
      </c>
      <c r="BC19" t="s">
        <v>913</v>
      </c>
      <c r="BD19" t="s">
        <v>913</v>
      </c>
      <c r="BE19" s="5">
        <v>0</v>
      </c>
      <c r="BF19" t="s">
        <v>913</v>
      </c>
      <c r="BG19" t="s">
        <v>913</v>
      </c>
      <c r="BH19" s="5">
        <v>0</v>
      </c>
      <c r="BI19" t="s">
        <v>913</v>
      </c>
      <c r="BJ19" t="s">
        <v>913</v>
      </c>
      <c r="BK19" s="5">
        <v>0</v>
      </c>
      <c r="BL19" t="s">
        <v>913</v>
      </c>
      <c r="BM19" t="s">
        <v>913</v>
      </c>
      <c r="BN19" s="5">
        <v>0</v>
      </c>
      <c r="BO19" t="s">
        <v>913</v>
      </c>
      <c r="BP19" t="s">
        <v>913</v>
      </c>
      <c r="BQ19" s="5">
        <v>0</v>
      </c>
      <c r="BR19" t="s">
        <v>913</v>
      </c>
      <c r="BS19" t="s">
        <v>913</v>
      </c>
      <c r="BT19" s="5">
        <v>0</v>
      </c>
      <c r="BU19" t="s">
        <v>913</v>
      </c>
      <c r="BV19" t="s">
        <v>913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t="s">
        <v>913</v>
      </c>
      <c r="CW19" t="s">
        <v>913</v>
      </c>
      <c r="CX19" s="5">
        <v>0</v>
      </c>
      <c r="CY19" s="5">
        <v>0</v>
      </c>
      <c r="CZ19" t="s">
        <v>913</v>
      </c>
      <c r="DA19" t="s">
        <v>913</v>
      </c>
      <c r="DB19" s="5">
        <v>0</v>
      </c>
      <c r="DC19" s="5">
        <v>0</v>
      </c>
      <c r="DD19" s="5">
        <v>0</v>
      </c>
      <c r="DE19" t="s">
        <v>913</v>
      </c>
      <c r="DF19" t="s">
        <v>913</v>
      </c>
      <c r="DG19" s="5">
        <v>0</v>
      </c>
      <c r="DH19" s="5">
        <v>0</v>
      </c>
      <c r="DI19" s="5">
        <v>0</v>
      </c>
      <c r="DJ19" t="s">
        <v>913</v>
      </c>
      <c r="DK19" t="s">
        <v>913</v>
      </c>
      <c r="DL19" s="5">
        <v>0</v>
      </c>
      <c r="DM19" s="5">
        <v>0</v>
      </c>
      <c r="DN19" t="s">
        <v>912</v>
      </c>
      <c r="DO19" t="s">
        <v>913</v>
      </c>
      <c r="DP19" s="5">
        <v>0</v>
      </c>
      <c r="DQ19" s="5">
        <v>0</v>
      </c>
      <c r="DR19" t="s">
        <v>913</v>
      </c>
      <c r="DS19" t="s">
        <v>913</v>
      </c>
      <c r="DT19" t="s">
        <v>913</v>
      </c>
      <c r="DU19" s="5">
        <v>0</v>
      </c>
      <c r="DV19" t="s">
        <v>913</v>
      </c>
      <c r="DW19" t="s">
        <v>913</v>
      </c>
      <c r="DX19" s="5">
        <v>0</v>
      </c>
      <c r="DY19" s="5">
        <v>0</v>
      </c>
      <c r="DZ19" s="5">
        <v>0</v>
      </c>
      <c r="EA19" t="s">
        <v>913</v>
      </c>
      <c r="EB19" t="s">
        <v>912</v>
      </c>
      <c r="EC19" s="5">
        <v>0</v>
      </c>
      <c r="ED19" t="s">
        <v>913</v>
      </c>
      <c r="EE19" t="s">
        <v>913</v>
      </c>
      <c r="EF19" s="5">
        <v>0</v>
      </c>
      <c r="EG19" t="s">
        <v>913</v>
      </c>
      <c r="EH19" t="s">
        <v>913</v>
      </c>
      <c r="EI19" s="5">
        <v>0</v>
      </c>
      <c r="EJ19" t="s">
        <v>913</v>
      </c>
      <c r="EK19" t="s">
        <v>913</v>
      </c>
      <c r="EL19" s="5">
        <v>0</v>
      </c>
      <c r="EM19" s="5">
        <v>0</v>
      </c>
      <c r="EN19" t="s">
        <v>913</v>
      </c>
      <c r="EO19" t="s">
        <v>913</v>
      </c>
      <c r="EP19" s="5">
        <v>0</v>
      </c>
      <c r="EQ19" t="s">
        <v>913</v>
      </c>
      <c r="ER19" t="s">
        <v>913</v>
      </c>
      <c r="ES19" s="5">
        <v>0</v>
      </c>
      <c r="ET19" t="s">
        <v>913</v>
      </c>
      <c r="EU19" t="s">
        <v>913</v>
      </c>
      <c r="EV19" s="5">
        <v>0</v>
      </c>
      <c r="EW19" t="s">
        <v>913</v>
      </c>
      <c r="EX19" t="s">
        <v>913</v>
      </c>
      <c r="EY19" s="5">
        <v>0</v>
      </c>
      <c r="EZ19" t="s">
        <v>913</v>
      </c>
      <c r="FA19" t="s">
        <v>913</v>
      </c>
      <c r="FB19" s="5">
        <v>0</v>
      </c>
      <c r="FC19" t="s">
        <v>913</v>
      </c>
      <c r="FD19" t="s">
        <v>913</v>
      </c>
      <c r="FE19" s="5">
        <v>0</v>
      </c>
      <c r="FF19" t="s">
        <v>913</v>
      </c>
      <c r="FG19" t="s">
        <v>913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t="s">
        <v>930</v>
      </c>
      <c r="GH19" t="s">
        <v>908</v>
      </c>
      <c r="GI19" t="s">
        <v>909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t="s">
        <v>930</v>
      </c>
      <c r="GQ19" t="s">
        <v>908</v>
      </c>
      <c r="GR19" t="s">
        <v>1037</v>
      </c>
      <c r="GS19" s="4">
        <v>5</v>
      </c>
      <c r="GT19" s="4">
        <v>12</v>
      </c>
      <c r="GU19" s="4">
        <v>33</v>
      </c>
      <c r="GV19" s="4">
        <v>31</v>
      </c>
      <c r="GW19" s="5">
        <v>38</v>
      </c>
      <c r="GX19" s="5">
        <v>43</v>
      </c>
      <c r="GY19" s="5">
        <v>1</v>
      </c>
      <c r="GZ19" s="5">
        <v>4</v>
      </c>
      <c r="HA19" s="5">
        <v>4</v>
      </c>
      <c r="HB19" s="5">
        <v>8</v>
      </c>
      <c r="HC19" s="5">
        <v>18</v>
      </c>
      <c r="HD19" s="5">
        <v>18</v>
      </c>
      <c r="HE19" s="5">
        <v>15</v>
      </c>
      <c r="HF19" s="5">
        <v>13</v>
      </c>
      <c r="HG19" t="s">
        <v>910</v>
      </c>
      <c r="HH19" t="s">
        <v>910</v>
      </c>
      <c r="HI19" s="5">
        <v>0</v>
      </c>
      <c r="HJ19" s="5">
        <v>2</v>
      </c>
      <c r="HK19" s="5">
        <v>4</v>
      </c>
      <c r="HL19" s="5">
        <v>4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5</v>
      </c>
      <c r="HT19" s="5">
        <v>5</v>
      </c>
      <c r="HU19" s="5">
        <v>0</v>
      </c>
      <c r="HV19" s="5">
        <v>0</v>
      </c>
      <c r="HW19" s="5">
        <v>5</v>
      </c>
      <c r="HX19" s="5">
        <v>0</v>
      </c>
      <c r="HY19" s="5">
        <v>0</v>
      </c>
      <c r="HZ19" s="5">
        <v>0</v>
      </c>
      <c r="IA19" s="5">
        <v>0</v>
      </c>
      <c r="IB19" s="5">
        <v>5</v>
      </c>
      <c r="IC19" s="5">
        <v>5</v>
      </c>
      <c r="ID19" s="5">
        <v>0</v>
      </c>
      <c r="IE19" s="5">
        <v>0</v>
      </c>
      <c r="IF19" s="5">
        <v>0</v>
      </c>
      <c r="IG19" s="5">
        <v>5</v>
      </c>
      <c r="IH19" s="5">
        <v>5</v>
      </c>
      <c r="II19" s="5">
        <v>0</v>
      </c>
      <c r="IJ19" s="5">
        <v>0</v>
      </c>
      <c r="IK19" s="5">
        <v>5</v>
      </c>
      <c r="IL19" s="5">
        <v>5</v>
      </c>
      <c r="IM19" s="5">
        <v>0</v>
      </c>
      <c r="IN19" s="5">
        <v>0</v>
      </c>
      <c r="IO19" s="5">
        <v>5</v>
      </c>
      <c r="IP19" s="5">
        <v>5</v>
      </c>
      <c r="IQ19" s="5">
        <v>5</v>
      </c>
      <c r="IR19" s="5">
        <v>0</v>
      </c>
      <c r="IS19" s="5">
        <v>5</v>
      </c>
      <c r="IT19" s="5">
        <v>5</v>
      </c>
      <c r="IU19" s="5">
        <v>0</v>
      </c>
      <c r="IV19" s="5">
        <v>0</v>
      </c>
      <c r="IW19" s="5">
        <v>0</v>
      </c>
      <c r="IX19" s="5">
        <v>5</v>
      </c>
      <c r="IY19" s="5">
        <v>5</v>
      </c>
      <c r="IZ19" s="5">
        <v>0</v>
      </c>
      <c r="JA19" s="5">
        <v>5</v>
      </c>
      <c r="JB19" s="5">
        <v>5</v>
      </c>
      <c r="JC19" s="5">
        <v>0</v>
      </c>
      <c r="JD19" s="5">
        <v>5</v>
      </c>
      <c r="JE19" s="5">
        <v>5</v>
      </c>
      <c r="JF19" s="5">
        <v>0</v>
      </c>
      <c r="JG19" s="5">
        <v>5</v>
      </c>
      <c r="JH19" s="5">
        <v>5</v>
      </c>
      <c r="JI19" s="5">
        <v>0</v>
      </c>
      <c r="JJ19" s="5">
        <v>0</v>
      </c>
      <c r="JK19" s="5">
        <v>5</v>
      </c>
      <c r="JL19" s="5">
        <v>5</v>
      </c>
      <c r="JM19" s="5">
        <v>0</v>
      </c>
      <c r="JN19" s="5">
        <v>5</v>
      </c>
      <c r="JO19" s="5">
        <v>5</v>
      </c>
      <c r="JP19" s="5">
        <v>0</v>
      </c>
      <c r="JQ19" s="5">
        <v>5</v>
      </c>
      <c r="JR19" s="5">
        <v>5</v>
      </c>
      <c r="JS19" s="5">
        <v>0</v>
      </c>
      <c r="JT19" s="5">
        <v>5</v>
      </c>
      <c r="JU19" s="5">
        <v>5</v>
      </c>
      <c r="JV19" s="5">
        <v>0</v>
      </c>
      <c r="JW19" s="5">
        <v>5</v>
      </c>
      <c r="JX19" s="5">
        <v>5</v>
      </c>
      <c r="JY19" s="5">
        <v>0</v>
      </c>
      <c r="JZ19" s="5">
        <v>5</v>
      </c>
      <c r="KA19" s="5">
        <v>5</v>
      </c>
      <c r="KB19" s="5">
        <v>0</v>
      </c>
      <c r="KC19" s="5">
        <v>5</v>
      </c>
      <c r="KD19" s="5">
        <v>5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t="s">
        <v>918</v>
      </c>
      <c r="LE19" t="s">
        <v>918</v>
      </c>
      <c r="LF19" s="5">
        <v>0</v>
      </c>
      <c r="LG19" s="5">
        <v>0</v>
      </c>
      <c r="LH19" t="s">
        <v>918</v>
      </c>
      <c r="LI19" t="s">
        <v>916</v>
      </c>
      <c r="LJ19" s="5">
        <v>0</v>
      </c>
      <c r="LK19" s="5">
        <v>0</v>
      </c>
      <c r="LL19" s="5">
        <v>0</v>
      </c>
      <c r="LM19" t="s">
        <v>918</v>
      </c>
      <c r="LN19" t="s">
        <v>916</v>
      </c>
      <c r="LO19" s="5">
        <v>0</v>
      </c>
      <c r="LP19" s="5">
        <v>0</v>
      </c>
      <c r="LQ19" s="5">
        <v>0</v>
      </c>
      <c r="LR19" t="s">
        <v>918</v>
      </c>
      <c r="LS19" t="s">
        <v>918</v>
      </c>
      <c r="LT19" s="5">
        <v>0</v>
      </c>
      <c r="LU19" s="5">
        <v>0</v>
      </c>
      <c r="LV19" t="s">
        <v>918</v>
      </c>
      <c r="LW19" t="s">
        <v>918</v>
      </c>
      <c r="LX19" s="5">
        <v>0</v>
      </c>
      <c r="LY19" s="5">
        <v>0</v>
      </c>
      <c r="LZ19" t="s">
        <v>918</v>
      </c>
      <c r="MA19" t="s">
        <v>918</v>
      </c>
      <c r="MB19" t="s">
        <v>918</v>
      </c>
      <c r="MC19" s="5">
        <v>0</v>
      </c>
      <c r="MD19" t="s">
        <v>918</v>
      </c>
      <c r="ME19" t="s">
        <v>918</v>
      </c>
      <c r="MF19" s="5">
        <v>0</v>
      </c>
      <c r="MG19" s="5">
        <v>0</v>
      </c>
      <c r="MH19" s="5">
        <v>0</v>
      </c>
      <c r="MI19" t="s">
        <v>918</v>
      </c>
      <c r="MJ19" t="s">
        <v>916</v>
      </c>
      <c r="MK19" s="5">
        <v>0</v>
      </c>
      <c r="ML19" t="s">
        <v>918</v>
      </c>
      <c r="MM19" t="s">
        <v>918</v>
      </c>
      <c r="MN19" s="5">
        <v>0</v>
      </c>
      <c r="MO19" t="s">
        <v>918</v>
      </c>
      <c r="MP19" t="s">
        <v>918</v>
      </c>
      <c r="MQ19" s="5">
        <v>0</v>
      </c>
      <c r="MR19" t="s">
        <v>918</v>
      </c>
      <c r="MS19" t="s">
        <v>918</v>
      </c>
      <c r="MT19" s="5">
        <v>0</v>
      </c>
      <c r="MU19" s="5">
        <v>0</v>
      </c>
      <c r="MV19" t="s">
        <v>918</v>
      </c>
      <c r="MW19" t="s">
        <v>918</v>
      </c>
      <c r="MX19" s="5">
        <v>0</v>
      </c>
      <c r="MY19" t="s">
        <v>918</v>
      </c>
      <c r="MZ19" t="s">
        <v>918</v>
      </c>
      <c r="NA19" s="5">
        <v>0</v>
      </c>
      <c r="NB19" t="s">
        <v>918</v>
      </c>
      <c r="NC19" t="s">
        <v>918</v>
      </c>
      <c r="ND19" s="5">
        <v>0</v>
      </c>
      <c r="NE19" t="s">
        <v>918</v>
      </c>
      <c r="NF19" t="s">
        <v>918</v>
      </c>
      <c r="NG19" s="5">
        <v>0</v>
      </c>
      <c r="NH19" t="s">
        <v>918</v>
      </c>
      <c r="NI19" t="s">
        <v>918</v>
      </c>
      <c r="NJ19" s="5">
        <v>0</v>
      </c>
      <c r="NK19" t="s">
        <v>918</v>
      </c>
      <c r="NL19" t="s">
        <v>918</v>
      </c>
      <c r="NM19" s="5">
        <v>0</v>
      </c>
      <c r="NN19" t="s">
        <v>918</v>
      </c>
      <c r="NO19" t="s">
        <v>918</v>
      </c>
      <c r="NP19" s="5">
        <v>0</v>
      </c>
      <c r="NQ19" s="5">
        <v>0</v>
      </c>
      <c r="NR19" s="5">
        <v>0</v>
      </c>
      <c r="NS19" s="5">
        <v>0</v>
      </c>
      <c r="NT19" s="5">
        <v>0</v>
      </c>
      <c r="NU19" s="5">
        <v>0</v>
      </c>
      <c r="NV19" s="5">
        <v>0</v>
      </c>
      <c r="NW19" s="5">
        <v>0</v>
      </c>
      <c r="NX19" s="5">
        <v>0</v>
      </c>
      <c r="NY19" s="5">
        <v>0</v>
      </c>
      <c r="NZ19" s="5">
        <v>0</v>
      </c>
      <c r="OA19" s="5">
        <v>0</v>
      </c>
      <c r="OB19" s="5">
        <v>0</v>
      </c>
      <c r="OC19" s="5">
        <v>0</v>
      </c>
      <c r="OD19" s="5">
        <v>0</v>
      </c>
      <c r="OE19" s="5">
        <v>0</v>
      </c>
      <c r="OF19" s="5">
        <v>0</v>
      </c>
      <c r="OG19" s="5">
        <v>0</v>
      </c>
      <c r="OH19" s="5">
        <v>0</v>
      </c>
      <c r="OI19" s="5">
        <v>0</v>
      </c>
      <c r="OJ19" s="5">
        <v>0</v>
      </c>
      <c r="OK19" s="5">
        <v>0</v>
      </c>
      <c r="OL19" s="5">
        <v>0</v>
      </c>
      <c r="OM19" s="5">
        <v>0</v>
      </c>
      <c r="ON19" s="5">
        <v>0</v>
      </c>
      <c r="OO19" s="5">
        <v>5</v>
      </c>
      <c r="OP19" s="5">
        <v>0</v>
      </c>
      <c r="OQ19" s="5">
        <v>0</v>
      </c>
      <c r="OR19" s="5">
        <v>0</v>
      </c>
      <c r="OS19" s="5">
        <v>5</v>
      </c>
      <c r="OT19" s="5">
        <v>0</v>
      </c>
      <c r="OU19" s="5">
        <v>0</v>
      </c>
      <c r="OV19" s="5">
        <v>0</v>
      </c>
      <c r="OW19" s="5">
        <v>0</v>
      </c>
      <c r="OX19" s="5">
        <v>5</v>
      </c>
      <c r="OY19" s="5">
        <v>15</v>
      </c>
      <c r="OZ19" s="5">
        <v>0</v>
      </c>
      <c r="PA19" s="5">
        <v>0</v>
      </c>
      <c r="PB19" s="5">
        <v>0</v>
      </c>
      <c r="PC19" s="5">
        <v>15</v>
      </c>
      <c r="PD19" s="5">
        <v>15</v>
      </c>
      <c r="PE19" s="5">
        <v>0</v>
      </c>
      <c r="PF19" s="5">
        <v>0</v>
      </c>
      <c r="PG19" s="5">
        <v>15</v>
      </c>
      <c r="PH19" s="5">
        <v>15</v>
      </c>
      <c r="PI19" s="5">
        <v>0</v>
      </c>
      <c r="PJ19" s="5">
        <v>0</v>
      </c>
      <c r="PK19" s="5">
        <v>15</v>
      </c>
      <c r="PL19" s="5">
        <v>15</v>
      </c>
      <c r="PM19" s="5">
        <v>15</v>
      </c>
      <c r="PN19" s="5">
        <v>0</v>
      </c>
      <c r="PO19" s="5">
        <v>15</v>
      </c>
      <c r="PP19" s="5">
        <v>15</v>
      </c>
      <c r="PQ19" s="5">
        <v>0</v>
      </c>
      <c r="PR19" s="5">
        <v>0</v>
      </c>
      <c r="PS19" s="5">
        <v>0</v>
      </c>
      <c r="PT19" s="5">
        <v>25</v>
      </c>
      <c r="PU19" s="5">
        <v>25</v>
      </c>
      <c r="PV19" s="5">
        <v>0</v>
      </c>
      <c r="PW19" s="5">
        <v>15</v>
      </c>
      <c r="PX19" s="5">
        <v>15</v>
      </c>
      <c r="PY19" s="5">
        <v>0</v>
      </c>
      <c r="PZ19" s="5">
        <v>15</v>
      </c>
      <c r="QA19" s="5">
        <v>15</v>
      </c>
      <c r="QB19" s="5">
        <v>0</v>
      </c>
      <c r="QC19" s="5">
        <v>15</v>
      </c>
      <c r="QD19" s="5">
        <v>15</v>
      </c>
      <c r="QE19" s="5">
        <v>0</v>
      </c>
      <c r="QF19" s="5">
        <v>0</v>
      </c>
      <c r="QG19" s="5">
        <v>15</v>
      </c>
      <c r="QH19" s="5">
        <v>15</v>
      </c>
      <c r="QI19" s="5">
        <v>0</v>
      </c>
      <c r="QJ19" s="5">
        <v>15</v>
      </c>
      <c r="QK19" s="5">
        <v>15</v>
      </c>
      <c r="QL19" s="5">
        <v>0</v>
      </c>
      <c r="QM19" s="5">
        <v>15</v>
      </c>
      <c r="QN19" s="5">
        <v>15</v>
      </c>
      <c r="QO19" s="5">
        <v>0</v>
      </c>
      <c r="QP19" s="5">
        <v>15</v>
      </c>
      <c r="QQ19" s="5">
        <v>15</v>
      </c>
      <c r="QR19" s="5">
        <v>0</v>
      </c>
      <c r="QS19" s="5">
        <v>15</v>
      </c>
      <c r="QT19" s="5">
        <v>15</v>
      </c>
      <c r="QU19" s="5">
        <v>0</v>
      </c>
      <c r="QV19" s="5">
        <v>15</v>
      </c>
      <c r="QW19" s="5">
        <v>15</v>
      </c>
      <c r="QX19" s="5">
        <v>0</v>
      </c>
      <c r="QY19" s="5">
        <v>15</v>
      </c>
      <c r="QZ19" s="5">
        <v>15</v>
      </c>
      <c r="RA19" s="5">
        <v>0</v>
      </c>
      <c r="RB19" s="5">
        <v>0</v>
      </c>
      <c r="RC19" s="5">
        <v>0</v>
      </c>
      <c r="RD19" s="5">
        <v>0</v>
      </c>
      <c r="RE19" s="5">
        <v>0</v>
      </c>
      <c r="RF19" s="5">
        <v>0</v>
      </c>
      <c r="RG19" s="5">
        <v>0</v>
      </c>
      <c r="RH19" s="5">
        <v>0</v>
      </c>
      <c r="RI19" s="5">
        <v>0</v>
      </c>
      <c r="RJ19" s="5">
        <v>0</v>
      </c>
      <c r="RK19" s="5">
        <v>0</v>
      </c>
      <c r="RL19" s="5">
        <v>0</v>
      </c>
      <c r="RM19" s="5">
        <v>0</v>
      </c>
      <c r="RN19" s="5">
        <v>0</v>
      </c>
      <c r="RO19" s="5">
        <v>0</v>
      </c>
      <c r="RP19" s="5">
        <v>0</v>
      </c>
      <c r="RQ19" s="5">
        <v>0</v>
      </c>
      <c r="RR19" s="5">
        <v>0</v>
      </c>
      <c r="RS19" s="5">
        <v>0</v>
      </c>
      <c r="RT19" s="5">
        <v>0</v>
      </c>
      <c r="RU19" s="5">
        <v>0</v>
      </c>
      <c r="RV19" s="5">
        <v>0</v>
      </c>
      <c r="RW19" s="5">
        <v>0</v>
      </c>
      <c r="RX19" s="5">
        <v>0</v>
      </c>
      <c r="RY19" s="5">
        <v>0</v>
      </c>
      <c r="RZ19" s="5">
        <v>2</v>
      </c>
      <c r="SA19" s="5">
        <v>2</v>
      </c>
      <c r="SB19" s="5">
        <v>2</v>
      </c>
      <c r="SC19" s="5">
        <v>2</v>
      </c>
      <c r="SD19" s="5">
        <v>2</v>
      </c>
      <c r="SE19" s="5">
        <v>3</v>
      </c>
      <c r="SF19" s="5">
        <v>2</v>
      </c>
      <c r="SG19" s="5">
        <v>2</v>
      </c>
      <c r="SH19" s="5">
        <v>2</v>
      </c>
      <c r="SI19" s="5">
        <v>2</v>
      </c>
      <c r="SJ19" s="5">
        <v>2</v>
      </c>
      <c r="SK19" s="5">
        <v>2</v>
      </c>
      <c r="SL19" s="5">
        <v>2</v>
      </c>
      <c r="SM19" s="5">
        <v>2</v>
      </c>
      <c r="SN19" s="5">
        <v>2</v>
      </c>
      <c r="SO19" s="5">
        <v>2</v>
      </c>
      <c r="SP19" s="5">
        <v>2</v>
      </c>
      <c r="SQ19" s="5">
        <v>2</v>
      </c>
      <c r="SR19" s="5">
        <v>0</v>
      </c>
      <c r="SS19" s="5">
        <v>0</v>
      </c>
      <c r="ST19" s="5">
        <v>0</v>
      </c>
      <c r="SU19" s="5">
        <v>0</v>
      </c>
      <c r="SV19" s="5">
        <v>0</v>
      </c>
      <c r="SW19" s="5">
        <v>0</v>
      </c>
      <c r="SX19" s="5">
        <v>0</v>
      </c>
      <c r="SY19" s="5">
        <v>0</v>
      </c>
      <c r="SZ19" s="5">
        <v>0</v>
      </c>
      <c r="TA19" s="5">
        <v>0</v>
      </c>
      <c r="TB19" t="s">
        <v>941</v>
      </c>
      <c r="TC19" t="s">
        <v>942</v>
      </c>
      <c r="TD19" t="s">
        <v>920</v>
      </c>
      <c r="TE19" t="s">
        <v>920</v>
      </c>
      <c r="TF19" t="s">
        <v>943</v>
      </c>
      <c r="TG19" t="s">
        <v>920</v>
      </c>
      <c r="TH19" t="s">
        <v>920</v>
      </c>
      <c r="TI19" t="s">
        <v>920</v>
      </c>
      <c r="TJ19" t="s">
        <v>920</v>
      </c>
      <c r="TK19" t="s">
        <v>942</v>
      </c>
      <c r="TL19" t="s">
        <v>943</v>
      </c>
      <c r="TM19" t="s">
        <v>942</v>
      </c>
      <c r="TN19" t="s">
        <v>942</v>
      </c>
      <c r="TO19" s="5">
        <v>999</v>
      </c>
      <c r="TP19" t="s">
        <v>942</v>
      </c>
      <c r="TQ19" s="5">
        <v>0</v>
      </c>
      <c r="TR19" t="s">
        <v>943</v>
      </c>
      <c r="TS19" t="s">
        <v>941</v>
      </c>
      <c r="TT19" s="5">
        <v>999</v>
      </c>
      <c r="TU19" s="5">
        <v>999</v>
      </c>
      <c r="TV19" s="5">
        <v>999</v>
      </c>
      <c r="TW19" s="5">
        <v>999</v>
      </c>
      <c r="TX19" s="5">
        <v>999</v>
      </c>
      <c r="TY19" s="5">
        <v>999</v>
      </c>
      <c r="TZ19" s="5">
        <v>999</v>
      </c>
      <c r="UA19" s="5">
        <v>999</v>
      </c>
      <c r="UB19" s="5">
        <v>999</v>
      </c>
      <c r="UC19" s="5">
        <v>999</v>
      </c>
      <c r="UD19" t="s">
        <v>942</v>
      </c>
      <c r="UE19" t="s">
        <v>945</v>
      </c>
      <c r="UF19" s="5">
        <v>0</v>
      </c>
      <c r="UG19" s="5">
        <v>0</v>
      </c>
      <c r="UH19" s="5">
        <v>0</v>
      </c>
      <c r="UI19" s="5">
        <v>0</v>
      </c>
      <c r="UJ19" s="5">
        <v>0</v>
      </c>
      <c r="UK19" s="5">
        <v>0</v>
      </c>
      <c r="UL19" s="5">
        <v>0</v>
      </c>
      <c r="UM19" s="5">
        <v>0</v>
      </c>
      <c r="UN19" s="5">
        <v>0</v>
      </c>
      <c r="UO19" s="5">
        <v>0</v>
      </c>
      <c r="UP19" s="5">
        <v>0</v>
      </c>
      <c r="UQ19" s="5">
        <v>0</v>
      </c>
      <c r="UR19" s="5">
        <v>0</v>
      </c>
      <c r="US19" s="5">
        <v>0</v>
      </c>
      <c r="UT19" s="5">
        <v>0</v>
      </c>
      <c r="UU19" s="5">
        <v>0</v>
      </c>
      <c r="UV19" s="5">
        <v>0</v>
      </c>
      <c r="UW19" s="5">
        <v>0</v>
      </c>
      <c r="UX19" s="5">
        <v>0</v>
      </c>
      <c r="UY19" s="5">
        <v>0</v>
      </c>
      <c r="UZ19" s="5">
        <v>0</v>
      </c>
      <c r="VA19" s="5">
        <v>0</v>
      </c>
      <c r="VB19" s="5">
        <v>0</v>
      </c>
      <c r="VC19" s="5">
        <v>0</v>
      </c>
      <c r="VD19" s="5">
        <v>0</v>
      </c>
      <c r="VE19" s="5">
        <v>0</v>
      </c>
      <c r="VF19" t="s">
        <v>925</v>
      </c>
      <c r="VG19" t="s">
        <v>925</v>
      </c>
      <c r="VH19" s="5">
        <v>0</v>
      </c>
      <c r="VI19" s="5">
        <v>0</v>
      </c>
      <c r="VJ19" s="5">
        <v>0</v>
      </c>
      <c r="VK19" t="s">
        <v>925</v>
      </c>
      <c r="VL19" t="s">
        <v>925</v>
      </c>
      <c r="VM19" s="5">
        <v>0</v>
      </c>
      <c r="VN19" t="s">
        <v>925</v>
      </c>
      <c r="VO19" t="s">
        <v>925</v>
      </c>
      <c r="VP19" s="5">
        <v>0</v>
      </c>
      <c r="VQ19" t="s">
        <v>926</v>
      </c>
      <c r="VR19" t="s">
        <v>926</v>
      </c>
      <c r="VS19" s="5">
        <v>0</v>
      </c>
      <c r="VT19" t="s">
        <v>925</v>
      </c>
      <c r="VU19" t="s">
        <v>925</v>
      </c>
      <c r="VV19" s="5">
        <v>0</v>
      </c>
      <c r="VW19">
        <v>0</v>
      </c>
      <c r="VX19" t="s">
        <v>925</v>
      </c>
      <c r="VY19" t="s">
        <v>925</v>
      </c>
      <c r="VZ19" s="5">
        <v>0</v>
      </c>
      <c r="WA19" t="s">
        <v>925</v>
      </c>
      <c r="WB19" t="s">
        <v>925</v>
      </c>
      <c r="WC19" s="5">
        <v>0</v>
      </c>
      <c r="WD19" t="s">
        <v>925</v>
      </c>
      <c r="WE19" t="s">
        <v>925</v>
      </c>
      <c r="WF19" s="5">
        <v>0</v>
      </c>
      <c r="WG19" t="s">
        <v>925</v>
      </c>
      <c r="WH19" t="s">
        <v>925</v>
      </c>
      <c r="WI19" s="5">
        <v>0</v>
      </c>
      <c r="WJ19" t="s">
        <v>925</v>
      </c>
      <c r="WK19" t="s">
        <v>925</v>
      </c>
      <c r="WL19" s="5">
        <v>0</v>
      </c>
      <c r="WM19" t="s">
        <v>925</v>
      </c>
      <c r="WN19" t="s">
        <v>925</v>
      </c>
      <c r="WO19" s="5">
        <v>0</v>
      </c>
      <c r="WP19" t="s">
        <v>925</v>
      </c>
      <c r="WQ19" t="s">
        <v>925</v>
      </c>
      <c r="WR19" s="5">
        <v>0</v>
      </c>
      <c r="WS19" s="5">
        <v>0</v>
      </c>
      <c r="WT19" s="5">
        <v>0</v>
      </c>
      <c r="WU19" s="5">
        <v>0</v>
      </c>
      <c r="WV19" s="5">
        <v>0</v>
      </c>
      <c r="WW19" s="5">
        <v>0</v>
      </c>
      <c r="WX19" s="5">
        <v>0</v>
      </c>
      <c r="WY19" s="5">
        <v>0</v>
      </c>
      <c r="WZ19" s="5">
        <v>0</v>
      </c>
      <c r="XA19" s="5">
        <v>0</v>
      </c>
      <c r="XB19" s="5">
        <v>0</v>
      </c>
      <c r="XC19" s="5">
        <v>0</v>
      </c>
      <c r="XD19" s="5">
        <v>0</v>
      </c>
      <c r="XE19" s="5">
        <v>0</v>
      </c>
      <c r="XF19" s="5">
        <v>0</v>
      </c>
      <c r="XG19" s="5">
        <v>0</v>
      </c>
      <c r="XH19" s="5">
        <v>0</v>
      </c>
      <c r="XI19" s="5">
        <v>0</v>
      </c>
      <c r="XJ19" s="5">
        <v>0</v>
      </c>
      <c r="XK19" s="5">
        <v>0</v>
      </c>
      <c r="XL19" s="5">
        <v>0</v>
      </c>
      <c r="XM19" s="5">
        <v>0</v>
      </c>
      <c r="XN19" s="5">
        <v>0</v>
      </c>
      <c r="XO19" s="5">
        <v>0</v>
      </c>
      <c r="XP19" s="5">
        <v>0</v>
      </c>
      <c r="XQ19" s="3">
        <v>2</v>
      </c>
      <c r="XR19" s="3">
        <v>0</v>
      </c>
      <c r="XS19" s="1" t="e">
        <v>#NULL!</v>
      </c>
      <c r="XT19" s="1" t="e">
        <v>#NULL!</v>
      </c>
      <c r="XU19" s="3">
        <v>2</v>
      </c>
      <c r="XV19" s="3">
        <v>0</v>
      </c>
      <c r="XW19" s="1" t="e">
        <v>#NULL!</v>
      </c>
      <c r="XX19" s="1" t="e">
        <v>#NULL!</v>
      </c>
      <c r="XY19" s="1" t="e">
        <v>#NULL!</v>
      </c>
      <c r="XZ19" s="3">
        <v>2</v>
      </c>
      <c r="YA19" s="3">
        <v>0</v>
      </c>
      <c r="YB19" s="1" t="e">
        <v>#NULL!</v>
      </c>
      <c r="YC19" s="1" t="e">
        <v>#NULL!</v>
      </c>
      <c r="YD19" s="1" t="e">
        <v>#NULL!</v>
      </c>
      <c r="YE19" s="3">
        <v>2</v>
      </c>
      <c r="YF19" s="3">
        <v>0</v>
      </c>
      <c r="YG19" s="1" t="e">
        <v>#NULL!</v>
      </c>
      <c r="YH19" s="1" t="e">
        <v>#NULL!</v>
      </c>
      <c r="YI19" s="3">
        <v>2</v>
      </c>
      <c r="YJ19" s="3">
        <v>0</v>
      </c>
      <c r="YK19" s="1" t="e">
        <v>#NULL!</v>
      </c>
      <c r="YL19" s="1" t="e">
        <v>#NULL!</v>
      </c>
      <c r="YM19" s="3">
        <v>2</v>
      </c>
      <c r="YN19" s="3">
        <v>1</v>
      </c>
      <c r="YO19" s="3">
        <v>0</v>
      </c>
      <c r="YP19" s="1" t="e">
        <v>#NULL!</v>
      </c>
      <c r="YQ19" s="3">
        <v>2</v>
      </c>
      <c r="YR19" s="3">
        <v>0</v>
      </c>
      <c r="YS19" s="1" t="e">
        <v>#NULL!</v>
      </c>
      <c r="YT19" s="1" t="e">
        <v>#NULL!</v>
      </c>
      <c r="YU19" s="1" t="e">
        <v>#NULL!</v>
      </c>
      <c r="YV19" s="3">
        <v>2</v>
      </c>
      <c r="YW19" s="3">
        <v>0</v>
      </c>
      <c r="YX19" s="1" t="e">
        <v>#NULL!</v>
      </c>
      <c r="YY19" s="3">
        <v>2</v>
      </c>
      <c r="YZ19" s="3">
        <v>0</v>
      </c>
      <c r="ZA19" s="1" t="e">
        <v>#NULL!</v>
      </c>
      <c r="ZB19" s="3">
        <v>1</v>
      </c>
      <c r="ZC19" s="3">
        <v>0</v>
      </c>
      <c r="ZD19" s="1" t="e">
        <v>#NULL!</v>
      </c>
      <c r="ZE19" s="3">
        <v>1</v>
      </c>
      <c r="ZF19" s="3">
        <v>0</v>
      </c>
      <c r="ZG19" s="1" t="e">
        <v>#NULL!</v>
      </c>
      <c r="ZH19" s="1" t="e">
        <v>#NULL!</v>
      </c>
      <c r="ZI19" s="3">
        <v>1</v>
      </c>
      <c r="ZJ19" s="3">
        <v>0</v>
      </c>
      <c r="ZK19" s="1" t="e">
        <v>#NULL!</v>
      </c>
      <c r="ZL19" s="3">
        <v>1</v>
      </c>
      <c r="ZM19" s="3">
        <v>0</v>
      </c>
      <c r="ZN19" s="1" t="e">
        <v>#NULL!</v>
      </c>
      <c r="ZO19" s="3">
        <v>6</v>
      </c>
      <c r="ZP19" s="3">
        <v>0</v>
      </c>
      <c r="ZQ19" s="1" t="e">
        <v>#NULL!</v>
      </c>
      <c r="ZR19" s="3">
        <v>1</v>
      </c>
      <c r="ZS19" s="3">
        <v>0</v>
      </c>
      <c r="ZT19" s="1" t="e">
        <v>#NULL!</v>
      </c>
      <c r="ZU19" s="3">
        <v>1</v>
      </c>
      <c r="ZV19" s="3">
        <v>0</v>
      </c>
      <c r="ZW19" s="1" t="e">
        <v>#NULL!</v>
      </c>
      <c r="ZX19" s="3">
        <v>2</v>
      </c>
      <c r="ZY19" s="3">
        <v>0</v>
      </c>
      <c r="ZZ19" s="1" t="e">
        <v>#NULL!</v>
      </c>
      <c r="AAA19" s="3">
        <v>2</v>
      </c>
      <c r="AAB19" s="3">
        <v>0</v>
      </c>
      <c r="AAC19" s="1" t="e">
        <v>#NULL!</v>
      </c>
      <c r="AAD19" s="3">
        <v>999</v>
      </c>
      <c r="AAE19" s="3">
        <v>999</v>
      </c>
      <c r="AAF19" s="3">
        <v>999</v>
      </c>
      <c r="AAG19" s="3">
        <v>999</v>
      </c>
      <c r="AAH19" s="3">
        <v>999</v>
      </c>
      <c r="AAI19" s="3">
        <v>999</v>
      </c>
      <c r="AAJ19" s="3">
        <v>999</v>
      </c>
      <c r="AAK19" s="3">
        <v>999</v>
      </c>
      <c r="AAL19" s="3">
        <v>999</v>
      </c>
      <c r="AAM19" s="3">
        <v>999</v>
      </c>
      <c r="AAN19" s="3">
        <v>999</v>
      </c>
      <c r="AAO19" s="3">
        <v>999</v>
      </c>
      <c r="AAP19" s="3">
        <v>999</v>
      </c>
      <c r="AAQ19" s="3">
        <v>999</v>
      </c>
      <c r="AAR19" s="3">
        <v>999</v>
      </c>
      <c r="AAS19" s="3">
        <v>999</v>
      </c>
      <c r="AAT19" s="3">
        <v>999</v>
      </c>
      <c r="AAU19" s="3">
        <v>999</v>
      </c>
      <c r="AAV19" s="3">
        <v>999</v>
      </c>
      <c r="AAW19" s="3">
        <v>999</v>
      </c>
      <c r="AAX19" s="3">
        <v>999</v>
      </c>
      <c r="AAY19" s="3">
        <v>999</v>
      </c>
      <c r="AAZ19" s="3">
        <v>999</v>
      </c>
      <c r="ABA19" s="3">
        <v>999</v>
      </c>
      <c r="ABB19" s="3">
        <v>3</v>
      </c>
      <c r="ABC19" s="3">
        <v>5</v>
      </c>
      <c r="ABD19" s="3">
        <v>0</v>
      </c>
      <c r="ABE19" s="3">
        <v>0</v>
      </c>
      <c r="ABF19" s="3">
        <v>4</v>
      </c>
      <c r="ABG19" s="3">
        <v>5</v>
      </c>
      <c r="ABH19" s="3">
        <v>0</v>
      </c>
      <c r="ABI19" s="3">
        <v>0</v>
      </c>
      <c r="ABJ19" s="3">
        <v>0</v>
      </c>
      <c r="ABK19" s="3">
        <v>3</v>
      </c>
      <c r="ABL19" s="3">
        <v>3</v>
      </c>
      <c r="ABM19" s="3">
        <v>0</v>
      </c>
      <c r="ABN19" s="3">
        <v>0</v>
      </c>
      <c r="ABO19" s="3">
        <v>0</v>
      </c>
      <c r="ABP19" s="3">
        <v>6</v>
      </c>
      <c r="ABQ19" s="3">
        <v>5</v>
      </c>
      <c r="ABR19" s="3">
        <v>0</v>
      </c>
      <c r="ABS19" s="3">
        <v>0</v>
      </c>
      <c r="ABT19" s="3">
        <v>5</v>
      </c>
      <c r="ABU19" s="3">
        <v>4</v>
      </c>
      <c r="ABV19" s="3">
        <v>0</v>
      </c>
      <c r="ABW19" s="3">
        <v>0</v>
      </c>
      <c r="ABX19" s="3">
        <v>3</v>
      </c>
      <c r="ABY19" s="3">
        <v>5</v>
      </c>
      <c r="ABZ19" s="3">
        <v>1</v>
      </c>
      <c r="ACA19" s="3">
        <v>0</v>
      </c>
      <c r="ACB19" s="3">
        <v>4</v>
      </c>
      <c r="ACC19" s="3">
        <v>5</v>
      </c>
      <c r="ACD19" s="3">
        <v>0</v>
      </c>
      <c r="ACE19" s="3">
        <v>0</v>
      </c>
      <c r="ACF19" s="3">
        <v>0</v>
      </c>
      <c r="ACG19" s="3">
        <v>4</v>
      </c>
      <c r="ACH19" s="3">
        <v>4</v>
      </c>
      <c r="ACI19" s="3">
        <v>0</v>
      </c>
      <c r="ACJ19" s="3">
        <v>4</v>
      </c>
      <c r="ACK19" s="3">
        <v>4</v>
      </c>
      <c r="ACL19" s="3">
        <v>0</v>
      </c>
      <c r="ACM19" s="3">
        <v>5</v>
      </c>
      <c r="ACN19" s="3">
        <v>4</v>
      </c>
      <c r="ACO19" s="3">
        <v>0</v>
      </c>
      <c r="ACP19" s="3">
        <v>5</v>
      </c>
      <c r="ACQ19" s="3">
        <v>5</v>
      </c>
      <c r="ACR19" s="3">
        <v>0</v>
      </c>
      <c r="ACS19" s="3">
        <v>0</v>
      </c>
      <c r="ACT19" s="3">
        <v>5</v>
      </c>
      <c r="ACU19" s="3">
        <v>5</v>
      </c>
      <c r="ACV19" s="3">
        <v>0</v>
      </c>
      <c r="ACW19" s="3">
        <v>6</v>
      </c>
      <c r="ACX19" s="3">
        <v>4</v>
      </c>
      <c r="ACY19" s="3">
        <v>0</v>
      </c>
      <c r="ACZ19" s="3">
        <v>5</v>
      </c>
      <c r="ADA19" s="3">
        <v>3</v>
      </c>
      <c r="ADB19" s="3">
        <v>0</v>
      </c>
      <c r="ADC19" s="3">
        <v>5</v>
      </c>
      <c r="ADD19" s="3">
        <v>6</v>
      </c>
      <c r="ADE19" s="3">
        <v>0</v>
      </c>
      <c r="ADF19" s="3">
        <v>7</v>
      </c>
      <c r="ADG19" s="3">
        <v>5</v>
      </c>
      <c r="ADH19" s="3">
        <v>0</v>
      </c>
      <c r="ADI19" s="3">
        <v>6</v>
      </c>
      <c r="ADJ19" s="3">
        <v>5</v>
      </c>
      <c r="ADK19" s="3">
        <v>0</v>
      </c>
      <c r="ADL19" s="3">
        <v>7</v>
      </c>
      <c r="ADM19" s="3">
        <v>5</v>
      </c>
      <c r="ADN19" s="3">
        <v>0</v>
      </c>
      <c r="ADO19" s="3">
        <v>0</v>
      </c>
      <c r="ADP19" s="3">
        <v>0</v>
      </c>
      <c r="ADQ19" s="3">
        <v>0</v>
      </c>
      <c r="ADR19" s="3">
        <v>0</v>
      </c>
      <c r="ADS19" s="3">
        <v>0</v>
      </c>
      <c r="ADT19" s="3">
        <v>0</v>
      </c>
      <c r="ADU19" s="3">
        <v>0</v>
      </c>
      <c r="ADV19" s="3">
        <v>0</v>
      </c>
      <c r="ADW19" s="3">
        <v>0</v>
      </c>
      <c r="ADX19" s="3">
        <v>0</v>
      </c>
      <c r="ADY19" s="3">
        <v>0</v>
      </c>
      <c r="ADZ19" s="3">
        <v>0</v>
      </c>
      <c r="AEA19" s="3">
        <v>0</v>
      </c>
      <c r="AEB19" s="3">
        <v>0</v>
      </c>
      <c r="AEC19" s="3">
        <v>0</v>
      </c>
      <c r="AED19" s="3">
        <v>0</v>
      </c>
      <c r="AEE19" s="3">
        <v>0</v>
      </c>
      <c r="AEF19" s="3">
        <v>0</v>
      </c>
      <c r="AEG19" s="3">
        <v>0</v>
      </c>
      <c r="AEH19" s="3">
        <v>0</v>
      </c>
      <c r="AEI19" s="3">
        <v>0</v>
      </c>
      <c r="AEJ19" s="3">
        <v>0</v>
      </c>
      <c r="AEK19" s="3">
        <v>0</v>
      </c>
      <c r="AEL19" s="3">
        <v>0</v>
      </c>
      <c r="AEM19" t="s">
        <v>933</v>
      </c>
      <c r="AEN19" t="s">
        <v>933</v>
      </c>
      <c r="AEO19" s="5">
        <v>0</v>
      </c>
      <c r="AEP19" s="5">
        <v>0</v>
      </c>
      <c r="AEQ19" t="s">
        <v>933</v>
      </c>
      <c r="AER19" t="s">
        <v>933</v>
      </c>
      <c r="AES19" s="5">
        <v>0</v>
      </c>
      <c r="AET19" s="5">
        <v>0</v>
      </c>
      <c r="AEU19" s="5">
        <v>0</v>
      </c>
      <c r="AEV19" t="s">
        <v>933</v>
      </c>
      <c r="AEW19" t="s">
        <v>933</v>
      </c>
      <c r="AEX19" s="5">
        <v>0</v>
      </c>
      <c r="AEY19" s="5">
        <v>0</v>
      </c>
      <c r="AEZ19" s="5">
        <v>0</v>
      </c>
      <c r="AFA19" t="s">
        <v>933</v>
      </c>
      <c r="AFB19" t="s">
        <v>933</v>
      </c>
      <c r="AFC19" s="5">
        <v>0</v>
      </c>
      <c r="AFD19" s="5">
        <v>0</v>
      </c>
      <c r="AFE19" t="s">
        <v>933</v>
      </c>
      <c r="AFF19" t="s">
        <v>933</v>
      </c>
      <c r="AFG19" s="5">
        <v>0</v>
      </c>
      <c r="AFH19" s="5">
        <v>0</v>
      </c>
      <c r="AFI19" t="s">
        <v>933</v>
      </c>
      <c r="AFJ19" t="s">
        <v>933</v>
      </c>
      <c r="AFK19" t="s">
        <v>933</v>
      </c>
      <c r="AFL19" s="5">
        <v>0</v>
      </c>
      <c r="AFM19" t="s">
        <v>933</v>
      </c>
      <c r="AFN19" t="s">
        <v>933</v>
      </c>
      <c r="AFO19" s="5">
        <v>0</v>
      </c>
      <c r="AFP19" s="5">
        <v>0</v>
      </c>
      <c r="AFQ19" s="5">
        <v>0</v>
      </c>
      <c r="AFR19" t="s">
        <v>933</v>
      </c>
      <c r="AFS19" t="s">
        <v>927</v>
      </c>
      <c r="AFT19" s="5">
        <v>0</v>
      </c>
      <c r="AFU19" t="s">
        <v>933</v>
      </c>
      <c r="AFV19" t="s">
        <v>933</v>
      </c>
      <c r="AFW19" s="5">
        <v>0</v>
      </c>
      <c r="AFX19" t="s">
        <v>933</v>
      </c>
      <c r="AFY19" t="s">
        <v>933</v>
      </c>
      <c r="AFZ19" s="5">
        <v>0</v>
      </c>
      <c r="AGA19" t="s">
        <v>933</v>
      </c>
      <c r="AGB19" t="s">
        <v>933</v>
      </c>
      <c r="AGC19" s="5">
        <v>0</v>
      </c>
      <c r="AGD19" s="5">
        <v>0</v>
      </c>
      <c r="AGE19" t="s">
        <v>933</v>
      </c>
      <c r="AGF19" t="s">
        <v>933</v>
      </c>
      <c r="AGG19" s="5">
        <v>0</v>
      </c>
      <c r="AGH19" t="s">
        <v>933</v>
      </c>
      <c r="AGI19" t="s">
        <v>933</v>
      </c>
      <c r="AGJ19" s="5">
        <v>0</v>
      </c>
      <c r="AGK19" t="s">
        <v>927</v>
      </c>
      <c r="AGL19" t="s">
        <v>933</v>
      </c>
      <c r="AGM19" s="5">
        <v>0</v>
      </c>
      <c r="AGN19" t="s">
        <v>933</v>
      </c>
      <c r="AGO19" t="s">
        <v>933</v>
      </c>
      <c r="AGP19" s="5">
        <v>0</v>
      </c>
      <c r="AGQ19" t="s">
        <v>933</v>
      </c>
      <c r="AGR19" t="s">
        <v>933</v>
      </c>
      <c r="AGS19" s="5">
        <v>0</v>
      </c>
      <c r="AGT19" t="s">
        <v>933</v>
      </c>
      <c r="AGU19" t="s">
        <v>933</v>
      </c>
      <c r="AGV19" s="5">
        <v>0</v>
      </c>
      <c r="AGW19" t="s">
        <v>933</v>
      </c>
      <c r="AGX19" t="s">
        <v>933</v>
      </c>
      <c r="AGY19" s="5">
        <v>0</v>
      </c>
      <c r="AGZ19" s="5">
        <v>0</v>
      </c>
      <c r="AHA19" s="5">
        <v>0</v>
      </c>
      <c r="AHB19" s="5">
        <v>0</v>
      </c>
      <c r="AHC19" s="5">
        <v>0</v>
      </c>
      <c r="AHD19" s="5">
        <v>0</v>
      </c>
      <c r="AHE19" s="5">
        <v>0</v>
      </c>
      <c r="AHF19" s="5">
        <v>0</v>
      </c>
      <c r="AHG19" s="5">
        <v>0</v>
      </c>
      <c r="AHH19" s="5">
        <v>0</v>
      </c>
      <c r="AHI19" s="5">
        <v>0</v>
      </c>
      <c r="AHJ19" s="5">
        <v>0</v>
      </c>
      <c r="AHK19" s="5">
        <v>0</v>
      </c>
      <c r="AHL19" s="5">
        <v>0</v>
      </c>
      <c r="AHM19" s="5">
        <v>0</v>
      </c>
      <c r="AHN19" s="5">
        <v>0</v>
      </c>
      <c r="AHO19" s="5">
        <v>0</v>
      </c>
      <c r="AHP19" s="5">
        <v>0</v>
      </c>
      <c r="AHQ19" s="5">
        <v>0</v>
      </c>
      <c r="AHR19" s="5">
        <v>0</v>
      </c>
      <c r="AHS19" s="5">
        <v>0</v>
      </c>
      <c r="AHT19" s="5">
        <v>0</v>
      </c>
      <c r="AHU19" s="5">
        <v>0</v>
      </c>
      <c r="AHV19" s="5">
        <v>0</v>
      </c>
      <c r="AHW19" s="5">
        <v>0</v>
      </c>
    </row>
    <row r="20" spans="1:907" x14ac:dyDescent="0.2">
      <c r="A20" s="5">
        <v>22</v>
      </c>
      <c r="B20" t="s">
        <v>903</v>
      </c>
      <c r="C20" t="s">
        <v>904</v>
      </c>
      <c r="D20" t="s">
        <v>904</v>
      </c>
      <c r="E20" s="5">
        <v>68</v>
      </c>
      <c r="F20" s="5">
        <v>68.433333333333337</v>
      </c>
      <c r="G20" s="2">
        <v>42214</v>
      </c>
      <c r="H20" s="2">
        <v>42247</v>
      </c>
      <c r="I20" t="s">
        <v>906</v>
      </c>
      <c r="J20" t="s">
        <v>907</v>
      </c>
      <c r="K20" t="s">
        <v>913</v>
      </c>
      <c r="L20" t="s">
        <v>913</v>
      </c>
      <c r="M20" s="5">
        <v>0</v>
      </c>
      <c r="N20" s="5">
        <v>0</v>
      </c>
      <c r="O20" t="s">
        <v>913</v>
      </c>
      <c r="P20" t="s">
        <v>912</v>
      </c>
      <c r="Q20" s="5">
        <v>0</v>
      </c>
      <c r="R20" s="5">
        <v>0</v>
      </c>
      <c r="S20" s="5">
        <v>0</v>
      </c>
      <c r="T20" t="s">
        <v>912</v>
      </c>
      <c r="U20" t="s">
        <v>912</v>
      </c>
      <c r="V20" s="5">
        <v>0</v>
      </c>
      <c r="W20" s="5">
        <v>0</v>
      </c>
      <c r="X20" s="5">
        <v>0</v>
      </c>
      <c r="Y20" t="s">
        <v>913</v>
      </c>
      <c r="Z20" s="5">
        <v>0</v>
      </c>
      <c r="AA20" s="5">
        <v>0</v>
      </c>
      <c r="AB20" s="5">
        <v>0</v>
      </c>
      <c r="AC20" t="s">
        <v>912</v>
      </c>
      <c r="AD20" t="s">
        <v>912</v>
      </c>
      <c r="AE20" s="5">
        <v>0</v>
      </c>
      <c r="AF20" s="5">
        <v>0</v>
      </c>
      <c r="AG20" t="s">
        <v>912</v>
      </c>
      <c r="AH20" t="s">
        <v>911</v>
      </c>
      <c r="AI20" s="5">
        <v>0</v>
      </c>
      <c r="AJ20" s="5">
        <v>0</v>
      </c>
      <c r="AK20" t="s">
        <v>912</v>
      </c>
      <c r="AL20" t="s">
        <v>912</v>
      </c>
      <c r="AM20" s="5">
        <v>0</v>
      </c>
      <c r="AN20" s="5">
        <v>0</v>
      </c>
      <c r="AO20" s="5">
        <v>0</v>
      </c>
      <c r="AP20" t="s">
        <v>913</v>
      </c>
      <c r="AQ20" t="s">
        <v>913</v>
      </c>
      <c r="AR20" s="5">
        <v>0</v>
      </c>
      <c r="AS20" t="s">
        <v>912</v>
      </c>
      <c r="AT20" t="s">
        <v>912</v>
      </c>
      <c r="AU20" s="5">
        <v>0</v>
      </c>
      <c r="AV20" t="s">
        <v>912</v>
      </c>
      <c r="AW20" t="s">
        <v>912</v>
      </c>
      <c r="AX20" s="5">
        <v>0</v>
      </c>
      <c r="AY20" t="s">
        <v>912</v>
      </c>
      <c r="AZ20" t="s">
        <v>912</v>
      </c>
      <c r="BA20" s="5">
        <v>0</v>
      </c>
      <c r="BB20" s="5">
        <v>0</v>
      </c>
      <c r="BC20" t="s">
        <v>912</v>
      </c>
      <c r="BD20" t="s">
        <v>912</v>
      </c>
      <c r="BE20" s="5">
        <v>0</v>
      </c>
      <c r="BF20" t="s">
        <v>913</v>
      </c>
      <c r="BG20" t="s">
        <v>913</v>
      </c>
      <c r="BH20" s="5">
        <v>0</v>
      </c>
      <c r="BI20" t="s">
        <v>913</v>
      </c>
      <c r="BJ20" t="s">
        <v>913</v>
      </c>
      <c r="BK20" s="5">
        <v>0</v>
      </c>
      <c r="BL20" t="s">
        <v>912</v>
      </c>
      <c r="BM20" t="s">
        <v>912</v>
      </c>
      <c r="BN20" s="5">
        <v>0</v>
      </c>
      <c r="BO20" t="s">
        <v>912</v>
      </c>
      <c r="BP20" t="s">
        <v>911</v>
      </c>
      <c r="BQ20" t="s">
        <v>912</v>
      </c>
      <c r="BR20" t="s">
        <v>912</v>
      </c>
      <c r="BS20" s="5">
        <v>0</v>
      </c>
      <c r="BT20" s="5">
        <v>0</v>
      </c>
      <c r="BU20" t="s">
        <v>912</v>
      </c>
      <c r="BV20" t="s">
        <v>912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t="s">
        <v>913</v>
      </c>
      <c r="CW20" t="s">
        <v>913</v>
      </c>
      <c r="CX20" s="5">
        <v>0</v>
      </c>
      <c r="CY20" s="5">
        <v>0</v>
      </c>
      <c r="CZ20" t="s">
        <v>913</v>
      </c>
      <c r="DA20" t="s">
        <v>913</v>
      </c>
      <c r="DB20" s="5">
        <v>0</v>
      </c>
      <c r="DC20" s="5">
        <v>0</v>
      </c>
      <c r="DD20" s="5">
        <v>0</v>
      </c>
      <c r="DE20" t="s">
        <v>912</v>
      </c>
      <c r="DF20" t="s">
        <v>913</v>
      </c>
      <c r="DG20" s="5">
        <v>0</v>
      </c>
      <c r="DH20" s="5">
        <v>0</v>
      </c>
      <c r="DI20" s="5">
        <v>0</v>
      </c>
      <c r="DJ20" t="s">
        <v>913</v>
      </c>
      <c r="DK20" s="5">
        <v>0</v>
      </c>
      <c r="DL20" s="5">
        <v>0</v>
      </c>
      <c r="DM20" s="5">
        <v>0</v>
      </c>
      <c r="DN20" t="s">
        <v>912</v>
      </c>
      <c r="DO20" t="s">
        <v>912</v>
      </c>
      <c r="DP20" s="5">
        <v>0</v>
      </c>
      <c r="DQ20" s="5">
        <v>0</v>
      </c>
      <c r="DR20" t="s">
        <v>912</v>
      </c>
      <c r="DS20" t="s">
        <v>911</v>
      </c>
      <c r="DT20" s="5">
        <v>0</v>
      </c>
      <c r="DU20" s="5">
        <v>0</v>
      </c>
      <c r="DV20" t="s">
        <v>912</v>
      </c>
      <c r="DW20" t="s">
        <v>913</v>
      </c>
      <c r="DX20" s="5">
        <v>0</v>
      </c>
      <c r="DY20" s="5">
        <v>0</v>
      </c>
      <c r="DZ20" s="5">
        <v>0</v>
      </c>
      <c r="EA20" t="s">
        <v>913</v>
      </c>
      <c r="EB20" t="s">
        <v>913</v>
      </c>
      <c r="EC20" s="5">
        <v>0</v>
      </c>
      <c r="ED20" t="s">
        <v>913</v>
      </c>
      <c r="EE20" t="s">
        <v>913</v>
      </c>
      <c r="EF20" s="5">
        <v>0</v>
      </c>
      <c r="EG20" t="s">
        <v>913</v>
      </c>
      <c r="EH20" t="s">
        <v>913</v>
      </c>
      <c r="EI20" s="5">
        <v>0</v>
      </c>
      <c r="EJ20" t="s">
        <v>913</v>
      </c>
      <c r="EK20" t="s">
        <v>912</v>
      </c>
      <c r="EL20" s="5">
        <v>0</v>
      </c>
      <c r="EM20" s="5">
        <v>0</v>
      </c>
      <c r="EN20" t="s">
        <v>913</v>
      </c>
      <c r="EO20" t="s">
        <v>913</v>
      </c>
      <c r="EP20" s="5">
        <v>0</v>
      </c>
      <c r="EQ20" t="s">
        <v>913</v>
      </c>
      <c r="ER20" t="s">
        <v>913</v>
      </c>
      <c r="ES20" s="5">
        <v>0</v>
      </c>
      <c r="ET20" t="s">
        <v>913</v>
      </c>
      <c r="EU20" t="s">
        <v>913</v>
      </c>
      <c r="EV20" s="5">
        <v>0</v>
      </c>
      <c r="EW20" t="s">
        <v>912</v>
      </c>
      <c r="EX20" t="s">
        <v>913</v>
      </c>
      <c r="EY20" s="5">
        <v>0</v>
      </c>
      <c r="EZ20" t="s">
        <v>913</v>
      </c>
      <c r="FA20" t="s">
        <v>911</v>
      </c>
      <c r="FB20" t="s">
        <v>913</v>
      </c>
      <c r="FC20" t="s">
        <v>913</v>
      </c>
      <c r="FD20" s="5">
        <v>0</v>
      </c>
      <c r="FE20" s="5">
        <v>0</v>
      </c>
      <c r="FF20" t="s">
        <v>913</v>
      </c>
      <c r="FG20" t="s">
        <v>913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t="s">
        <v>908</v>
      </c>
      <c r="GH20" t="s">
        <v>908</v>
      </c>
      <c r="GI20" t="s">
        <v>909</v>
      </c>
      <c r="GJ20" s="5">
        <v>1</v>
      </c>
      <c r="GK20" s="5">
        <v>1</v>
      </c>
      <c r="GL20" s="5">
        <v>1</v>
      </c>
      <c r="GM20" s="5">
        <v>1</v>
      </c>
      <c r="GN20" s="5">
        <v>0</v>
      </c>
      <c r="GO20" s="5">
        <v>0</v>
      </c>
      <c r="GP20" t="s">
        <v>908</v>
      </c>
      <c r="GQ20" t="s">
        <v>908</v>
      </c>
      <c r="GR20" t="s">
        <v>1036</v>
      </c>
      <c r="GS20" s="4">
        <v>24</v>
      </c>
      <c r="GT20" s="4">
        <v>24</v>
      </c>
      <c r="GU20" s="4">
        <v>35</v>
      </c>
      <c r="GV20" s="4">
        <v>36</v>
      </c>
      <c r="GW20" s="5">
        <v>59</v>
      </c>
      <c r="GX20" s="5">
        <v>60</v>
      </c>
      <c r="GY20" s="5">
        <v>12</v>
      </c>
      <c r="GZ20" s="5">
        <v>12</v>
      </c>
      <c r="HA20" s="5">
        <v>12</v>
      </c>
      <c r="HB20" s="5">
        <v>12</v>
      </c>
      <c r="HC20" s="5">
        <v>18</v>
      </c>
      <c r="HD20" s="5">
        <v>18</v>
      </c>
      <c r="HE20" s="5">
        <v>17</v>
      </c>
      <c r="HF20" s="5">
        <v>18</v>
      </c>
      <c r="HG20" t="s">
        <v>935</v>
      </c>
      <c r="HH20" t="s">
        <v>935</v>
      </c>
      <c r="HI20" s="5">
        <v>7</v>
      </c>
      <c r="HJ20" s="5">
        <v>14</v>
      </c>
      <c r="HK20" s="5">
        <v>4</v>
      </c>
      <c r="HL20" s="5">
        <v>4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5</v>
      </c>
      <c r="HT20" s="5">
        <v>5</v>
      </c>
      <c r="HU20" s="5">
        <v>0</v>
      </c>
      <c r="HV20" s="5">
        <v>0</v>
      </c>
      <c r="HW20" s="5">
        <v>5</v>
      </c>
      <c r="HX20" s="5">
        <v>5</v>
      </c>
      <c r="HY20" s="5">
        <v>0</v>
      </c>
      <c r="HZ20" s="5">
        <v>0</v>
      </c>
      <c r="IA20" s="5">
        <v>0</v>
      </c>
      <c r="IB20" s="5">
        <v>5</v>
      </c>
      <c r="IC20" s="5">
        <v>5</v>
      </c>
      <c r="ID20" s="5">
        <v>0</v>
      </c>
      <c r="IE20" s="5">
        <v>0</v>
      </c>
      <c r="IF20" s="5">
        <v>0</v>
      </c>
      <c r="IG20" s="5">
        <v>5</v>
      </c>
      <c r="IH20" s="5">
        <v>0</v>
      </c>
      <c r="II20" s="5">
        <v>0</v>
      </c>
      <c r="IJ20" s="5">
        <v>0</v>
      </c>
      <c r="IK20" s="5">
        <v>5</v>
      </c>
      <c r="IL20" s="5">
        <v>5</v>
      </c>
      <c r="IM20" s="5">
        <v>0</v>
      </c>
      <c r="IN20" s="5">
        <v>0</v>
      </c>
      <c r="IO20" s="5">
        <v>5</v>
      </c>
      <c r="IP20" s="5">
        <v>5</v>
      </c>
      <c r="IQ20" s="5">
        <v>0</v>
      </c>
      <c r="IR20" s="5">
        <v>0</v>
      </c>
      <c r="IS20" s="5">
        <v>5</v>
      </c>
      <c r="IT20" s="5">
        <v>5</v>
      </c>
      <c r="IU20" s="5">
        <v>0</v>
      </c>
      <c r="IV20" s="5">
        <v>0</v>
      </c>
      <c r="IW20" s="5">
        <v>0</v>
      </c>
      <c r="IX20" s="5">
        <v>5</v>
      </c>
      <c r="IY20" s="5">
        <v>5</v>
      </c>
      <c r="IZ20" s="5">
        <v>0</v>
      </c>
      <c r="JA20" s="5">
        <v>5</v>
      </c>
      <c r="JB20" s="5">
        <v>5</v>
      </c>
      <c r="JC20" s="5">
        <v>0</v>
      </c>
      <c r="JD20" s="5">
        <v>5</v>
      </c>
      <c r="JE20" s="5">
        <v>5</v>
      </c>
      <c r="JF20" s="5">
        <v>0</v>
      </c>
      <c r="JG20" s="5">
        <v>5</v>
      </c>
      <c r="JH20" s="5">
        <v>4</v>
      </c>
      <c r="JI20" s="5">
        <v>0</v>
      </c>
      <c r="JJ20" s="5">
        <v>0</v>
      </c>
      <c r="JK20" s="5">
        <v>4</v>
      </c>
      <c r="JL20" s="5">
        <v>4</v>
      </c>
      <c r="JM20" s="5">
        <v>0</v>
      </c>
      <c r="JN20" s="5">
        <v>5</v>
      </c>
      <c r="JO20" s="5">
        <v>5</v>
      </c>
      <c r="JP20" s="5">
        <v>0</v>
      </c>
      <c r="JQ20" s="5">
        <v>5</v>
      </c>
      <c r="JR20" s="5">
        <v>5</v>
      </c>
      <c r="JS20" s="5">
        <v>0</v>
      </c>
      <c r="JT20" s="5">
        <v>5</v>
      </c>
      <c r="JU20" s="5">
        <v>5</v>
      </c>
      <c r="JV20" s="5">
        <v>0</v>
      </c>
      <c r="JW20" s="5">
        <v>5</v>
      </c>
      <c r="JX20" s="5">
        <v>5</v>
      </c>
      <c r="JY20" s="5">
        <v>5</v>
      </c>
      <c r="JZ20" s="5">
        <v>4</v>
      </c>
      <c r="KA20" s="5">
        <v>0</v>
      </c>
      <c r="KB20" s="5">
        <v>0</v>
      </c>
      <c r="KC20" s="5">
        <v>4</v>
      </c>
      <c r="KD20" s="5">
        <v>4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t="s">
        <v>918</v>
      </c>
      <c r="LE20" t="s">
        <v>918</v>
      </c>
      <c r="LF20" s="5">
        <v>0</v>
      </c>
      <c r="LG20" s="5">
        <v>0</v>
      </c>
      <c r="LH20" t="s">
        <v>918</v>
      </c>
      <c r="LI20" t="s">
        <v>918</v>
      </c>
      <c r="LJ20" s="5">
        <v>0</v>
      </c>
      <c r="LK20" s="5">
        <v>0</v>
      </c>
      <c r="LL20" s="5">
        <v>0</v>
      </c>
      <c r="LM20" t="s">
        <v>916</v>
      </c>
      <c r="LN20" t="s">
        <v>916</v>
      </c>
      <c r="LO20" s="5">
        <v>0</v>
      </c>
      <c r="LP20" s="5">
        <v>0</v>
      </c>
      <c r="LQ20" s="5">
        <v>0</v>
      </c>
      <c r="LR20" t="s">
        <v>918</v>
      </c>
      <c r="LS20" s="5">
        <v>0</v>
      </c>
      <c r="LT20" s="5">
        <v>0</v>
      </c>
      <c r="LU20" s="5">
        <v>0</v>
      </c>
      <c r="LV20" t="s">
        <v>916</v>
      </c>
      <c r="LW20" t="s">
        <v>916</v>
      </c>
      <c r="LX20" s="5">
        <v>0</v>
      </c>
      <c r="LY20" s="5">
        <v>0</v>
      </c>
      <c r="LZ20" t="s">
        <v>916</v>
      </c>
      <c r="MA20" t="s">
        <v>917</v>
      </c>
      <c r="MB20" s="5">
        <v>0</v>
      </c>
      <c r="MC20" s="5">
        <v>0</v>
      </c>
      <c r="MD20" t="s">
        <v>916</v>
      </c>
      <c r="ME20" t="s">
        <v>916</v>
      </c>
      <c r="MF20" s="5">
        <v>0</v>
      </c>
      <c r="MG20" s="5">
        <v>0</v>
      </c>
      <c r="MH20" s="5">
        <v>0</v>
      </c>
      <c r="MI20" t="s">
        <v>918</v>
      </c>
      <c r="MJ20" t="s">
        <v>918</v>
      </c>
      <c r="MK20" s="5">
        <v>0</v>
      </c>
      <c r="ML20" t="s">
        <v>916</v>
      </c>
      <c r="MM20" t="s">
        <v>916</v>
      </c>
      <c r="MN20" s="5">
        <v>0</v>
      </c>
      <c r="MO20" t="s">
        <v>916</v>
      </c>
      <c r="MP20" t="s">
        <v>916</v>
      </c>
      <c r="MQ20" s="5">
        <v>0</v>
      </c>
      <c r="MR20" t="s">
        <v>916</v>
      </c>
      <c r="MS20" t="s">
        <v>916</v>
      </c>
      <c r="MT20" s="5">
        <v>0</v>
      </c>
      <c r="MU20" s="5">
        <v>0</v>
      </c>
      <c r="MV20" t="s">
        <v>916</v>
      </c>
      <c r="MW20" t="s">
        <v>916</v>
      </c>
      <c r="MX20" s="5">
        <v>0</v>
      </c>
      <c r="MY20" t="s">
        <v>918</v>
      </c>
      <c r="MZ20" t="s">
        <v>918</v>
      </c>
      <c r="NA20" s="5">
        <v>0</v>
      </c>
      <c r="NB20" t="s">
        <v>918</v>
      </c>
      <c r="NC20" t="s">
        <v>918</v>
      </c>
      <c r="ND20" s="5">
        <v>0</v>
      </c>
      <c r="NE20" t="s">
        <v>916</v>
      </c>
      <c r="NF20" t="s">
        <v>916</v>
      </c>
      <c r="NG20" s="5">
        <v>0</v>
      </c>
      <c r="NH20" t="s">
        <v>916</v>
      </c>
      <c r="NI20" t="s">
        <v>917</v>
      </c>
      <c r="NJ20" t="s">
        <v>916</v>
      </c>
      <c r="NK20" t="s">
        <v>916</v>
      </c>
      <c r="NL20" s="5">
        <v>0</v>
      </c>
      <c r="NM20" s="5">
        <v>0</v>
      </c>
      <c r="NN20" t="s">
        <v>916</v>
      </c>
      <c r="NO20" t="s">
        <v>916</v>
      </c>
      <c r="NP20" s="5">
        <v>0</v>
      </c>
      <c r="NQ20" s="5">
        <v>0</v>
      </c>
      <c r="NR20" s="5">
        <v>0</v>
      </c>
      <c r="NS20" s="5">
        <v>0</v>
      </c>
      <c r="NT20" s="5">
        <v>0</v>
      </c>
      <c r="NU20" s="5">
        <v>0</v>
      </c>
      <c r="NV20" s="5">
        <v>0</v>
      </c>
      <c r="NW20" s="5">
        <v>0</v>
      </c>
      <c r="NX20" s="5">
        <v>0</v>
      </c>
      <c r="NY20" s="5">
        <v>0</v>
      </c>
      <c r="NZ20" s="5">
        <v>0</v>
      </c>
      <c r="OA20" s="5">
        <v>0</v>
      </c>
      <c r="OB20" s="5">
        <v>0</v>
      </c>
      <c r="OC20" s="5">
        <v>0</v>
      </c>
      <c r="OD20" s="5">
        <v>0</v>
      </c>
      <c r="OE20" s="5">
        <v>0</v>
      </c>
      <c r="OF20" s="5">
        <v>0</v>
      </c>
      <c r="OG20" s="5">
        <v>0</v>
      </c>
      <c r="OH20" s="5">
        <v>0</v>
      </c>
      <c r="OI20" s="5">
        <v>0</v>
      </c>
      <c r="OJ20" s="5">
        <v>0</v>
      </c>
      <c r="OK20" s="5">
        <v>0</v>
      </c>
      <c r="OL20" s="5">
        <v>0</v>
      </c>
      <c r="OM20" s="5">
        <v>0</v>
      </c>
      <c r="ON20" s="5">
        <v>0</v>
      </c>
      <c r="OO20" s="5">
        <v>5</v>
      </c>
      <c r="OP20" s="5">
        <v>0</v>
      </c>
      <c r="OQ20" s="5">
        <v>0</v>
      </c>
      <c r="OR20" s="5">
        <v>0</v>
      </c>
      <c r="OS20" s="5">
        <v>5</v>
      </c>
      <c r="OT20" s="5">
        <v>15</v>
      </c>
      <c r="OU20" s="5">
        <v>0</v>
      </c>
      <c r="OV20" s="5">
        <v>0</v>
      </c>
      <c r="OW20" s="5">
        <v>0</v>
      </c>
      <c r="OX20" s="5">
        <v>5</v>
      </c>
      <c r="OY20" s="5">
        <v>5</v>
      </c>
      <c r="OZ20" s="5">
        <v>0</v>
      </c>
      <c r="PA20" s="5">
        <v>0</v>
      </c>
      <c r="PB20" s="5">
        <v>0</v>
      </c>
      <c r="PC20" s="5">
        <v>5</v>
      </c>
      <c r="PD20" s="5">
        <v>0</v>
      </c>
      <c r="PE20" s="5">
        <v>0</v>
      </c>
      <c r="PF20" s="5">
        <v>0</v>
      </c>
      <c r="PG20" s="5">
        <v>5</v>
      </c>
      <c r="PH20" s="5">
        <v>0</v>
      </c>
      <c r="PI20" s="5">
        <v>0</v>
      </c>
      <c r="PJ20" s="5">
        <v>0</v>
      </c>
      <c r="PK20" s="5">
        <v>5</v>
      </c>
      <c r="PL20" s="5">
        <v>0</v>
      </c>
      <c r="PM20" s="5">
        <v>0</v>
      </c>
      <c r="PN20" s="5">
        <v>0</v>
      </c>
      <c r="PO20" s="5">
        <v>15</v>
      </c>
      <c r="PP20" s="5">
        <v>15</v>
      </c>
      <c r="PQ20" s="5">
        <v>0</v>
      </c>
      <c r="PR20" s="5">
        <v>0</v>
      </c>
      <c r="PS20" s="5">
        <v>0</v>
      </c>
      <c r="PT20" s="5">
        <v>15</v>
      </c>
      <c r="PU20" s="5">
        <v>15</v>
      </c>
      <c r="PV20" s="5">
        <v>0</v>
      </c>
      <c r="PW20" s="5">
        <v>5</v>
      </c>
      <c r="PX20" s="5">
        <v>0</v>
      </c>
      <c r="PY20" s="5">
        <v>0</v>
      </c>
      <c r="PZ20" s="5">
        <v>5</v>
      </c>
      <c r="QA20" s="5">
        <v>0</v>
      </c>
      <c r="QB20" s="5">
        <v>0</v>
      </c>
      <c r="QC20" s="5">
        <v>5</v>
      </c>
      <c r="QD20" s="5">
        <v>0</v>
      </c>
      <c r="QE20" s="5">
        <v>0</v>
      </c>
      <c r="QF20" s="5">
        <v>0</v>
      </c>
      <c r="QG20" s="5">
        <v>5</v>
      </c>
      <c r="QH20" s="5">
        <v>0</v>
      </c>
      <c r="QI20" s="5">
        <v>0</v>
      </c>
      <c r="QJ20" s="5">
        <v>15</v>
      </c>
      <c r="QK20" s="5">
        <v>15</v>
      </c>
      <c r="QL20" s="5">
        <v>0</v>
      </c>
      <c r="QM20" s="5">
        <v>15</v>
      </c>
      <c r="QN20" s="5">
        <v>15</v>
      </c>
      <c r="QO20" s="5">
        <v>0</v>
      </c>
      <c r="QP20" s="5">
        <v>15</v>
      </c>
      <c r="QQ20" s="5">
        <v>15</v>
      </c>
      <c r="QR20" s="5">
        <v>0</v>
      </c>
      <c r="QS20" s="5">
        <v>15</v>
      </c>
      <c r="QT20" s="5">
        <v>15</v>
      </c>
      <c r="QU20" s="5">
        <v>15</v>
      </c>
      <c r="QV20" s="5">
        <v>5</v>
      </c>
      <c r="QW20" s="5">
        <v>0</v>
      </c>
      <c r="QX20" s="5">
        <v>0</v>
      </c>
      <c r="QY20" s="5">
        <v>5</v>
      </c>
      <c r="QZ20" s="5">
        <v>0</v>
      </c>
      <c r="RA20" s="5">
        <v>0</v>
      </c>
      <c r="RB20" s="5">
        <v>0</v>
      </c>
      <c r="RC20" s="5">
        <v>0</v>
      </c>
      <c r="RD20" s="5">
        <v>0</v>
      </c>
      <c r="RE20" s="5">
        <v>0</v>
      </c>
      <c r="RF20" s="5">
        <v>0</v>
      </c>
      <c r="RG20" s="5">
        <v>0</v>
      </c>
      <c r="RH20" s="5">
        <v>0</v>
      </c>
      <c r="RI20" s="5">
        <v>0</v>
      </c>
      <c r="RJ20" s="5">
        <v>0</v>
      </c>
      <c r="RK20" s="5">
        <v>0</v>
      </c>
      <c r="RL20" s="5">
        <v>0</v>
      </c>
      <c r="RM20" s="5">
        <v>0</v>
      </c>
      <c r="RN20" s="5">
        <v>0</v>
      </c>
      <c r="RO20" s="5">
        <v>0</v>
      </c>
      <c r="RP20" s="5">
        <v>0</v>
      </c>
      <c r="RQ20" s="5">
        <v>0</v>
      </c>
      <c r="RR20" s="5">
        <v>0</v>
      </c>
      <c r="RS20" s="5">
        <v>0</v>
      </c>
      <c r="RT20" s="5">
        <v>0</v>
      </c>
      <c r="RU20" s="5">
        <v>0</v>
      </c>
      <c r="RV20" s="5">
        <v>0</v>
      </c>
      <c r="RW20" s="5">
        <v>0</v>
      </c>
      <c r="RX20" s="5">
        <v>0</v>
      </c>
      <c r="RY20" s="5">
        <v>0</v>
      </c>
      <c r="RZ20" s="5">
        <v>2</v>
      </c>
      <c r="SA20" s="5">
        <v>2</v>
      </c>
      <c r="SB20" s="5">
        <v>2</v>
      </c>
      <c r="SC20" s="5">
        <v>1</v>
      </c>
      <c r="SD20" s="5">
        <v>2</v>
      </c>
      <c r="SE20" s="5">
        <v>2</v>
      </c>
      <c r="SF20" s="5">
        <v>2</v>
      </c>
      <c r="SG20" s="5">
        <v>2</v>
      </c>
      <c r="SH20" s="5">
        <v>2</v>
      </c>
      <c r="SI20" s="5">
        <v>2</v>
      </c>
      <c r="SJ20" s="5">
        <v>2</v>
      </c>
      <c r="SK20" s="5">
        <v>2</v>
      </c>
      <c r="SL20" s="5">
        <v>2</v>
      </c>
      <c r="SM20" s="5">
        <v>2</v>
      </c>
      <c r="SN20" s="5">
        <v>2</v>
      </c>
      <c r="SO20" s="5">
        <v>3</v>
      </c>
      <c r="SP20" s="5">
        <v>1</v>
      </c>
      <c r="SQ20" s="5">
        <v>2</v>
      </c>
      <c r="SR20" s="5">
        <v>0</v>
      </c>
      <c r="SS20" s="5">
        <v>0</v>
      </c>
      <c r="ST20" s="5">
        <v>0</v>
      </c>
      <c r="SU20" s="5">
        <v>0</v>
      </c>
      <c r="SV20" s="5">
        <v>0</v>
      </c>
      <c r="SW20" s="5">
        <v>0</v>
      </c>
      <c r="SX20" s="5">
        <v>0</v>
      </c>
      <c r="SY20" s="5">
        <v>0</v>
      </c>
      <c r="SZ20" s="5">
        <v>0</v>
      </c>
      <c r="TA20" s="5">
        <v>0</v>
      </c>
      <c r="TB20" t="s">
        <v>932</v>
      </c>
      <c r="TC20" t="s">
        <v>932</v>
      </c>
      <c r="TD20" t="s">
        <v>932</v>
      </c>
      <c r="TE20" t="s">
        <v>932</v>
      </c>
      <c r="TF20" t="s">
        <v>932</v>
      </c>
      <c r="TG20" t="s">
        <v>932</v>
      </c>
      <c r="TH20" t="s">
        <v>932</v>
      </c>
      <c r="TI20" t="s">
        <v>932</v>
      </c>
      <c r="TJ20" t="s">
        <v>932</v>
      </c>
      <c r="TK20" t="s">
        <v>932</v>
      </c>
      <c r="TL20" t="s">
        <v>932</v>
      </c>
      <c r="TM20" t="s">
        <v>932</v>
      </c>
      <c r="TN20" t="s">
        <v>932</v>
      </c>
      <c r="TO20" t="s">
        <v>932</v>
      </c>
      <c r="TP20" t="s">
        <v>932</v>
      </c>
      <c r="TQ20" t="s">
        <v>932</v>
      </c>
      <c r="TR20" t="s">
        <v>932</v>
      </c>
      <c r="TS20" t="s">
        <v>932</v>
      </c>
      <c r="TT20" s="5">
        <v>999</v>
      </c>
      <c r="TU20" s="5">
        <v>999</v>
      </c>
      <c r="TV20" s="5">
        <v>999</v>
      </c>
      <c r="TW20" s="5">
        <v>999</v>
      </c>
      <c r="TX20" s="5">
        <v>999</v>
      </c>
      <c r="TY20" s="5">
        <v>999</v>
      </c>
      <c r="TZ20" s="5">
        <v>999</v>
      </c>
      <c r="UA20" s="5">
        <v>999</v>
      </c>
      <c r="UB20" s="5">
        <v>999</v>
      </c>
      <c r="UC20" s="5">
        <v>999</v>
      </c>
      <c r="UD20" t="s">
        <v>932</v>
      </c>
      <c r="UE20" t="s">
        <v>946</v>
      </c>
      <c r="UF20" s="5">
        <v>0</v>
      </c>
      <c r="UG20" s="5">
        <v>0</v>
      </c>
      <c r="UH20" s="5">
        <v>0</v>
      </c>
      <c r="UI20" s="5">
        <v>0</v>
      </c>
      <c r="UJ20" s="5">
        <v>0</v>
      </c>
      <c r="UK20" s="5">
        <v>0</v>
      </c>
      <c r="UL20" s="5">
        <v>0</v>
      </c>
      <c r="UM20" s="5">
        <v>0</v>
      </c>
      <c r="UN20" s="5">
        <v>0</v>
      </c>
      <c r="UO20" s="5">
        <v>0</v>
      </c>
      <c r="UP20" s="5">
        <v>0</v>
      </c>
      <c r="UQ20" s="5">
        <v>0</v>
      </c>
      <c r="UR20" s="5">
        <v>0</v>
      </c>
      <c r="US20" s="5">
        <v>0</v>
      </c>
      <c r="UT20" s="5">
        <v>0</v>
      </c>
      <c r="UU20" s="5">
        <v>0</v>
      </c>
      <c r="UV20" s="5">
        <v>0</v>
      </c>
      <c r="UW20" s="5">
        <v>0</v>
      </c>
      <c r="UX20" s="5">
        <v>0</v>
      </c>
      <c r="UY20" s="5">
        <v>0</v>
      </c>
      <c r="UZ20" s="5">
        <v>0</v>
      </c>
      <c r="VA20" s="5">
        <v>0</v>
      </c>
      <c r="VB20" s="5">
        <v>0</v>
      </c>
      <c r="VC20" s="5">
        <v>0</v>
      </c>
      <c r="VD20" s="5">
        <v>0</v>
      </c>
      <c r="VE20" s="5">
        <v>0</v>
      </c>
      <c r="VF20" t="s">
        <v>925</v>
      </c>
      <c r="VG20" t="s">
        <v>925</v>
      </c>
      <c r="VH20" s="5">
        <v>0</v>
      </c>
      <c r="VI20" s="5">
        <v>0</v>
      </c>
      <c r="VJ20" s="5">
        <v>0</v>
      </c>
      <c r="VK20" t="s">
        <v>925</v>
      </c>
      <c r="VL20" t="s">
        <v>926</v>
      </c>
      <c r="VM20" s="5">
        <v>0</v>
      </c>
      <c r="VN20" t="s">
        <v>926</v>
      </c>
      <c r="VO20" t="s">
        <v>926</v>
      </c>
      <c r="VP20" s="5">
        <v>0</v>
      </c>
      <c r="VQ20" t="s">
        <v>926</v>
      </c>
      <c r="VR20" t="s">
        <v>926</v>
      </c>
      <c r="VS20" s="5">
        <v>0</v>
      </c>
      <c r="VT20" t="s">
        <v>925</v>
      </c>
      <c r="VU20" t="s">
        <v>924</v>
      </c>
      <c r="VV20" s="5">
        <v>0</v>
      </c>
      <c r="VW20">
        <v>0</v>
      </c>
      <c r="VX20" t="s">
        <v>925</v>
      </c>
      <c r="VY20" t="s">
        <v>925</v>
      </c>
      <c r="VZ20" s="5">
        <v>0</v>
      </c>
      <c r="WA20" t="s">
        <v>925</v>
      </c>
      <c r="WB20" t="s">
        <v>925</v>
      </c>
      <c r="WC20" s="5">
        <v>0</v>
      </c>
      <c r="WD20" t="s">
        <v>926</v>
      </c>
      <c r="WE20" t="s">
        <v>926</v>
      </c>
      <c r="WF20" s="5">
        <v>0</v>
      </c>
      <c r="WG20" t="s">
        <v>924</v>
      </c>
      <c r="WH20" t="s">
        <v>925</v>
      </c>
      <c r="WI20" s="5">
        <v>0</v>
      </c>
      <c r="WJ20" t="s">
        <v>925</v>
      </c>
      <c r="WK20" t="s">
        <v>924</v>
      </c>
      <c r="WL20" t="s">
        <v>926</v>
      </c>
      <c r="WM20" t="s">
        <v>926</v>
      </c>
      <c r="WN20" s="5">
        <v>0</v>
      </c>
      <c r="WO20" s="5">
        <v>0</v>
      </c>
      <c r="WP20" t="s">
        <v>926</v>
      </c>
      <c r="WQ20" t="s">
        <v>926</v>
      </c>
      <c r="WR20" s="5">
        <v>0</v>
      </c>
      <c r="WS20" s="5">
        <v>0</v>
      </c>
      <c r="WT20" s="5">
        <v>0</v>
      </c>
      <c r="WU20" s="5">
        <v>0</v>
      </c>
      <c r="WV20" s="5">
        <v>0</v>
      </c>
      <c r="WW20" s="5">
        <v>0</v>
      </c>
      <c r="WX20" s="5">
        <v>0</v>
      </c>
      <c r="WY20" s="5">
        <v>0</v>
      </c>
      <c r="WZ20" s="5">
        <v>0</v>
      </c>
      <c r="XA20" s="5">
        <v>0</v>
      </c>
      <c r="XB20" s="5">
        <v>0</v>
      </c>
      <c r="XC20" s="5">
        <v>0</v>
      </c>
      <c r="XD20" s="5">
        <v>0</v>
      </c>
      <c r="XE20" s="5">
        <v>0</v>
      </c>
      <c r="XF20" s="5">
        <v>0</v>
      </c>
      <c r="XG20" s="5">
        <v>0</v>
      </c>
      <c r="XH20" s="5">
        <v>0</v>
      </c>
      <c r="XI20" s="5">
        <v>0</v>
      </c>
      <c r="XJ20" s="5">
        <v>0</v>
      </c>
      <c r="XK20" s="5">
        <v>0</v>
      </c>
      <c r="XL20" s="5">
        <v>0</v>
      </c>
      <c r="XM20" s="5">
        <v>0</v>
      </c>
      <c r="XN20" s="5">
        <v>0</v>
      </c>
      <c r="XO20" s="5">
        <v>0</v>
      </c>
      <c r="XP20" s="5">
        <v>0</v>
      </c>
      <c r="XQ20" s="3">
        <v>2</v>
      </c>
      <c r="XR20" s="3">
        <v>0</v>
      </c>
      <c r="XS20" s="1" t="e">
        <v>#NULL!</v>
      </c>
      <c r="XT20" s="1" t="e">
        <v>#NULL!</v>
      </c>
      <c r="XU20" s="3">
        <v>2</v>
      </c>
      <c r="XV20" s="3">
        <v>0</v>
      </c>
      <c r="XW20" s="1" t="e">
        <v>#NULL!</v>
      </c>
      <c r="XX20" s="1" t="e">
        <v>#NULL!</v>
      </c>
      <c r="XY20" s="1" t="e">
        <v>#NULL!</v>
      </c>
      <c r="XZ20" s="3">
        <v>2</v>
      </c>
      <c r="YA20" s="3">
        <v>0</v>
      </c>
      <c r="YB20" s="1" t="e">
        <v>#NULL!</v>
      </c>
      <c r="YC20" s="1" t="e">
        <v>#NULL!</v>
      </c>
      <c r="YD20" s="1" t="e">
        <v>#NULL!</v>
      </c>
      <c r="YE20" s="3">
        <v>0</v>
      </c>
      <c r="YF20" s="1" t="e">
        <v>#NULL!</v>
      </c>
      <c r="YG20" s="1" t="e">
        <v>#NULL!</v>
      </c>
      <c r="YH20" s="1" t="e">
        <v>#NULL!</v>
      </c>
      <c r="YI20" s="3">
        <v>2</v>
      </c>
      <c r="YJ20" s="3">
        <v>0</v>
      </c>
      <c r="YK20" s="1" t="e">
        <v>#NULL!</v>
      </c>
      <c r="YL20" s="1" t="e">
        <v>#NULL!</v>
      </c>
      <c r="YM20" s="3">
        <v>2</v>
      </c>
      <c r="YN20" s="3">
        <v>0</v>
      </c>
      <c r="YO20" s="1" t="e">
        <v>#NULL!</v>
      </c>
      <c r="YP20" s="1" t="e">
        <v>#NULL!</v>
      </c>
      <c r="YQ20" s="3">
        <v>2</v>
      </c>
      <c r="YR20" s="3">
        <v>0</v>
      </c>
      <c r="YS20" s="1" t="e">
        <v>#NULL!</v>
      </c>
      <c r="YT20" s="1" t="e">
        <v>#NULL!</v>
      </c>
      <c r="YU20" s="1" t="e">
        <v>#NULL!</v>
      </c>
      <c r="YV20" s="3">
        <v>2</v>
      </c>
      <c r="YW20" s="3">
        <v>0</v>
      </c>
      <c r="YX20" s="1" t="e">
        <v>#NULL!</v>
      </c>
      <c r="YY20" s="3">
        <v>2</v>
      </c>
      <c r="YZ20" s="3">
        <v>0</v>
      </c>
      <c r="ZA20" s="1" t="e">
        <v>#NULL!</v>
      </c>
      <c r="ZB20" s="3">
        <v>2</v>
      </c>
      <c r="ZC20" s="3">
        <v>0</v>
      </c>
      <c r="ZD20" s="1" t="e">
        <v>#NULL!</v>
      </c>
      <c r="ZE20" s="3">
        <v>2</v>
      </c>
      <c r="ZF20" s="3">
        <v>0</v>
      </c>
      <c r="ZG20" s="1" t="e">
        <v>#NULL!</v>
      </c>
      <c r="ZH20" s="1" t="e">
        <v>#NULL!</v>
      </c>
      <c r="ZI20" s="3">
        <v>2</v>
      </c>
      <c r="ZJ20" s="3">
        <v>0</v>
      </c>
      <c r="ZK20" s="1" t="e">
        <v>#NULL!</v>
      </c>
      <c r="ZL20" s="3">
        <v>2</v>
      </c>
      <c r="ZM20" s="3">
        <v>0</v>
      </c>
      <c r="ZN20" s="1" t="e">
        <v>#NULL!</v>
      </c>
      <c r="ZO20" s="3">
        <v>1</v>
      </c>
      <c r="ZP20" s="3">
        <v>0</v>
      </c>
      <c r="ZQ20" s="1" t="e">
        <v>#NULL!</v>
      </c>
      <c r="ZR20" s="3">
        <v>1</v>
      </c>
      <c r="ZS20" s="3">
        <v>0</v>
      </c>
      <c r="ZT20" s="1" t="e">
        <v>#NULL!</v>
      </c>
      <c r="ZU20" s="3">
        <v>1</v>
      </c>
      <c r="ZV20" s="3">
        <v>1</v>
      </c>
      <c r="ZW20" s="3">
        <v>0</v>
      </c>
      <c r="ZX20" s="3">
        <v>0</v>
      </c>
      <c r="ZY20" s="1" t="e">
        <v>#NULL!</v>
      </c>
      <c r="ZZ20" s="1" t="e">
        <v>#NULL!</v>
      </c>
      <c r="AAA20" s="3">
        <v>2</v>
      </c>
      <c r="AAB20" s="3">
        <v>0</v>
      </c>
      <c r="AAC20" s="1" t="e">
        <v>#NULL!</v>
      </c>
      <c r="AAD20" s="3">
        <v>999</v>
      </c>
      <c r="AAE20" s="3">
        <v>999</v>
      </c>
      <c r="AAF20" s="3">
        <v>999</v>
      </c>
      <c r="AAG20" s="3">
        <v>999</v>
      </c>
      <c r="AAH20" s="3">
        <v>999</v>
      </c>
      <c r="AAI20" s="3">
        <v>999</v>
      </c>
      <c r="AAJ20" s="3">
        <v>999</v>
      </c>
      <c r="AAK20" s="3">
        <v>999</v>
      </c>
      <c r="AAL20" s="3">
        <v>999</v>
      </c>
      <c r="AAM20" s="3">
        <v>999</v>
      </c>
      <c r="AAN20" s="3">
        <v>999</v>
      </c>
      <c r="AAO20" s="3">
        <v>999</v>
      </c>
      <c r="AAP20" s="3">
        <v>999</v>
      </c>
      <c r="AAQ20" s="3">
        <v>999</v>
      </c>
      <c r="AAR20" s="3">
        <v>999</v>
      </c>
      <c r="AAS20" s="3">
        <v>999</v>
      </c>
      <c r="AAT20" s="3">
        <v>999</v>
      </c>
      <c r="AAU20" s="3">
        <v>999</v>
      </c>
      <c r="AAV20" s="3">
        <v>999</v>
      </c>
      <c r="AAW20" s="3">
        <v>999</v>
      </c>
      <c r="AAX20" s="3">
        <v>999</v>
      </c>
      <c r="AAY20" s="3">
        <v>999</v>
      </c>
      <c r="AAZ20" s="3">
        <v>999</v>
      </c>
      <c r="ABA20" s="3">
        <v>999</v>
      </c>
      <c r="ABB20" s="3">
        <v>5</v>
      </c>
      <c r="ABC20" s="3">
        <v>7</v>
      </c>
      <c r="ABD20" s="3">
        <v>0</v>
      </c>
      <c r="ABE20" s="3">
        <v>0</v>
      </c>
      <c r="ABF20" s="3">
        <v>5</v>
      </c>
      <c r="ABG20" s="3">
        <v>3</v>
      </c>
      <c r="ABH20" s="3">
        <v>0</v>
      </c>
      <c r="ABI20" s="3">
        <v>0</v>
      </c>
      <c r="ABJ20" s="3">
        <v>0</v>
      </c>
      <c r="ABK20" s="3">
        <v>7</v>
      </c>
      <c r="ABL20" s="3">
        <v>4</v>
      </c>
      <c r="ABM20" s="3">
        <v>0</v>
      </c>
      <c r="ABN20" s="3">
        <v>0</v>
      </c>
      <c r="ABO20" s="3">
        <v>0</v>
      </c>
      <c r="ABP20" s="3">
        <v>8</v>
      </c>
      <c r="ABQ20" s="3">
        <v>0</v>
      </c>
      <c r="ABR20" s="3">
        <v>0</v>
      </c>
      <c r="ABS20" s="3">
        <v>0</v>
      </c>
      <c r="ABT20" s="3">
        <v>5</v>
      </c>
      <c r="ABU20" s="3">
        <v>6</v>
      </c>
      <c r="ABV20" s="3">
        <v>0</v>
      </c>
      <c r="ABW20" s="3">
        <v>0</v>
      </c>
      <c r="ABX20" s="3">
        <v>5</v>
      </c>
      <c r="ABY20" s="3">
        <v>4</v>
      </c>
      <c r="ABZ20" s="3">
        <v>0</v>
      </c>
      <c r="ACA20" s="3">
        <v>0</v>
      </c>
      <c r="ACB20" s="3">
        <v>7</v>
      </c>
      <c r="ACC20" s="3">
        <v>6</v>
      </c>
      <c r="ACD20" s="3">
        <v>0</v>
      </c>
      <c r="ACE20" s="3">
        <v>0</v>
      </c>
      <c r="ACF20" s="3">
        <v>0</v>
      </c>
      <c r="ACG20" s="3">
        <v>8</v>
      </c>
      <c r="ACH20" s="3">
        <v>6</v>
      </c>
      <c r="ACI20" s="3">
        <v>0</v>
      </c>
      <c r="ACJ20" s="3">
        <v>7</v>
      </c>
      <c r="ACK20" s="3">
        <v>6</v>
      </c>
      <c r="ACL20" s="3">
        <v>0</v>
      </c>
      <c r="ACM20" s="3">
        <v>8</v>
      </c>
      <c r="ACN20" s="3">
        <v>5</v>
      </c>
      <c r="ACO20" s="3">
        <v>0</v>
      </c>
      <c r="ACP20" s="3">
        <v>6</v>
      </c>
      <c r="ACQ20" s="3">
        <v>4</v>
      </c>
      <c r="ACR20" s="3">
        <v>0</v>
      </c>
      <c r="ACS20" s="3">
        <v>0</v>
      </c>
      <c r="ACT20" s="3">
        <v>10</v>
      </c>
      <c r="ACU20" s="3">
        <v>5</v>
      </c>
      <c r="ACV20" s="3">
        <v>0</v>
      </c>
      <c r="ACW20" s="3">
        <v>7</v>
      </c>
      <c r="ACX20" s="3">
        <v>6</v>
      </c>
      <c r="ACY20" s="3">
        <v>0</v>
      </c>
      <c r="ACZ20" s="3">
        <v>10</v>
      </c>
      <c r="ADA20" s="3">
        <v>4</v>
      </c>
      <c r="ADB20" s="3">
        <v>0</v>
      </c>
      <c r="ADC20" s="3">
        <v>4</v>
      </c>
      <c r="ADD20" s="3">
        <v>6</v>
      </c>
      <c r="ADE20" s="3">
        <v>0</v>
      </c>
      <c r="ADF20" s="3">
        <v>6</v>
      </c>
      <c r="ADG20" s="3">
        <v>3</v>
      </c>
      <c r="ADH20" s="3">
        <v>5</v>
      </c>
      <c r="ADI20" s="3">
        <v>12</v>
      </c>
      <c r="ADJ20" s="3">
        <v>0</v>
      </c>
      <c r="ADK20" s="3">
        <v>0</v>
      </c>
      <c r="ADL20" s="3">
        <v>8</v>
      </c>
      <c r="ADM20" s="3">
        <v>7</v>
      </c>
      <c r="ADN20" s="3">
        <v>0</v>
      </c>
      <c r="ADO20" s="3">
        <v>0</v>
      </c>
      <c r="ADP20" s="3">
        <v>0</v>
      </c>
      <c r="ADQ20" s="3">
        <v>0</v>
      </c>
      <c r="ADR20" s="3">
        <v>0</v>
      </c>
      <c r="ADS20" s="3">
        <v>0</v>
      </c>
      <c r="ADT20" s="3">
        <v>0</v>
      </c>
      <c r="ADU20" s="3">
        <v>0</v>
      </c>
      <c r="ADV20" s="3">
        <v>0</v>
      </c>
      <c r="ADW20" s="3">
        <v>0</v>
      </c>
      <c r="ADX20" s="3">
        <v>0</v>
      </c>
      <c r="ADY20" s="3">
        <v>0</v>
      </c>
      <c r="ADZ20" s="3">
        <v>0</v>
      </c>
      <c r="AEA20" s="3">
        <v>0</v>
      </c>
      <c r="AEB20" s="3">
        <v>0</v>
      </c>
      <c r="AEC20" s="3">
        <v>0</v>
      </c>
      <c r="AED20" s="3">
        <v>0</v>
      </c>
      <c r="AEE20" s="3">
        <v>0</v>
      </c>
      <c r="AEF20" s="3">
        <v>0</v>
      </c>
      <c r="AEG20" s="3">
        <v>0</v>
      </c>
      <c r="AEH20" s="3">
        <v>0</v>
      </c>
      <c r="AEI20" s="3">
        <v>0</v>
      </c>
      <c r="AEJ20" s="3">
        <v>0</v>
      </c>
      <c r="AEK20" s="3">
        <v>0</v>
      </c>
      <c r="AEL20" s="3">
        <v>0</v>
      </c>
      <c r="AEM20" t="s">
        <v>933</v>
      </c>
      <c r="AEN20" t="s">
        <v>933</v>
      </c>
      <c r="AEO20" s="5">
        <v>0</v>
      </c>
      <c r="AEP20" s="5">
        <v>0</v>
      </c>
      <c r="AEQ20" t="s">
        <v>933</v>
      </c>
      <c r="AER20" t="s">
        <v>933</v>
      </c>
      <c r="AES20" s="5">
        <v>0</v>
      </c>
      <c r="AET20" s="5">
        <v>0</v>
      </c>
      <c r="AEU20" s="5">
        <v>0</v>
      </c>
      <c r="AEV20" t="s">
        <v>933</v>
      </c>
      <c r="AEW20" t="s">
        <v>933</v>
      </c>
      <c r="AEX20" s="5">
        <v>0</v>
      </c>
      <c r="AEY20" s="5">
        <v>0</v>
      </c>
      <c r="AEZ20" s="5">
        <v>0</v>
      </c>
      <c r="AFA20" t="s">
        <v>933</v>
      </c>
      <c r="AFB20" s="5">
        <v>0</v>
      </c>
      <c r="AFC20" s="5">
        <v>0</v>
      </c>
      <c r="AFD20" s="5">
        <v>0</v>
      </c>
      <c r="AFE20" t="s">
        <v>933</v>
      </c>
      <c r="AFF20" t="s">
        <v>933</v>
      </c>
      <c r="AFG20" s="5">
        <v>0</v>
      </c>
      <c r="AFH20" s="5">
        <v>0</v>
      </c>
      <c r="AFI20" t="s">
        <v>927</v>
      </c>
      <c r="AFJ20" t="s">
        <v>927</v>
      </c>
      <c r="AFK20" s="5">
        <v>0</v>
      </c>
      <c r="AFL20" s="5">
        <v>0</v>
      </c>
      <c r="AFM20" t="s">
        <v>933</v>
      </c>
      <c r="AFN20" t="s">
        <v>933</v>
      </c>
      <c r="AFO20" s="5">
        <v>0</v>
      </c>
      <c r="AFP20" s="5">
        <v>0</v>
      </c>
      <c r="AFQ20" s="5">
        <v>0</v>
      </c>
      <c r="AFR20" t="s">
        <v>933</v>
      </c>
      <c r="AFS20" t="s">
        <v>933</v>
      </c>
      <c r="AFT20" s="5">
        <v>0</v>
      </c>
      <c r="AFU20" t="s">
        <v>933</v>
      </c>
      <c r="AFV20" t="s">
        <v>933</v>
      </c>
      <c r="AFW20" s="5">
        <v>0</v>
      </c>
      <c r="AFX20" t="s">
        <v>933</v>
      </c>
      <c r="AFY20" t="s">
        <v>933</v>
      </c>
      <c r="AFZ20" s="5">
        <v>0</v>
      </c>
      <c r="AGA20" t="s">
        <v>933</v>
      </c>
      <c r="AGB20" t="s">
        <v>933</v>
      </c>
      <c r="AGC20" s="5">
        <v>0</v>
      </c>
      <c r="AGD20" s="5">
        <v>0</v>
      </c>
      <c r="AGE20" t="s">
        <v>933</v>
      </c>
      <c r="AGF20" t="s">
        <v>933</v>
      </c>
      <c r="AGG20" s="5">
        <v>0</v>
      </c>
      <c r="AGH20" t="s">
        <v>933</v>
      </c>
      <c r="AGI20" t="s">
        <v>933</v>
      </c>
      <c r="AGJ20" s="5">
        <v>0</v>
      </c>
      <c r="AGK20" t="s">
        <v>933</v>
      </c>
      <c r="AGL20" t="s">
        <v>933</v>
      </c>
      <c r="AGM20" s="5">
        <v>0</v>
      </c>
      <c r="AGN20" t="s">
        <v>933</v>
      </c>
      <c r="AGO20" t="s">
        <v>933</v>
      </c>
      <c r="AGP20" s="5">
        <v>0</v>
      </c>
      <c r="AGQ20" t="s">
        <v>933</v>
      </c>
      <c r="AGR20" t="s">
        <v>933</v>
      </c>
      <c r="AGS20" t="s">
        <v>933</v>
      </c>
      <c r="AGT20" t="s">
        <v>933</v>
      </c>
      <c r="AGU20" s="5">
        <v>0</v>
      </c>
      <c r="AGV20" s="5">
        <v>0</v>
      </c>
      <c r="AGW20" t="s">
        <v>933</v>
      </c>
      <c r="AGX20" t="s">
        <v>933</v>
      </c>
      <c r="AGY20" s="5">
        <v>0</v>
      </c>
      <c r="AGZ20" s="5">
        <v>0</v>
      </c>
      <c r="AHA20" s="5">
        <v>0</v>
      </c>
      <c r="AHB20" s="5">
        <v>0</v>
      </c>
      <c r="AHC20" s="5">
        <v>0</v>
      </c>
      <c r="AHD20" s="5">
        <v>0</v>
      </c>
      <c r="AHE20" s="5">
        <v>0</v>
      </c>
      <c r="AHF20" s="5">
        <v>0</v>
      </c>
      <c r="AHG20" s="5">
        <v>0</v>
      </c>
      <c r="AHH20" s="5">
        <v>0</v>
      </c>
      <c r="AHI20" s="5">
        <v>0</v>
      </c>
      <c r="AHJ20" s="5">
        <v>0</v>
      </c>
      <c r="AHK20" s="5">
        <v>0</v>
      </c>
      <c r="AHL20" s="5">
        <v>0</v>
      </c>
      <c r="AHM20" s="5">
        <v>0</v>
      </c>
      <c r="AHN20" s="5">
        <v>0</v>
      </c>
      <c r="AHO20" s="5">
        <v>0</v>
      </c>
      <c r="AHP20" s="5">
        <v>0</v>
      </c>
      <c r="AHQ20" s="5">
        <v>0</v>
      </c>
      <c r="AHR20" s="5">
        <v>0</v>
      </c>
      <c r="AHS20" s="5">
        <v>0</v>
      </c>
      <c r="AHT20" s="5">
        <v>0</v>
      </c>
      <c r="AHU20" s="5">
        <v>0</v>
      </c>
      <c r="AHV20" s="5">
        <v>0</v>
      </c>
      <c r="AHW20" s="5">
        <v>0</v>
      </c>
    </row>
    <row r="21" spans="1:907" x14ac:dyDescent="0.2">
      <c r="A21" s="5">
        <v>23</v>
      </c>
      <c r="B21" t="s">
        <v>903</v>
      </c>
      <c r="C21" t="s">
        <v>904</v>
      </c>
      <c r="D21" t="s">
        <v>905</v>
      </c>
      <c r="E21" s="5">
        <v>51</v>
      </c>
      <c r="F21" s="5">
        <v>51.05833333333333</v>
      </c>
      <c r="G21" s="2">
        <v>42128</v>
      </c>
      <c r="H21" s="2">
        <v>42174</v>
      </c>
      <c r="I21" t="s">
        <v>906</v>
      </c>
      <c r="J21" t="s">
        <v>937</v>
      </c>
      <c r="K21" t="s">
        <v>913</v>
      </c>
      <c r="L21" t="s">
        <v>913</v>
      </c>
      <c r="M21" s="5">
        <v>0</v>
      </c>
      <c r="N21" s="5">
        <v>0</v>
      </c>
      <c r="O21" t="s">
        <v>913</v>
      </c>
      <c r="P21" s="5">
        <v>0</v>
      </c>
      <c r="Q21" s="5">
        <v>0</v>
      </c>
      <c r="R21" s="5">
        <v>0</v>
      </c>
      <c r="S21" s="5">
        <v>0</v>
      </c>
      <c r="T21" t="s">
        <v>913</v>
      </c>
      <c r="U21" t="s">
        <v>913</v>
      </c>
      <c r="V21" s="5">
        <v>0</v>
      </c>
      <c r="W21" s="5">
        <v>0</v>
      </c>
      <c r="X21" s="5">
        <v>0</v>
      </c>
      <c r="Y21" t="s">
        <v>913</v>
      </c>
      <c r="Z21" t="s">
        <v>913</v>
      </c>
      <c r="AA21" t="s">
        <v>913</v>
      </c>
      <c r="AB21" s="5">
        <v>0</v>
      </c>
      <c r="AC21" t="s">
        <v>912</v>
      </c>
      <c r="AD21" t="s">
        <v>913</v>
      </c>
      <c r="AE21" s="5">
        <v>0</v>
      </c>
      <c r="AF21" s="5">
        <v>0</v>
      </c>
      <c r="AG21" t="s">
        <v>913</v>
      </c>
      <c r="AH21" t="s">
        <v>913</v>
      </c>
      <c r="AI21" s="5">
        <v>0</v>
      </c>
      <c r="AJ21" s="5">
        <v>0</v>
      </c>
      <c r="AK21" t="s">
        <v>912</v>
      </c>
      <c r="AL21" t="s">
        <v>913</v>
      </c>
      <c r="AM21" s="5">
        <v>0</v>
      </c>
      <c r="AN21" s="5">
        <v>0</v>
      </c>
      <c r="AO21" s="5">
        <v>0</v>
      </c>
      <c r="AP21" t="s">
        <v>913</v>
      </c>
      <c r="AQ21" t="s">
        <v>912</v>
      </c>
      <c r="AR21" t="s">
        <v>913</v>
      </c>
      <c r="AS21" t="s">
        <v>913</v>
      </c>
      <c r="AT21" t="s">
        <v>913</v>
      </c>
      <c r="AU21" s="5">
        <v>0</v>
      </c>
      <c r="AV21" t="s">
        <v>913</v>
      </c>
      <c r="AW21" t="s">
        <v>912</v>
      </c>
      <c r="AX21" t="s">
        <v>913</v>
      </c>
      <c r="AY21" t="s">
        <v>913</v>
      </c>
      <c r="AZ21" t="s">
        <v>912</v>
      </c>
      <c r="BA21" s="5">
        <v>0</v>
      </c>
      <c r="BB21" s="5">
        <v>0</v>
      </c>
      <c r="BC21" t="s">
        <v>913</v>
      </c>
      <c r="BD21" t="s">
        <v>913</v>
      </c>
      <c r="BE21" s="5">
        <v>0</v>
      </c>
      <c r="BF21" t="s">
        <v>913</v>
      </c>
      <c r="BG21" t="s">
        <v>913</v>
      </c>
      <c r="BH21" s="5">
        <v>0</v>
      </c>
      <c r="BI21" t="s">
        <v>913</v>
      </c>
      <c r="BJ21" s="5">
        <v>0</v>
      </c>
      <c r="BK21" s="5">
        <v>0</v>
      </c>
      <c r="BL21" t="s">
        <v>913</v>
      </c>
      <c r="BM21" s="5">
        <v>0</v>
      </c>
      <c r="BN21" s="5">
        <v>0</v>
      </c>
      <c r="BO21" t="s">
        <v>913</v>
      </c>
      <c r="BP21" s="5">
        <v>0</v>
      </c>
      <c r="BQ21" s="5">
        <v>0</v>
      </c>
      <c r="BR21" t="s">
        <v>912</v>
      </c>
      <c r="BS21" s="5">
        <v>0</v>
      </c>
      <c r="BT21" s="5">
        <v>0</v>
      </c>
      <c r="BU21" t="s">
        <v>912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t="s">
        <v>913</v>
      </c>
      <c r="CW21" t="s">
        <v>913</v>
      </c>
      <c r="CX21" s="5">
        <v>0</v>
      </c>
      <c r="CY21" s="5">
        <v>0</v>
      </c>
      <c r="CZ21" t="s">
        <v>912</v>
      </c>
      <c r="DA21" s="5">
        <v>0</v>
      </c>
      <c r="DB21" s="5">
        <v>0</v>
      </c>
      <c r="DC21" s="5">
        <v>0</v>
      </c>
      <c r="DD21" s="5">
        <v>0</v>
      </c>
      <c r="DE21" t="s">
        <v>913</v>
      </c>
      <c r="DF21" t="s">
        <v>913</v>
      </c>
      <c r="DG21" s="5">
        <v>0</v>
      </c>
      <c r="DH21" s="5">
        <v>0</v>
      </c>
      <c r="DI21" s="5">
        <v>0</v>
      </c>
      <c r="DJ21" t="s">
        <v>913</v>
      </c>
      <c r="DK21" t="s">
        <v>912</v>
      </c>
      <c r="DL21" t="s">
        <v>913</v>
      </c>
      <c r="DM21" s="5">
        <v>0</v>
      </c>
      <c r="DN21" t="s">
        <v>912</v>
      </c>
      <c r="DO21" t="s">
        <v>913</v>
      </c>
      <c r="DP21" s="5">
        <v>0</v>
      </c>
      <c r="DQ21" s="5">
        <v>0</v>
      </c>
      <c r="DR21" t="s">
        <v>913</v>
      </c>
      <c r="DS21" t="s">
        <v>913</v>
      </c>
      <c r="DT21" s="5">
        <v>0</v>
      </c>
      <c r="DU21" s="5">
        <v>0</v>
      </c>
      <c r="DV21" t="s">
        <v>913</v>
      </c>
      <c r="DW21" t="s">
        <v>913</v>
      </c>
      <c r="DX21" s="5">
        <v>0</v>
      </c>
      <c r="DY21" s="5">
        <v>0</v>
      </c>
      <c r="DZ21" s="5">
        <v>0</v>
      </c>
      <c r="EA21" t="s">
        <v>912</v>
      </c>
      <c r="EB21" t="s">
        <v>912</v>
      </c>
      <c r="EC21" t="s">
        <v>913</v>
      </c>
      <c r="ED21" t="s">
        <v>913</v>
      </c>
      <c r="EE21" t="s">
        <v>913</v>
      </c>
      <c r="EF21" s="5">
        <v>0</v>
      </c>
      <c r="EG21" t="s">
        <v>913</v>
      </c>
      <c r="EH21" t="s">
        <v>913</v>
      </c>
      <c r="EI21" t="s">
        <v>912</v>
      </c>
      <c r="EJ21" t="s">
        <v>913</v>
      </c>
      <c r="EK21" t="s">
        <v>913</v>
      </c>
      <c r="EL21" s="5">
        <v>0</v>
      </c>
      <c r="EM21" s="5">
        <v>0</v>
      </c>
      <c r="EN21" t="s">
        <v>912</v>
      </c>
      <c r="EO21" t="s">
        <v>912</v>
      </c>
      <c r="EP21" s="5">
        <v>0</v>
      </c>
      <c r="EQ21" t="s">
        <v>913</v>
      </c>
      <c r="ER21" t="s">
        <v>912</v>
      </c>
      <c r="ES21" s="5">
        <v>0</v>
      </c>
      <c r="ET21" t="s">
        <v>913</v>
      </c>
      <c r="EU21" s="5">
        <v>0</v>
      </c>
      <c r="EV21" s="5">
        <v>0</v>
      </c>
      <c r="EW21" t="s">
        <v>913</v>
      </c>
      <c r="EX21" s="5">
        <v>0</v>
      </c>
      <c r="EY21" s="5">
        <v>0</v>
      </c>
      <c r="EZ21" t="s">
        <v>913</v>
      </c>
      <c r="FA21" s="5">
        <v>0</v>
      </c>
      <c r="FB21" s="5">
        <v>0</v>
      </c>
      <c r="FC21" t="s">
        <v>912</v>
      </c>
      <c r="FD21" s="5">
        <v>0</v>
      </c>
      <c r="FE21" s="5">
        <v>0</v>
      </c>
      <c r="FF21" t="s">
        <v>912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t="s">
        <v>930</v>
      </c>
      <c r="GH21" t="s">
        <v>930</v>
      </c>
      <c r="GI21" t="s">
        <v>934</v>
      </c>
      <c r="GJ21" s="5">
        <v>2</v>
      </c>
      <c r="GK21" s="5">
        <v>13</v>
      </c>
      <c r="GL21" s="5">
        <v>2</v>
      </c>
      <c r="GM21" s="5">
        <v>9</v>
      </c>
      <c r="GN21" s="5">
        <v>0</v>
      </c>
      <c r="GO21" s="5">
        <v>4</v>
      </c>
      <c r="GP21" t="s">
        <v>930</v>
      </c>
      <c r="GQ21" t="s">
        <v>930</v>
      </c>
      <c r="GR21" t="s">
        <v>1036</v>
      </c>
      <c r="GS21" s="4">
        <v>24</v>
      </c>
      <c r="GT21" s="4">
        <v>24</v>
      </c>
      <c r="GU21" s="4">
        <v>36</v>
      </c>
      <c r="GV21" s="4">
        <v>36</v>
      </c>
      <c r="GW21" s="5">
        <v>60</v>
      </c>
      <c r="GX21" s="5">
        <v>60</v>
      </c>
      <c r="GY21" s="5">
        <v>12</v>
      </c>
      <c r="GZ21" s="5">
        <v>12</v>
      </c>
      <c r="HA21" s="5">
        <v>12</v>
      </c>
      <c r="HB21" s="5">
        <v>12</v>
      </c>
      <c r="HC21" s="5">
        <v>18</v>
      </c>
      <c r="HD21" s="5">
        <v>18</v>
      </c>
      <c r="HE21" s="5">
        <v>18</v>
      </c>
      <c r="HF21" s="5">
        <v>18</v>
      </c>
      <c r="HG21" t="s">
        <v>935</v>
      </c>
      <c r="HH21" t="s">
        <v>935</v>
      </c>
      <c r="HI21" s="5">
        <v>0</v>
      </c>
      <c r="HJ21" s="5">
        <v>23</v>
      </c>
      <c r="HK21" s="5">
        <v>4</v>
      </c>
      <c r="HL21" s="5">
        <v>3</v>
      </c>
      <c r="HM21" s="5">
        <v>0</v>
      </c>
      <c r="HN21" s="5">
        <v>0</v>
      </c>
      <c r="HO21" s="5">
        <v>5</v>
      </c>
      <c r="HP21" s="5">
        <v>1</v>
      </c>
      <c r="HQ21" s="5">
        <v>5</v>
      </c>
      <c r="HR21" s="5">
        <v>1</v>
      </c>
      <c r="HS21" s="5">
        <v>0</v>
      </c>
      <c r="HT21" s="5">
        <v>0</v>
      </c>
      <c r="HU21" s="5">
        <v>0</v>
      </c>
      <c r="HV21" s="5">
        <v>0</v>
      </c>
      <c r="HW21" s="5">
        <v>5</v>
      </c>
      <c r="HX21" s="5">
        <v>0</v>
      </c>
      <c r="HY21" s="5">
        <v>0</v>
      </c>
      <c r="HZ21" s="5">
        <v>0</v>
      </c>
      <c r="IA21" s="5">
        <v>0</v>
      </c>
      <c r="IB21" s="5">
        <v>5</v>
      </c>
      <c r="IC21" s="5">
        <v>5</v>
      </c>
      <c r="ID21" s="5">
        <v>0</v>
      </c>
      <c r="IE21" s="5">
        <v>0</v>
      </c>
      <c r="IF21" s="5">
        <v>0</v>
      </c>
      <c r="IG21" s="5">
        <v>5</v>
      </c>
      <c r="IH21" s="5">
        <v>5</v>
      </c>
      <c r="II21" s="5">
        <v>5</v>
      </c>
      <c r="IJ21" s="5">
        <v>0</v>
      </c>
      <c r="IK21" s="5">
        <v>5</v>
      </c>
      <c r="IL21" s="5">
        <v>5</v>
      </c>
      <c r="IM21" s="5">
        <v>0</v>
      </c>
      <c r="IN21" s="5">
        <v>0</v>
      </c>
      <c r="IO21" s="5">
        <v>5</v>
      </c>
      <c r="IP21" s="5">
        <v>5</v>
      </c>
      <c r="IQ21" s="5">
        <v>0</v>
      </c>
      <c r="IR21" s="5">
        <v>0</v>
      </c>
      <c r="IS21" s="5">
        <v>5</v>
      </c>
      <c r="IT21" s="5">
        <v>5</v>
      </c>
      <c r="IU21" s="5">
        <v>0</v>
      </c>
      <c r="IV21" s="5">
        <v>0</v>
      </c>
      <c r="IW21" s="5">
        <v>0</v>
      </c>
      <c r="IX21" s="5">
        <v>5</v>
      </c>
      <c r="IY21" s="5">
        <v>5</v>
      </c>
      <c r="IZ21" s="5">
        <v>5</v>
      </c>
      <c r="JA21" s="5">
        <v>5</v>
      </c>
      <c r="JB21" s="5">
        <v>5</v>
      </c>
      <c r="JC21" s="5">
        <v>0</v>
      </c>
      <c r="JD21" s="5">
        <v>5</v>
      </c>
      <c r="JE21" s="5">
        <v>5</v>
      </c>
      <c r="JF21" s="5">
        <v>5</v>
      </c>
      <c r="JG21" s="5">
        <v>5</v>
      </c>
      <c r="JH21" s="5">
        <v>5</v>
      </c>
      <c r="JI21" s="5">
        <v>0</v>
      </c>
      <c r="JJ21" s="5">
        <v>0</v>
      </c>
      <c r="JK21" s="5">
        <v>5</v>
      </c>
      <c r="JL21" s="5">
        <v>5</v>
      </c>
      <c r="JM21" s="5">
        <v>0</v>
      </c>
      <c r="JN21" s="5">
        <v>5</v>
      </c>
      <c r="JO21" s="5">
        <v>5</v>
      </c>
      <c r="JP21" s="5">
        <v>0</v>
      </c>
      <c r="JQ21" s="5">
        <v>5</v>
      </c>
      <c r="JR21" s="5">
        <v>0</v>
      </c>
      <c r="JS21" s="5">
        <v>0</v>
      </c>
      <c r="JT21" s="5">
        <v>5</v>
      </c>
      <c r="JU21" s="5">
        <v>0</v>
      </c>
      <c r="JV21" s="5">
        <v>0</v>
      </c>
      <c r="JW21" s="5">
        <v>5</v>
      </c>
      <c r="JX21" s="5">
        <v>0</v>
      </c>
      <c r="JY21" s="5">
        <v>0</v>
      </c>
      <c r="JZ21" s="5">
        <v>5</v>
      </c>
      <c r="KA21" s="5">
        <v>0</v>
      </c>
      <c r="KB21" s="5">
        <v>0</v>
      </c>
      <c r="KC21" s="5">
        <v>5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t="s">
        <v>916</v>
      </c>
      <c r="LE21" t="s">
        <v>918</v>
      </c>
      <c r="LF21" s="5">
        <v>0</v>
      </c>
      <c r="LG21" s="5">
        <v>0</v>
      </c>
      <c r="LH21" t="s">
        <v>918</v>
      </c>
      <c r="LI21" s="5">
        <v>0</v>
      </c>
      <c r="LJ21" s="5">
        <v>0</v>
      </c>
      <c r="LK21" s="5">
        <v>0</v>
      </c>
      <c r="LL21" s="5">
        <v>0</v>
      </c>
      <c r="LM21" t="s">
        <v>918</v>
      </c>
      <c r="LN21" t="s">
        <v>918</v>
      </c>
      <c r="LO21" s="5">
        <v>0</v>
      </c>
      <c r="LP21" s="5">
        <v>0</v>
      </c>
      <c r="LQ21" s="5">
        <v>0</v>
      </c>
      <c r="LR21" t="s">
        <v>918</v>
      </c>
      <c r="LS21" t="s">
        <v>916</v>
      </c>
      <c r="LT21" t="s">
        <v>918</v>
      </c>
      <c r="LU21" s="5">
        <v>0</v>
      </c>
      <c r="LV21" t="s">
        <v>916</v>
      </c>
      <c r="LW21" t="s">
        <v>918</v>
      </c>
      <c r="LX21" s="5">
        <v>0</v>
      </c>
      <c r="LY21" s="5">
        <v>0</v>
      </c>
      <c r="LZ21" t="s">
        <v>918</v>
      </c>
      <c r="MA21" t="s">
        <v>916</v>
      </c>
      <c r="MB21" s="5">
        <v>0</v>
      </c>
      <c r="MC21" s="5">
        <v>0</v>
      </c>
      <c r="MD21" t="s">
        <v>916</v>
      </c>
      <c r="ME21" t="s">
        <v>918</v>
      </c>
      <c r="MF21" s="5">
        <v>0</v>
      </c>
      <c r="MG21" s="5">
        <v>0</v>
      </c>
      <c r="MH21" s="5">
        <v>0</v>
      </c>
      <c r="MI21" t="s">
        <v>918</v>
      </c>
      <c r="MJ21" t="s">
        <v>916</v>
      </c>
      <c r="MK21" t="s">
        <v>918</v>
      </c>
      <c r="ML21" t="s">
        <v>918</v>
      </c>
      <c r="MM21" t="s">
        <v>918</v>
      </c>
      <c r="MN21" s="5">
        <v>0</v>
      </c>
      <c r="MO21" t="s">
        <v>918</v>
      </c>
      <c r="MP21" t="s">
        <v>918</v>
      </c>
      <c r="MQ21" t="s">
        <v>916</v>
      </c>
      <c r="MR21" t="s">
        <v>918</v>
      </c>
      <c r="MS21" t="s">
        <v>918</v>
      </c>
      <c r="MT21" s="5">
        <v>0</v>
      </c>
      <c r="MU21" s="5">
        <v>0</v>
      </c>
      <c r="MV21" t="s">
        <v>918</v>
      </c>
      <c r="MW21" t="s">
        <v>918</v>
      </c>
      <c r="MX21" s="5">
        <v>0</v>
      </c>
      <c r="MY21" t="s">
        <v>918</v>
      </c>
      <c r="MZ21" t="s">
        <v>918</v>
      </c>
      <c r="NA21" s="5">
        <v>0</v>
      </c>
      <c r="NB21" t="s">
        <v>918</v>
      </c>
      <c r="NC21" s="5">
        <v>0</v>
      </c>
      <c r="ND21" s="5">
        <v>0</v>
      </c>
      <c r="NE21" t="s">
        <v>918</v>
      </c>
      <c r="NF21" s="5">
        <v>0</v>
      </c>
      <c r="NG21" s="5">
        <v>0</v>
      </c>
      <c r="NH21" t="s">
        <v>918</v>
      </c>
      <c r="NI21" s="5">
        <v>0</v>
      </c>
      <c r="NJ21" s="5">
        <v>0</v>
      </c>
      <c r="NK21" t="s">
        <v>918</v>
      </c>
      <c r="NL21" s="5">
        <v>0</v>
      </c>
      <c r="NM21" s="5">
        <v>0</v>
      </c>
      <c r="NN21" t="s">
        <v>916</v>
      </c>
      <c r="NO21" s="5">
        <v>0</v>
      </c>
      <c r="NP21" s="5">
        <v>0</v>
      </c>
      <c r="NQ21" s="5">
        <v>0</v>
      </c>
      <c r="NR21" s="5">
        <v>0</v>
      </c>
      <c r="NS21" s="5">
        <v>0</v>
      </c>
      <c r="NT21" s="5">
        <v>0</v>
      </c>
      <c r="NU21" s="5">
        <v>0</v>
      </c>
      <c r="NV21" s="5">
        <v>0</v>
      </c>
      <c r="NW21" s="5">
        <v>0</v>
      </c>
      <c r="NX21" s="5">
        <v>0</v>
      </c>
      <c r="NY21" s="5">
        <v>0</v>
      </c>
      <c r="NZ21" s="5">
        <v>0</v>
      </c>
      <c r="OA21" s="5">
        <v>0</v>
      </c>
      <c r="OB21" s="5">
        <v>0</v>
      </c>
      <c r="OC21" s="5">
        <v>0</v>
      </c>
      <c r="OD21" s="5">
        <v>0</v>
      </c>
      <c r="OE21" s="5">
        <v>0</v>
      </c>
      <c r="OF21" s="5">
        <v>0</v>
      </c>
      <c r="OG21" s="5">
        <v>0</v>
      </c>
      <c r="OH21" s="5">
        <v>0</v>
      </c>
      <c r="OI21" s="5">
        <v>0</v>
      </c>
      <c r="OJ21" s="5">
        <v>0</v>
      </c>
      <c r="OK21" s="5">
        <v>0</v>
      </c>
      <c r="OL21" s="5">
        <v>0</v>
      </c>
      <c r="OM21" s="5">
        <v>0</v>
      </c>
      <c r="ON21" s="5">
        <v>0</v>
      </c>
      <c r="OO21" s="5">
        <v>5</v>
      </c>
      <c r="OP21" s="5">
        <v>0</v>
      </c>
      <c r="OQ21" s="5">
        <v>0</v>
      </c>
      <c r="OR21" s="5">
        <v>0</v>
      </c>
      <c r="OS21" s="5">
        <v>5</v>
      </c>
      <c r="OT21" s="5">
        <v>5</v>
      </c>
      <c r="OU21" s="5">
        <v>0</v>
      </c>
      <c r="OV21" s="5">
        <v>0</v>
      </c>
      <c r="OW21" s="5">
        <v>0</v>
      </c>
      <c r="OX21" s="5">
        <v>5</v>
      </c>
      <c r="OY21" s="5">
        <v>5</v>
      </c>
      <c r="OZ21" s="5">
        <v>0</v>
      </c>
      <c r="PA21" s="5">
        <v>0</v>
      </c>
      <c r="PB21" s="5">
        <v>0</v>
      </c>
      <c r="PC21" s="5">
        <v>5</v>
      </c>
      <c r="PD21" s="5">
        <v>15</v>
      </c>
      <c r="PE21" s="5">
        <v>15</v>
      </c>
      <c r="PF21" s="5">
        <v>0</v>
      </c>
      <c r="PG21" s="5">
        <v>15</v>
      </c>
      <c r="PH21" s="5">
        <v>15</v>
      </c>
      <c r="PI21" s="5">
        <v>0</v>
      </c>
      <c r="PJ21" s="5">
        <v>0</v>
      </c>
      <c r="PK21" s="5">
        <v>15</v>
      </c>
      <c r="PL21" s="5">
        <v>15</v>
      </c>
      <c r="PM21" s="5">
        <v>0</v>
      </c>
      <c r="PN21" s="5">
        <v>0</v>
      </c>
      <c r="PO21" s="5">
        <v>15</v>
      </c>
      <c r="PP21" s="5">
        <v>15</v>
      </c>
      <c r="PQ21" s="5">
        <v>0</v>
      </c>
      <c r="PR21" s="5">
        <v>0</v>
      </c>
      <c r="PS21" s="5">
        <v>0</v>
      </c>
      <c r="PT21" s="5">
        <v>15</v>
      </c>
      <c r="PU21" s="5">
        <v>45</v>
      </c>
      <c r="PV21" s="5">
        <v>15</v>
      </c>
      <c r="PW21" s="5">
        <v>15</v>
      </c>
      <c r="PX21" s="5">
        <v>15</v>
      </c>
      <c r="PY21" s="5">
        <v>0</v>
      </c>
      <c r="PZ21" s="5">
        <v>15</v>
      </c>
      <c r="QA21" s="5">
        <v>15</v>
      </c>
      <c r="QB21" s="5">
        <v>15</v>
      </c>
      <c r="QC21" s="5">
        <v>15</v>
      </c>
      <c r="QD21" s="5">
        <v>15</v>
      </c>
      <c r="QE21" s="5">
        <v>0</v>
      </c>
      <c r="QF21" s="5">
        <v>0</v>
      </c>
      <c r="QG21" s="5">
        <v>15</v>
      </c>
      <c r="QH21" s="5">
        <v>15</v>
      </c>
      <c r="QI21" s="5">
        <v>0</v>
      </c>
      <c r="QJ21" s="5">
        <v>15</v>
      </c>
      <c r="QK21" s="5">
        <v>45</v>
      </c>
      <c r="QL21" s="5">
        <v>0</v>
      </c>
      <c r="QM21" s="5">
        <v>45</v>
      </c>
      <c r="QN21" s="5">
        <v>0</v>
      </c>
      <c r="QO21" s="5">
        <v>0</v>
      </c>
      <c r="QP21" s="5">
        <v>45</v>
      </c>
      <c r="QQ21" s="5">
        <v>0</v>
      </c>
      <c r="QR21" s="5">
        <v>0</v>
      </c>
      <c r="QS21" s="5">
        <v>45</v>
      </c>
      <c r="QT21" s="5">
        <v>0</v>
      </c>
      <c r="QU21" s="5">
        <v>0</v>
      </c>
      <c r="QV21" s="5">
        <v>45</v>
      </c>
      <c r="QW21" s="5">
        <v>0</v>
      </c>
      <c r="QX21" s="5">
        <v>0</v>
      </c>
      <c r="QY21" s="5">
        <v>45</v>
      </c>
      <c r="QZ21" s="5">
        <v>0</v>
      </c>
      <c r="RA21" s="5">
        <v>0</v>
      </c>
      <c r="RB21" s="5">
        <v>0</v>
      </c>
      <c r="RC21" s="5">
        <v>0</v>
      </c>
      <c r="RD21" s="5">
        <v>0</v>
      </c>
      <c r="RE21" s="5">
        <v>0</v>
      </c>
      <c r="RF21" s="5">
        <v>0</v>
      </c>
      <c r="RG21" s="5">
        <v>0</v>
      </c>
      <c r="RH21" s="5">
        <v>0</v>
      </c>
      <c r="RI21" s="5">
        <v>0</v>
      </c>
      <c r="RJ21" s="5">
        <v>0</v>
      </c>
      <c r="RK21" s="5">
        <v>0</v>
      </c>
      <c r="RL21" s="5">
        <v>0</v>
      </c>
      <c r="RM21" s="5">
        <v>0</v>
      </c>
      <c r="RN21" s="5">
        <v>0</v>
      </c>
      <c r="RO21" s="5">
        <v>0</v>
      </c>
      <c r="RP21" s="5">
        <v>0</v>
      </c>
      <c r="RQ21" s="5">
        <v>0</v>
      </c>
      <c r="RR21" s="5">
        <v>0</v>
      </c>
      <c r="RS21" s="5">
        <v>0</v>
      </c>
      <c r="RT21" s="5">
        <v>0</v>
      </c>
      <c r="RU21" s="5">
        <v>0</v>
      </c>
      <c r="RV21" s="5">
        <v>0</v>
      </c>
      <c r="RW21" s="5">
        <v>0</v>
      </c>
      <c r="RX21" s="5">
        <v>0</v>
      </c>
      <c r="RY21" s="5">
        <v>0</v>
      </c>
      <c r="RZ21" s="5">
        <v>2</v>
      </c>
      <c r="SA21" s="5">
        <v>2</v>
      </c>
      <c r="SB21" s="5">
        <v>2</v>
      </c>
      <c r="SC21" s="5">
        <v>3</v>
      </c>
      <c r="SD21" s="5">
        <v>2</v>
      </c>
      <c r="SE21" s="5">
        <v>2</v>
      </c>
      <c r="SF21" s="5">
        <v>2</v>
      </c>
      <c r="SG21" s="5">
        <v>3</v>
      </c>
      <c r="SH21" s="5">
        <v>2</v>
      </c>
      <c r="SI21" s="5">
        <v>3</v>
      </c>
      <c r="SJ21" s="5">
        <v>2</v>
      </c>
      <c r="SK21" s="5">
        <v>2</v>
      </c>
      <c r="SL21" s="5">
        <v>2</v>
      </c>
      <c r="SM21" s="5">
        <v>1</v>
      </c>
      <c r="SN21" s="5">
        <v>1</v>
      </c>
      <c r="SO21" s="5">
        <v>1</v>
      </c>
      <c r="SP21" s="5">
        <v>1</v>
      </c>
      <c r="SQ21" s="5">
        <v>1</v>
      </c>
      <c r="SR21" s="5">
        <v>0</v>
      </c>
      <c r="SS21" s="5">
        <v>0</v>
      </c>
      <c r="ST21" s="5">
        <v>0</v>
      </c>
      <c r="SU21" s="5">
        <v>0</v>
      </c>
      <c r="SV21" s="5">
        <v>0</v>
      </c>
      <c r="SW21" s="5">
        <v>0</v>
      </c>
      <c r="SX21" s="5">
        <v>0</v>
      </c>
      <c r="SY21" s="5">
        <v>0</v>
      </c>
      <c r="SZ21" s="5">
        <v>0</v>
      </c>
      <c r="TA21" s="5">
        <v>0</v>
      </c>
      <c r="TB21" t="s">
        <v>943</v>
      </c>
      <c r="TC21" t="s">
        <v>942</v>
      </c>
      <c r="TD21" t="s">
        <v>945</v>
      </c>
      <c r="TE21" t="s">
        <v>932</v>
      </c>
      <c r="TF21" t="s">
        <v>945</v>
      </c>
      <c r="TG21" t="s">
        <v>932</v>
      </c>
      <c r="TH21" t="s">
        <v>943</v>
      </c>
      <c r="TI21" t="s">
        <v>920</v>
      </c>
      <c r="TJ21" t="s">
        <v>945</v>
      </c>
      <c r="TK21" t="s">
        <v>932</v>
      </c>
      <c r="TL21" t="s">
        <v>920</v>
      </c>
      <c r="TM21" t="s">
        <v>920</v>
      </c>
      <c r="TN21" t="s">
        <v>920</v>
      </c>
      <c r="TO21" t="s">
        <v>945</v>
      </c>
      <c r="TP21" t="s">
        <v>945</v>
      </c>
      <c r="TQ21" t="s">
        <v>945</v>
      </c>
      <c r="TR21" t="s">
        <v>920</v>
      </c>
      <c r="TS21" t="s">
        <v>943</v>
      </c>
      <c r="TT21" s="5">
        <v>999</v>
      </c>
      <c r="TU21" s="5">
        <v>999</v>
      </c>
      <c r="TV21" s="5">
        <v>999</v>
      </c>
      <c r="TW21" s="5">
        <v>999</v>
      </c>
      <c r="TX21" s="5">
        <v>999</v>
      </c>
      <c r="TY21" s="5">
        <v>999</v>
      </c>
      <c r="TZ21" s="5">
        <v>999</v>
      </c>
      <c r="UA21" s="5">
        <v>999</v>
      </c>
      <c r="UB21" s="5">
        <v>999</v>
      </c>
      <c r="UC21" s="5">
        <v>999</v>
      </c>
      <c r="UD21" t="s">
        <v>936</v>
      </c>
      <c r="UE21" t="s">
        <v>936</v>
      </c>
      <c r="UF21" s="5">
        <v>0</v>
      </c>
      <c r="UG21" s="5">
        <v>0</v>
      </c>
      <c r="UH21" s="5">
        <v>0</v>
      </c>
      <c r="UI21" s="5">
        <v>0</v>
      </c>
      <c r="UJ21" s="5">
        <v>0</v>
      </c>
      <c r="UK21" s="5">
        <v>0</v>
      </c>
      <c r="UL21" s="5">
        <v>0</v>
      </c>
      <c r="UM21" s="5">
        <v>0</v>
      </c>
      <c r="UN21" s="5">
        <v>0</v>
      </c>
      <c r="UO21" s="5">
        <v>0</v>
      </c>
      <c r="UP21" s="5">
        <v>0</v>
      </c>
      <c r="UQ21" s="5">
        <v>0</v>
      </c>
      <c r="UR21" s="5">
        <v>0</v>
      </c>
      <c r="US21" s="5">
        <v>0</v>
      </c>
      <c r="UT21" s="5">
        <v>0</v>
      </c>
      <c r="UU21" s="5">
        <v>0</v>
      </c>
      <c r="UV21" s="5">
        <v>0</v>
      </c>
      <c r="UW21" s="5">
        <v>0</v>
      </c>
      <c r="UX21" s="5">
        <v>0</v>
      </c>
      <c r="UY21" s="5">
        <v>0</v>
      </c>
      <c r="UZ21" s="5">
        <v>0</v>
      </c>
      <c r="VA21" s="5">
        <v>0</v>
      </c>
      <c r="VB21" s="5">
        <v>0</v>
      </c>
      <c r="VC21" s="5">
        <v>0</v>
      </c>
      <c r="VD21" s="5">
        <v>0</v>
      </c>
      <c r="VE21" s="5">
        <v>0</v>
      </c>
      <c r="VF21" t="s">
        <v>924</v>
      </c>
      <c r="VG21" t="s">
        <v>924</v>
      </c>
      <c r="VH21" s="5">
        <v>0</v>
      </c>
      <c r="VI21" s="5">
        <v>0</v>
      </c>
      <c r="VJ21" s="5">
        <v>0</v>
      </c>
      <c r="VK21" t="s">
        <v>924</v>
      </c>
      <c r="VL21" t="s">
        <v>924</v>
      </c>
      <c r="VM21" t="s">
        <v>924</v>
      </c>
      <c r="VN21" t="s">
        <v>926</v>
      </c>
      <c r="VO21" t="s">
        <v>926</v>
      </c>
      <c r="VP21" s="5">
        <v>0</v>
      </c>
      <c r="VQ21" t="s">
        <v>926</v>
      </c>
      <c r="VR21" t="s">
        <v>926</v>
      </c>
      <c r="VS21" t="s">
        <v>926</v>
      </c>
      <c r="VT21" t="s">
        <v>925</v>
      </c>
      <c r="VU21" t="s">
        <v>926</v>
      </c>
      <c r="VV21" s="5">
        <v>0</v>
      </c>
      <c r="VW21">
        <v>0</v>
      </c>
      <c r="VX21" t="s">
        <v>926</v>
      </c>
      <c r="VY21" t="s">
        <v>926</v>
      </c>
      <c r="VZ21" s="5">
        <v>0</v>
      </c>
      <c r="WA21" t="s">
        <v>926</v>
      </c>
      <c r="WB21" t="s">
        <v>926</v>
      </c>
      <c r="WC21" s="5">
        <v>0</v>
      </c>
      <c r="WD21" t="s">
        <v>926</v>
      </c>
      <c r="WE21" s="5">
        <v>0</v>
      </c>
      <c r="WF21" s="5">
        <v>0</v>
      </c>
      <c r="WG21" t="s">
        <v>926</v>
      </c>
      <c r="WH21" s="5">
        <v>0</v>
      </c>
      <c r="WI21" s="5">
        <v>0</v>
      </c>
      <c r="WJ21" t="s">
        <v>926</v>
      </c>
      <c r="WK21" s="5">
        <v>0</v>
      </c>
      <c r="WL21" s="5">
        <v>0</v>
      </c>
      <c r="WM21" t="s">
        <v>926</v>
      </c>
      <c r="WN21" s="5">
        <v>0</v>
      </c>
      <c r="WO21" s="5">
        <v>0</v>
      </c>
      <c r="WP21" t="s">
        <v>926</v>
      </c>
      <c r="WQ21" s="5">
        <v>0</v>
      </c>
      <c r="WR21" s="5">
        <v>0</v>
      </c>
      <c r="WS21" s="5">
        <v>0</v>
      </c>
      <c r="WT21" s="5">
        <v>0</v>
      </c>
      <c r="WU21" s="5">
        <v>0</v>
      </c>
      <c r="WV21" s="5">
        <v>0</v>
      </c>
      <c r="WW21" s="5">
        <v>0</v>
      </c>
      <c r="WX21" s="5">
        <v>0</v>
      </c>
      <c r="WY21" s="5">
        <v>0</v>
      </c>
      <c r="WZ21" s="5">
        <v>0</v>
      </c>
      <c r="XA21" s="5">
        <v>0</v>
      </c>
      <c r="XB21" s="5">
        <v>0</v>
      </c>
      <c r="XC21" s="5">
        <v>0</v>
      </c>
      <c r="XD21" s="5">
        <v>0</v>
      </c>
      <c r="XE21" s="5">
        <v>0</v>
      </c>
      <c r="XF21" s="5">
        <v>0</v>
      </c>
      <c r="XG21" s="5">
        <v>0</v>
      </c>
      <c r="XH21" s="5">
        <v>0</v>
      </c>
      <c r="XI21" s="5">
        <v>0</v>
      </c>
      <c r="XJ21" s="5">
        <v>0</v>
      </c>
      <c r="XK21" s="5">
        <v>0</v>
      </c>
      <c r="XL21" s="5">
        <v>0</v>
      </c>
      <c r="XM21" s="5">
        <v>0</v>
      </c>
      <c r="XN21" s="5">
        <v>0</v>
      </c>
      <c r="XO21" s="5">
        <v>0</v>
      </c>
      <c r="XP21" s="5">
        <v>0</v>
      </c>
      <c r="XQ21" s="3">
        <v>2</v>
      </c>
      <c r="XR21" s="3">
        <v>0</v>
      </c>
      <c r="XS21" s="1" t="e">
        <v>#NULL!</v>
      </c>
      <c r="XT21" s="1" t="e">
        <v>#NULL!</v>
      </c>
      <c r="XU21" s="3">
        <v>2</v>
      </c>
      <c r="XV21" s="3">
        <v>0</v>
      </c>
      <c r="XW21" s="1" t="e">
        <v>#NULL!</v>
      </c>
      <c r="XX21" s="1" t="e">
        <v>#NULL!</v>
      </c>
      <c r="XY21" s="1" t="e">
        <v>#NULL!</v>
      </c>
      <c r="XZ21" s="3">
        <v>3</v>
      </c>
      <c r="YA21" s="3">
        <v>0</v>
      </c>
      <c r="YB21" s="1" t="e">
        <v>#NULL!</v>
      </c>
      <c r="YC21" s="1" t="e">
        <v>#NULL!</v>
      </c>
      <c r="YD21" s="1" t="e">
        <v>#NULL!</v>
      </c>
      <c r="YE21" s="3">
        <v>2</v>
      </c>
      <c r="YF21" s="3">
        <v>1</v>
      </c>
      <c r="YG21" s="3">
        <v>0</v>
      </c>
      <c r="YH21" s="1" t="e">
        <v>#NULL!</v>
      </c>
      <c r="YI21" s="3">
        <v>2</v>
      </c>
      <c r="YJ21" s="3">
        <v>0</v>
      </c>
      <c r="YK21" s="1" t="e">
        <v>#NULL!</v>
      </c>
      <c r="YL21" s="1" t="e">
        <v>#NULL!</v>
      </c>
      <c r="YM21" s="3">
        <v>2</v>
      </c>
      <c r="YN21" s="3">
        <v>0</v>
      </c>
      <c r="YO21" s="1" t="e">
        <v>#NULL!</v>
      </c>
      <c r="YP21" s="1" t="e">
        <v>#NULL!</v>
      </c>
      <c r="YQ21" s="3">
        <v>2</v>
      </c>
      <c r="YR21" s="3">
        <v>0</v>
      </c>
      <c r="YS21" s="1" t="e">
        <v>#NULL!</v>
      </c>
      <c r="YT21" s="1" t="e">
        <v>#NULL!</v>
      </c>
      <c r="YU21" s="1" t="e">
        <v>#NULL!</v>
      </c>
      <c r="YV21" s="3">
        <v>2</v>
      </c>
      <c r="YW21" s="3">
        <v>3</v>
      </c>
      <c r="YX21" s="3">
        <v>0</v>
      </c>
      <c r="YY21" s="3">
        <v>2</v>
      </c>
      <c r="YZ21" s="3">
        <v>0</v>
      </c>
      <c r="ZA21" s="1" t="e">
        <v>#NULL!</v>
      </c>
      <c r="ZB21" s="3">
        <v>0.5</v>
      </c>
      <c r="ZC21" s="3">
        <v>1</v>
      </c>
      <c r="ZD21" s="3">
        <v>0</v>
      </c>
      <c r="ZE21" s="3">
        <v>2</v>
      </c>
      <c r="ZF21" s="3">
        <v>0</v>
      </c>
      <c r="ZG21" s="1" t="e">
        <v>#NULL!</v>
      </c>
      <c r="ZH21" s="1" t="e">
        <v>#NULL!</v>
      </c>
      <c r="ZI21" s="3">
        <v>2</v>
      </c>
      <c r="ZJ21" s="3">
        <v>0</v>
      </c>
      <c r="ZK21" s="1" t="e">
        <v>#NULL!</v>
      </c>
      <c r="ZL21" s="3">
        <v>3</v>
      </c>
      <c r="ZM21" s="3">
        <v>0</v>
      </c>
      <c r="ZN21" s="1" t="e">
        <v>#NULL!</v>
      </c>
      <c r="ZO21" s="3">
        <v>0</v>
      </c>
      <c r="ZP21" s="1" t="e">
        <v>#NULL!</v>
      </c>
      <c r="ZQ21" s="1" t="e">
        <v>#NULL!</v>
      </c>
      <c r="ZR21" s="3">
        <v>0</v>
      </c>
      <c r="ZS21" s="1" t="e">
        <v>#NULL!</v>
      </c>
      <c r="ZT21" s="1" t="e">
        <v>#NULL!</v>
      </c>
      <c r="ZU21" s="3">
        <v>0</v>
      </c>
      <c r="ZV21" s="1" t="e">
        <v>#NULL!</v>
      </c>
      <c r="ZW21" s="1" t="e">
        <v>#NULL!</v>
      </c>
      <c r="ZX21" s="3">
        <v>0</v>
      </c>
      <c r="ZY21" s="1" t="e">
        <v>#NULL!</v>
      </c>
      <c r="ZZ21" s="1" t="e">
        <v>#NULL!</v>
      </c>
      <c r="AAA21" s="3">
        <v>0</v>
      </c>
      <c r="AAB21" s="1" t="e">
        <v>#NULL!</v>
      </c>
      <c r="AAC21" s="1" t="e">
        <v>#NULL!</v>
      </c>
      <c r="AAD21" s="3">
        <v>999</v>
      </c>
      <c r="AAE21" s="3">
        <v>999</v>
      </c>
      <c r="AAF21" s="3">
        <v>999</v>
      </c>
      <c r="AAG21" s="3">
        <v>999</v>
      </c>
      <c r="AAH21" s="3">
        <v>999</v>
      </c>
      <c r="AAI21" s="3">
        <v>999</v>
      </c>
      <c r="AAJ21" s="3">
        <v>999</v>
      </c>
      <c r="AAK21" s="3">
        <v>999</v>
      </c>
      <c r="AAL21" s="3">
        <v>999</v>
      </c>
      <c r="AAM21" s="3">
        <v>999</v>
      </c>
      <c r="AAN21" s="3">
        <v>999</v>
      </c>
      <c r="AAO21" s="3">
        <v>999</v>
      </c>
      <c r="AAP21" s="3">
        <v>999</v>
      </c>
      <c r="AAQ21" s="3">
        <v>999</v>
      </c>
      <c r="AAR21" s="3">
        <v>999</v>
      </c>
      <c r="AAS21" s="3">
        <v>999</v>
      </c>
      <c r="AAT21" s="3">
        <v>999</v>
      </c>
      <c r="AAU21" s="3">
        <v>999</v>
      </c>
      <c r="AAV21" s="3">
        <v>999</v>
      </c>
      <c r="AAW21" s="3">
        <v>999</v>
      </c>
      <c r="AAX21" s="3">
        <v>999</v>
      </c>
      <c r="AAY21" s="3">
        <v>999</v>
      </c>
      <c r="AAZ21" s="3">
        <v>999</v>
      </c>
      <c r="ABA21" s="3">
        <v>999</v>
      </c>
      <c r="ABB21" s="3">
        <v>4</v>
      </c>
      <c r="ABC21" s="3">
        <v>5</v>
      </c>
      <c r="ABD21" s="3">
        <v>0</v>
      </c>
      <c r="ABE21" s="3">
        <v>0</v>
      </c>
      <c r="ABF21" s="3">
        <v>4</v>
      </c>
      <c r="ABG21" s="3">
        <v>0</v>
      </c>
      <c r="ABH21" s="3">
        <v>0</v>
      </c>
      <c r="ABI21" s="3">
        <v>0</v>
      </c>
      <c r="ABJ21" s="3">
        <v>0</v>
      </c>
      <c r="ABK21" s="3">
        <v>4</v>
      </c>
      <c r="ABL21" s="3">
        <v>5</v>
      </c>
      <c r="ABM21" s="3">
        <v>0</v>
      </c>
      <c r="ABN21" s="3">
        <v>0</v>
      </c>
      <c r="ABO21" s="3">
        <v>0</v>
      </c>
      <c r="ABP21" s="3">
        <v>4</v>
      </c>
      <c r="ABQ21" s="3">
        <v>2</v>
      </c>
      <c r="ABR21" s="3">
        <v>3</v>
      </c>
      <c r="ABS21" s="3">
        <v>0</v>
      </c>
      <c r="ABT21" s="3">
        <v>5</v>
      </c>
      <c r="ABU21" s="3">
        <v>5</v>
      </c>
      <c r="ABV21" s="3">
        <v>0</v>
      </c>
      <c r="ABW21" s="3">
        <v>0</v>
      </c>
      <c r="ABX21" s="3">
        <v>5</v>
      </c>
      <c r="ABY21" s="3">
        <v>5</v>
      </c>
      <c r="ABZ21" s="3">
        <v>0</v>
      </c>
      <c r="ACA21" s="3">
        <v>0</v>
      </c>
      <c r="ACB21" s="3">
        <v>5</v>
      </c>
      <c r="ACC21" s="3">
        <v>5</v>
      </c>
      <c r="ACD21" s="3">
        <v>0</v>
      </c>
      <c r="ACE21" s="3">
        <v>0</v>
      </c>
      <c r="ACF21" s="3">
        <v>0</v>
      </c>
      <c r="ACG21" s="3">
        <v>2</v>
      </c>
      <c r="ACH21" s="3">
        <v>2</v>
      </c>
      <c r="ACI21" s="3">
        <v>3</v>
      </c>
      <c r="ACJ21" s="3">
        <v>8</v>
      </c>
      <c r="ACK21" s="3">
        <v>3</v>
      </c>
      <c r="ACL21" s="3">
        <v>0</v>
      </c>
      <c r="ACM21" s="3">
        <v>2</v>
      </c>
      <c r="ACN21" s="3">
        <v>7</v>
      </c>
      <c r="ACO21" s="3">
        <v>2</v>
      </c>
      <c r="ACP21" s="3">
        <v>7</v>
      </c>
      <c r="ACQ21" s="3">
        <v>6</v>
      </c>
      <c r="ACR21" s="3">
        <v>0</v>
      </c>
      <c r="ACS21" s="3">
        <v>0</v>
      </c>
      <c r="ACT21" s="3">
        <v>5</v>
      </c>
      <c r="ACU21" s="3">
        <v>6</v>
      </c>
      <c r="ACV21" s="3">
        <v>0</v>
      </c>
      <c r="ACW21" s="3">
        <v>2</v>
      </c>
      <c r="ACX21" s="3">
        <v>6</v>
      </c>
      <c r="ACY21" s="3">
        <v>0</v>
      </c>
      <c r="ACZ21" s="3">
        <v>11</v>
      </c>
      <c r="ADA21" s="3">
        <v>0</v>
      </c>
      <c r="ADB21" s="3">
        <v>0</v>
      </c>
      <c r="ADC21" s="3">
        <v>14</v>
      </c>
      <c r="ADD21" s="3">
        <v>0</v>
      </c>
      <c r="ADE21" s="3">
        <v>0</v>
      </c>
      <c r="ADF21" s="3">
        <v>14</v>
      </c>
      <c r="ADG21" s="3">
        <v>0</v>
      </c>
      <c r="ADH21" s="3">
        <v>0</v>
      </c>
      <c r="ADI21" s="3">
        <v>9</v>
      </c>
      <c r="ADJ21" s="3">
        <v>0</v>
      </c>
      <c r="ADK21" s="3">
        <v>0</v>
      </c>
      <c r="ADL21" s="3">
        <v>11</v>
      </c>
      <c r="ADM21" s="3">
        <v>0</v>
      </c>
      <c r="ADN21" s="3">
        <v>0</v>
      </c>
      <c r="ADO21" s="3">
        <v>0</v>
      </c>
      <c r="ADP21" s="3">
        <v>0</v>
      </c>
      <c r="ADQ21" s="3">
        <v>0</v>
      </c>
      <c r="ADR21" s="3">
        <v>0</v>
      </c>
      <c r="ADS21" s="3">
        <v>0</v>
      </c>
      <c r="ADT21" s="3">
        <v>0</v>
      </c>
      <c r="ADU21" s="3">
        <v>0</v>
      </c>
      <c r="ADV21" s="3">
        <v>0</v>
      </c>
      <c r="ADW21" s="3">
        <v>0</v>
      </c>
      <c r="ADX21" s="3">
        <v>0</v>
      </c>
      <c r="ADY21" s="3">
        <v>0</v>
      </c>
      <c r="ADZ21" s="3">
        <v>0</v>
      </c>
      <c r="AEA21" s="3">
        <v>0</v>
      </c>
      <c r="AEB21" s="3">
        <v>0</v>
      </c>
      <c r="AEC21" s="3">
        <v>0</v>
      </c>
      <c r="AED21" s="3">
        <v>0</v>
      </c>
      <c r="AEE21" s="3">
        <v>0</v>
      </c>
      <c r="AEF21" s="3">
        <v>0</v>
      </c>
      <c r="AEG21" s="3">
        <v>0</v>
      </c>
      <c r="AEH21" s="3">
        <v>0</v>
      </c>
      <c r="AEI21" s="3">
        <v>0</v>
      </c>
      <c r="AEJ21" s="3">
        <v>0</v>
      </c>
      <c r="AEK21" s="3">
        <v>0</v>
      </c>
      <c r="AEL21" s="3">
        <v>0</v>
      </c>
      <c r="AEM21" t="s">
        <v>933</v>
      </c>
      <c r="AEN21" t="s">
        <v>933</v>
      </c>
      <c r="AEO21" s="5">
        <v>0</v>
      </c>
      <c r="AEP21" s="5">
        <v>0</v>
      </c>
      <c r="AEQ21" t="s">
        <v>933</v>
      </c>
      <c r="AER21" s="5">
        <v>0</v>
      </c>
      <c r="AES21" s="5">
        <v>0</v>
      </c>
      <c r="AET21" s="5">
        <v>0</v>
      </c>
      <c r="AEU21" s="5">
        <v>0</v>
      </c>
      <c r="AEV21" t="s">
        <v>933</v>
      </c>
      <c r="AEW21" t="s">
        <v>933</v>
      </c>
      <c r="AEX21" s="5">
        <v>0</v>
      </c>
      <c r="AEY21" s="5">
        <v>0</v>
      </c>
      <c r="AEZ21" s="5">
        <v>0</v>
      </c>
      <c r="AFA21" t="s">
        <v>933</v>
      </c>
      <c r="AFB21" t="s">
        <v>933</v>
      </c>
      <c r="AFC21" t="s">
        <v>933</v>
      </c>
      <c r="AFD21" s="5">
        <v>0</v>
      </c>
      <c r="AFE21" t="s">
        <v>933</v>
      </c>
      <c r="AFF21" t="s">
        <v>933</v>
      </c>
      <c r="AFG21" s="5">
        <v>0</v>
      </c>
      <c r="AFH21" s="5">
        <v>0</v>
      </c>
      <c r="AFI21" t="s">
        <v>927</v>
      </c>
      <c r="AFJ21" t="s">
        <v>927</v>
      </c>
      <c r="AFK21" s="5">
        <v>0</v>
      </c>
      <c r="AFL21" s="5">
        <v>0</v>
      </c>
      <c r="AFM21" t="s">
        <v>933</v>
      </c>
      <c r="AFN21" t="s">
        <v>933</v>
      </c>
      <c r="AFO21" s="5">
        <v>0</v>
      </c>
      <c r="AFP21" s="5">
        <v>0</v>
      </c>
      <c r="AFQ21" s="5">
        <v>0</v>
      </c>
      <c r="AFR21" t="s">
        <v>933</v>
      </c>
      <c r="AFS21" t="s">
        <v>933</v>
      </c>
      <c r="AFT21" t="s">
        <v>933</v>
      </c>
      <c r="AFU21" t="s">
        <v>933</v>
      </c>
      <c r="AFV21" t="s">
        <v>933</v>
      </c>
      <c r="AFW21" s="5">
        <v>0</v>
      </c>
      <c r="AFX21" t="s">
        <v>933</v>
      </c>
      <c r="AFY21" t="s">
        <v>933</v>
      </c>
      <c r="AFZ21" t="s">
        <v>933</v>
      </c>
      <c r="AGA21" t="s">
        <v>933</v>
      </c>
      <c r="AGB21" t="s">
        <v>933</v>
      </c>
      <c r="AGC21" s="5">
        <v>0</v>
      </c>
      <c r="AGD21" s="5">
        <v>0</v>
      </c>
      <c r="AGE21" t="s">
        <v>933</v>
      </c>
      <c r="AGF21" t="s">
        <v>933</v>
      </c>
      <c r="AGG21" s="5">
        <v>0</v>
      </c>
      <c r="AGH21" t="s">
        <v>933</v>
      </c>
      <c r="AGI21" t="s">
        <v>933</v>
      </c>
      <c r="AGJ21" s="5">
        <v>0</v>
      </c>
      <c r="AGK21" t="s">
        <v>933</v>
      </c>
      <c r="AGL21" s="5">
        <v>0</v>
      </c>
      <c r="AGM21" s="5">
        <v>0</v>
      </c>
      <c r="AGN21" t="s">
        <v>933</v>
      </c>
      <c r="AGO21" s="5">
        <v>0</v>
      </c>
      <c r="AGP21" s="5">
        <v>0</v>
      </c>
      <c r="AGQ21" t="s">
        <v>933</v>
      </c>
      <c r="AGR21" s="5">
        <v>0</v>
      </c>
      <c r="AGS21" s="5">
        <v>0</v>
      </c>
      <c r="AGT21" t="s">
        <v>933</v>
      </c>
      <c r="AGU21" s="5">
        <v>0</v>
      </c>
      <c r="AGV21" s="5">
        <v>0</v>
      </c>
      <c r="AGW21" t="s">
        <v>933</v>
      </c>
      <c r="AGX21" s="5">
        <v>0</v>
      </c>
      <c r="AGY21" s="5">
        <v>0</v>
      </c>
      <c r="AGZ21" s="5">
        <v>0</v>
      </c>
      <c r="AHA21" s="5">
        <v>0</v>
      </c>
      <c r="AHB21" s="5">
        <v>0</v>
      </c>
      <c r="AHC21" s="5">
        <v>0</v>
      </c>
      <c r="AHD21" s="5">
        <v>0</v>
      </c>
      <c r="AHE21" s="5">
        <v>0</v>
      </c>
      <c r="AHF21" s="5">
        <v>0</v>
      </c>
      <c r="AHG21" s="5">
        <v>0</v>
      </c>
      <c r="AHH21" s="5">
        <v>0</v>
      </c>
      <c r="AHI21" s="5">
        <v>0</v>
      </c>
      <c r="AHJ21" s="5">
        <v>0</v>
      </c>
      <c r="AHK21" s="5">
        <v>0</v>
      </c>
      <c r="AHL21" s="5">
        <v>0</v>
      </c>
      <c r="AHM21" s="5">
        <v>0</v>
      </c>
      <c r="AHN21" s="5">
        <v>0</v>
      </c>
      <c r="AHO21" s="5">
        <v>0</v>
      </c>
      <c r="AHP21" s="5">
        <v>0</v>
      </c>
      <c r="AHQ21" s="5">
        <v>0</v>
      </c>
      <c r="AHR21" s="5">
        <v>0</v>
      </c>
      <c r="AHS21" s="5">
        <v>0</v>
      </c>
      <c r="AHT21" s="5">
        <v>0</v>
      </c>
      <c r="AHU21" s="5">
        <v>0</v>
      </c>
      <c r="AHV21" s="5">
        <v>0</v>
      </c>
      <c r="AHW21" s="5">
        <v>0</v>
      </c>
    </row>
    <row r="22" spans="1:907" x14ac:dyDescent="0.2">
      <c r="A22" s="5">
        <v>24</v>
      </c>
      <c r="B22" t="s">
        <v>903</v>
      </c>
      <c r="C22" t="s">
        <v>904</v>
      </c>
      <c r="D22" t="s">
        <v>904</v>
      </c>
      <c r="E22" s="5">
        <v>50</v>
      </c>
      <c r="F22" s="5">
        <v>50.036111111111111</v>
      </c>
      <c r="G22" s="2">
        <v>42235</v>
      </c>
      <c r="H22" s="2">
        <v>42270</v>
      </c>
      <c r="I22" t="s">
        <v>906</v>
      </c>
      <c r="J22" t="s">
        <v>907</v>
      </c>
      <c r="K22" t="s">
        <v>913</v>
      </c>
      <c r="L22" t="s">
        <v>912</v>
      </c>
      <c r="M22" t="s">
        <v>912</v>
      </c>
      <c r="N22" s="5">
        <v>0</v>
      </c>
      <c r="O22" t="s">
        <v>912</v>
      </c>
      <c r="P22" t="s">
        <v>912</v>
      </c>
      <c r="Q22" s="5">
        <v>0</v>
      </c>
      <c r="R22" s="5">
        <v>0</v>
      </c>
      <c r="S22" s="5">
        <v>0</v>
      </c>
      <c r="T22" t="s">
        <v>912</v>
      </c>
      <c r="U22" t="s">
        <v>912</v>
      </c>
      <c r="V22" s="5">
        <v>0</v>
      </c>
      <c r="W22" s="5">
        <v>0</v>
      </c>
      <c r="X22" s="5">
        <v>0</v>
      </c>
      <c r="Y22" t="s">
        <v>912</v>
      </c>
      <c r="Z22" t="s">
        <v>912</v>
      </c>
      <c r="AA22" t="s">
        <v>912</v>
      </c>
      <c r="AB22" s="5">
        <v>0</v>
      </c>
      <c r="AC22" t="s">
        <v>912</v>
      </c>
      <c r="AD22" t="s">
        <v>912</v>
      </c>
      <c r="AE22" t="s">
        <v>912</v>
      </c>
      <c r="AF22" s="5">
        <v>0</v>
      </c>
      <c r="AG22" t="s">
        <v>912</v>
      </c>
      <c r="AH22" t="s">
        <v>912</v>
      </c>
      <c r="AI22" s="5">
        <v>0</v>
      </c>
      <c r="AJ22" s="5">
        <v>0</v>
      </c>
      <c r="AK22" t="s">
        <v>913</v>
      </c>
      <c r="AL22" t="s">
        <v>913</v>
      </c>
      <c r="AM22" s="5">
        <v>0</v>
      </c>
      <c r="AN22" s="5">
        <v>0</v>
      </c>
      <c r="AO22" s="5">
        <v>0</v>
      </c>
      <c r="AP22" t="s">
        <v>913</v>
      </c>
      <c r="AQ22" t="s">
        <v>913</v>
      </c>
      <c r="AR22" s="5">
        <v>0</v>
      </c>
      <c r="AS22" t="s">
        <v>912</v>
      </c>
      <c r="AT22" t="s">
        <v>912</v>
      </c>
      <c r="AU22" s="5">
        <v>0</v>
      </c>
      <c r="AV22" t="s">
        <v>912</v>
      </c>
      <c r="AW22" t="s">
        <v>912</v>
      </c>
      <c r="AX22" s="5">
        <v>0</v>
      </c>
      <c r="AY22" t="s">
        <v>912</v>
      </c>
      <c r="AZ22" t="s">
        <v>912</v>
      </c>
      <c r="BA22" s="5">
        <v>0</v>
      </c>
      <c r="BB22" s="5">
        <v>0</v>
      </c>
      <c r="BC22" t="s">
        <v>912</v>
      </c>
      <c r="BD22" t="s">
        <v>912</v>
      </c>
      <c r="BE22" s="5">
        <v>0</v>
      </c>
      <c r="BF22" t="s">
        <v>913</v>
      </c>
      <c r="BG22" t="s">
        <v>912</v>
      </c>
      <c r="BH22" s="5">
        <v>0</v>
      </c>
      <c r="BI22" t="s">
        <v>912</v>
      </c>
      <c r="BJ22" t="s">
        <v>912</v>
      </c>
      <c r="BK22" s="5">
        <v>0</v>
      </c>
      <c r="BL22" t="s">
        <v>913</v>
      </c>
      <c r="BM22" t="s">
        <v>913</v>
      </c>
      <c r="BN22" s="5">
        <v>0</v>
      </c>
      <c r="BO22" t="s">
        <v>913</v>
      </c>
      <c r="BP22" s="5">
        <v>0</v>
      </c>
      <c r="BQ22" s="5">
        <v>0</v>
      </c>
      <c r="BR22" t="s">
        <v>913</v>
      </c>
      <c r="BS22" t="s">
        <v>913</v>
      </c>
      <c r="BT22" s="5">
        <v>0</v>
      </c>
      <c r="BU22" t="s">
        <v>913</v>
      </c>
      <c r="BV22" t="s">
        <v>912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t="s">
        <v>913</v>
      </c>
      <c r="CW22" t="s">
        <v>913</v>
      </c>
      <c r="CX22" t="s">
        <v>913</v>
      </c>
      <c r="CY22" s="5">
        <v>0</v>
      </c>
      <c r="CZ22" t="s">
        <v>913</v>
      </c>
      <c r="DA22" t="s">
        <v>913</v>
      </c>
      <c r="DB22" s="5">
        <v>0</v>
      </c>
      <c r="DC22" s="5">
        <v>0</v>
      </c>
      <c r="DD22" s="5">
        <v>0</v>
      </c>
      <c r="DE22" t="s">
        <v>913</v>
      </c>
      <c r="DF22" t="s">
        <v>913</v>
      </c>
      <c r="DG22" s="5">
        <v>0</v>
      </c>
      <c r="DH22" s="5">
        <v>0</v>
      </c>
      <c r="DI22" s="5">
        <v>0</v>
      </c>
      <c r="DJ22" t="s">
        <v>913</v>
      </c>
      <c r="DK22" t="s">
        <v>913</v>
      </c>
      <c r="DL22" t="s">
        <v>913</v>
      </c>
      <c r="DM22" s="5">
        <v>0</v>
      </c>
      <c r="DN22" t="s">
        <v>913</v>
      </c>
      <c r="DO22" t="s">
        <v>913</v>
      </c>
      <c r="DP22" t="s">
        <v>913</v>
      </c>
      <c r="DQ22" s="5">
        <v>0</v>
      </c>
      <c r="DR22" t="s">
        <v>913</v>
      </c>
      <c r="DS22" t="s">
        <v>913</v>
      </c>
      <c r="DT22" s="5">
        <v>0</v>
      </c>
      <c r="DU22" s="5">
        <v>0</v>
      </c>
      <c r="DV22" t="s">
        <v>913</v>
      </c>
      <c r="DW22" t="s">
        <v>913</v>
      </c>
      <c r="DX22" s="5">
        <v>0</v>
      </c>
      <c r="DY22" s="5">
        <v>0</v>
      </c>
      <c r="DZ22" s="5">
        <v>0</v>
      </c>
      <c r="EA22" t="s">
        <v>913</v>
      </c>
      <c r="EB22" t="s">
        <v>913</v>
      </c>
      <c r="EC22" s="5">
        <v>0</v>
      </c>
      <c r="ED22" t="s">
        <v>913</v>
      </c>
      <c r="EE22" t="s">
        <v>913</v>
      </c>
      <c r="EF22" s="5">
        <v>0</v>
      </c>
      <c r="EG22" t="s">
        <v>913</v>
      </c>
      <c r="EH22" t="s">
        <v>913</v>
      </c>
      <c r="EI22" s="5">
        <v>0</v>
      </c>
      <c r="EJ22" t="s">
        <v>913</v>
      </c>
      <c r="EK22" t="s">
        <v>913</v>
      </c>
      <c r="EL22" s="5">
        <v>0</v>
      </c>
      <c r="EM22" s="5">
        <v>0</v>
      </c>
      <c r="EN22" t="s">
        <v>913</v>
      </c>
      <c r="EO22" t="s">
        <v>913</v>
      </c>
      <c r="EP22" s="5">
        <v>0</v>
      </c>
      <c r="EQ22" t="s">
        <v>913</v>
      </c>
      <c r="ER22" t="s">
        <v>913</v>
      </c>
      <c r="ES22" s="5">
        <v>0</v>
      </c>
      <c r="ET22" t="s">
        <v>913</v>
      </c>
      <c r="EU22" t="s">
        <v>913</v>
      </c>
      <c r="EV22" s="5">
        <v>0</v>
      </c>
      <c r="EW22" t="s">
        <v>913</v>
      </c>
      <c r="EX22" t="s">
        <v>912</v>
      </c>
      <c r="EY22" s="5">
        <v>0</v>
      </c>
      <c r="EZ22" t="s">
        <v>913</v>
      </c>
      <c r="FA22" s="5">
        <v>0</v>
      </c>
      <c r="FB22" s="5">
        <v>0</v>
      </c>
      <c r="FC22" t="s">
        <v>913</v>
      </c>
      <c r="FD22" t="s">
        <v>913</v>
      </c>
      <c r="FE22" s="5">
        <v>0</v>
      </c>
      <c r="FF22" t="s">
        <v>913</v>
      </c>
      <c r="FG22" t="s">
        <v>913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t="s">
        <v>908</v>
      </c>
      <c r="GH22" t="s">
        <v>908</v>
      </c>
      <c r="GI22" t="s">
        <v>934</v>
      </c>
      <c r="GJ22" s="5">
        <v>1</v>
      </c>
      <c r="GK22" s="5">
        <v>3</v>
      </c>
      <c r="GL22" s="5">
        <v>1</v>
      </c>
      <c r="GM22" s="5">
        <v>3</v>
      </c>
      <c r="GN22" s="5">
        <v>0</v>
      </c>
      <c r="GO22" s="5">
        <v>0</v>
      </c>
      <c r="GP22" t="s">
        <v>908</v>
      </c>
      <c r="GQ22" t="s">
        <v>908</v>
      </c>
      <c r="GR22" t="s">
        <v>1037</v>
      </c>
      <c r="GS22" s="4">
        <v>9</v>
      </c>
      <c r="GT22" s="4">
        <v>19</v>
      </c>
      <c r="GU22" s="4">
        <v>36</v>
      </c>
      <c r="GV22" s="4">
        <v>36</v>
      </c>
      <c r="GW22" s="5">
        <v>45</v>
      </c>
      <c r="GX22" s="5">
        <v>55</v>
      </c>
      <c r="GY22" s="5">
        <v>3</v>
      </c>
      <c r="GZ22" s="5">
        <v>6</v>
      </c>
      <c r="HA22" s="5">
        <v>9</v>
      </c>
      <c r="HB22" s="5">
        <v>10</v>
      </c>
      <c r="HC22" s="5">
        <v>18</v>
      </c>
      <c r="HD22" s="5">
        <v>18</v>
      </c>
      <c r="HE22" s="5">
        <v>18</v>
      </c>
      <c r="HF22" s="5">
        <v>18</v>
      </c>
      <c r="HG22" t="s">
        <v>935</v>
      </c>
      <c r="HH22" t="s">
        <v>935</v>
      </c>
      <c r="HI22" s="5">
        <v>3</v>
      </c>
      <c r="HJ22" s="5">
        <v>18</v>
      </c>
      <c r="HK22" s="5">
        <v>3</v>
      </c>
      <c r="HL22" s="5">
        <v>2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5</v>
      </c>
      <c r="HT22" s="5">
        <v>5</v>
      </c>
      <c r="HU22" s="5">
        <v>5</v>
      </c>
      <c r="HV22" s="5">
        <v>0</v>
      </c>
      <c r="HW22" s="5">
        <v>5</v>
      </c>
      <c r="HX22" s="5">
        <v>5</v>
      </c>
      <c r="HY22" s="5">
        <v>0</v>
      </c>
      <c r="HZ22" s="5">
        <v>0</v>
      </c>
      <c r="IA22" s="5">
        <v>0</v>
      </c>
      <c r="IB22" s="5">
        <v>5</v>
      </c>
      <c r="IC22" s="5">
        <v>5</v>
      </c>
      <c r="ID22" s="5">
        <v>0</v>
      </c>
      <c r="IE22" s="5">
        <v>0</v>
      </c>
      <c r="IF22" s="5">
        <v>0</v>
      </c>
      <c r="IG22" s="5">
        <v>5</v>
      </c>
      <c r="IH22" s="5">
        <v>5</v>
      </c>
      <c r="II22" s="5">
        <v>5</v>
      </c>
      <c r="IJ22" s="5">
        <v>0</v>
      </c>
      <c r="IK22" s="5">
        <v>5</v>
      </c>
      <c r="IL22" s="5">
        <v>5</v>
      </c>
      <c r="IM22" s="5">
        <v>5</v>
      </c>
      <c r="IN22" s="5">
        <v>0</v>
      </c>
      <c r="IO22" s="5">
        <v>5</v>
      </c>
      <c r="IP22" s="5">
        <v>5</v>
      </c>
      <c r="IQ22" s="5">
        <v>0</v>
      </c>
      <c r="IR22" s="5">
        <v>0</v>
      </c>
      <c r="IS22" s="5">
        <v>5</v>
      </c>
      <c r="IT22" s="5">
        <v>5</v>
      </c>
      <c r="IU22" s="5">
        <v>0</v>
      </c>
      <c r="IV22" s="5">
        <v>0</v>
      </c>
      <c r="IW22" s="5">
        <v>0</v>
      </c>
      <c r="IX22" s="5">
        <v>5</v>
      </c>
      <c r="IY22" s="5">
        <v>5</v>
      </c>
      <c r="IZ22" s="5">
        <v>0</v>
      </c>
      <c r="JA22" s="5">
        <v>5</v>
      </c>
      <c r="JB22" s="5">
        <v>5</v>
      </c>
      <c r="JC22" s="5">
        <v>0</v>
      </c>
      <c r="JD22" s="5">
        <v>5</v>
      </c>
      <c r="JE22" s="5">
        <v>5</v>
      </c>
      <c r="JF22" s="5">
        <v>0</v>
      </c>
      <c r="JG22" s="5">
        <v>5</v>
      </c>
      <c r="JH22" s="5">
        <v>5</v>
      </c>
      <c r="JI22" s="5">
        <v>0</v>
      </c>
      <c r="JJ22" s="5">
        <v>0</v>
      </c>
      <c r="JK22" s="5">
        <v>5</v>
      </c>
      <c r="JL22" s="5">
        <v>5</v>
      </c>
      <c r="JM22" s="5">
        <v>0</v>
      </c>
      <c r="JN22" s="5">
        <v>5</v>
      </c>
      <c r="JO22" s="5">
        <v>5</v>
      </c>
      <c r="JP22" s="5">
        <v>0</v>
      </c>
      <c r="JQ22" s="5">
        <v>5</v>
      </c>
      <c r="JR22" s="5">
        <v>5</v>
      </c>
      <c r="JS22" s="5">
        <v>0</v>
      </c>
      <c r="JT22" s="5">
        <v>5</v>
      </c>
      <c r="JU22" s="5">
        <v>5</v>
      </c>
      <c r="JV22" s="5">
        <v>0</v>
      </c>
      <c r="JW22" s="5">
        <v>5</v>
      </c>
      <c r="JX22" s="5">
        <v>0</v>
      </c>
      <c r="JY22" s="5">
        <v>0</v>
      </c>
      <c r="JZ22" s="5">
        <v>5</v>
      </c>
      <c r="KA22" s="5">
        <v>5</v>
      </c>
      <c r="KB22" s="5">
        <v>0</v>
      </c>
      <c r="KC22" s="5">
        <v>5</v>
      </c>
      <c r="KD22" s="5">
        <v>5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t="s">
        <v>918</v>
      </c>
      <c r="LE22" t="s">
        <v>916</v>
      </c>
      <c r="LF22" t="s">
        <v>916</v>
      </c>
      <c r="LG22" s="5">
        <v>0</v>
      </c>
      <c r="LH22" t="s">
        <v>916</v>
      </c>
      <c r="LI22" t="s">
        <v>916</v>
      </c>
      <c r="LJ22" s="5">
        <v>0</v>
      </c>
      <c r="LK22" s="5">
        <v>0</v>
      </c>
      <c r="LL22" s="5">
        <v>0</v>
      </c>
      <c r="LM22" t="s">
        <v>916</v>
      </c>
      <c r="LN22" t="s">
        <v>916</v>
      </c>
      <c r="LO22" s="5">
        <v>0</v>
      </c>
      <c r="LP22" s="5">
        <v>0</v>
      </c>
      <c r="LQ22" s="5">
        <v>0</v>
      </c>
      <c r="LR22" t="s">
        <v>916</v>
      </c>
      <c r="LS22" t="s">
        <v>916</v>
      </c>
      <c r="LT22" t="s">
        <v>916</v>
      </c>
      <c r="LU22" s="5">
        <v>0</v>
      </c>
      <c r="LV22" t="s">
        <v>916</v>
      </c>
      <c r="LW22" t="s">
        <v>916</v>
      </c>
      <c r="LX22" t="s">
        <v>916</v>
      </c>
      <c r="LY22" s="5">
        <v>0</v>
      </c>
      <c r="LZ22" t="s">
        <v>916</v>
      </c>
      <c r="MA22" t="s">
        <v>916</v>
      </c>
      <c r="MB22" s="5">
        <v>0</v>
      </c>
      <c r="MC22" s="5">
        <v>0</v>
      </c>
      <c r="MD22" t="s">
        <v>916</v>
      </c>
      <c r="ME22" t="s">
        <v>916</v>
      </c>
      <c r="MF22" s="5">
        <v>0</v>
      </c>
      <c r="MG22" s="5">
        <v>0</v>
      </c>
      <c r="MH22" s="5">
        <v>0</v>
      </c>
      <c r="MI22" t="s">
        <v>918</v>
      </c>
      <c r="MJ22" t="s">
        <v>916</v>
      </c>
      <c r="MK22" s="5">
        <v>0</v>
      </c>
      <c r="ML22" t="s">
        <v>916</v>
      </c>
      <c r="MM22" t="s">
        <v>916</v>
      </c>
      <c r="MN22" s="5">
        <v>0</v>
      </c>
      <c r="MO22" t="s">
        <v>916</v>
      </c>
      <c r="MP22" t="s">
        <v>916</v>
      </c>
      <c r="MQ22" s="5">
        <v>0</v>
      </c>
      <c r="MR22" t="s">
        <v>916</v>
      </c>
      <c r="MS22" t="s">
        <v>916</v>
      </c>
      <c r="MT22" s="5">
        <v>0</v>
      </c>
      <c r="MU22" s="5">
        <v>0</v>
      </c>
      <c r="MV22" t="s">
        <v>916</v>
      </c>
      <c r="MW22" t="s">
        <v>916</v>
      </c>
      <c r="MX22" s="5">
        <v>0</v>
      </c>
      <c r="MY22" t="s">
        <v>918</v>
      </c>
      <c r="MZ22" t="s">
        <v>916</v>
      </c>
      <c r="NA22" s="5">
        <v>0</v>
      </c>
      <c r="NB22" t="s">
        <v>916</v>
      </c>
      <c r="NC22" t="s">
        <v>916</v>
      </c>
      <c r="ND22" s="5">
        <v>0</v>
      </c>
      <c r="NE22" t="s">
        <v>918</v>
      </c>
      <c r="NF22" t="s">
        <v>918</v>
      </c>
      <c r="NG22" s="5">
        <v>0</v>
      </c>
      <c r="NH22" t="s">
        <v>918</v>
      </c>
      <c r="NI22" s="5">
        <v>0</v>
      </c>
      <c r="NJ22" s="5">
        <v>0</v>
      </c>
      <c r="NK22" t="s">
        <v>918</v>
      </c>
      <c r="NL22" t="s">
        <v>918</v>
      </c>
      <c r="NM22" s="5">
        <v>0</v>
      </c>
      <c r="NN22" t="s">
        <v>918</v>
      </c>
      <c r="NO22" t="s">
        <v>918</v>
      </c>
      <c r="NP22" s="5">
        <v>0</v>
      </c>
      <c r="NQ22" s="5">
        <v>0</v>
      </c>
      <c r="NR22" s="5">
        <v>0</v>
      </c>
      <c r="NS22" s="5">
        <v>0</v>
      </c>
      <c r="NT22" s="5">
        <v>0</v>
      </c>
      <c r="NU22" s="5">
        <v>0</v>
      </c>
      <c r="NV22" s="5">
        <v>0</v>
      </c>
      <c r="NW22" s="5">
        <v>0</v>
      </c>
      <c r="NX22" s="5">
        <v>0</v>
      </c>
      <c r="NY22" s="5">
        <v>0</v>
      </c>
      <c r="NZ22" s="5">
        <v>0</v>
      </c>
      <c r="OA22" s="5">
        <v>0</v>
      </c>
      <c r="OB22" s="5">
        <v>0</v>
      </c>
      <c r="OC22" s="5">
        <v>0</v>
      </c>
      <c r="OD22" s="5">
        <v>0</v>
      </c>
      <c r="OE22" s="5">
        <v>0</v>
      </c>
      <c r="OF22" s="5">
        <v>0</v>
      </c>
      <c r="OG22" s="5">
        <v>0</v>
      </c>
      <c r="OH22" s="5">
        <v>0</v>
      </c>
      <c r="OI22" s="5">
        <v>0</v>
      </c>
      <c r="OJ22" s="5">
        <v>0</v>
      </c>
      <c r="OK22" s="5">
        <v>0</v>
      </c>
      <c r="OL22" s="5">
        <v>0</v>
      </c>
      <c r="OM22" s="5">
        <v>0</v>
      </c>
      <c r="ON22" s="5">
        <v>0</v>
      </c>
      <c r="OO22" s="5">
        <v>5</v>
      </c>
      <c r="OP22" s="5">
        <v>15</v>
      </c>
      <c r="OQ22" s="5">
        <v>15</v>
      </c>
      <c r="OR22" s="5">
        <v>0</v>
      </c>
      <c r="OS22" s="5">
        <v>15</v>
      </c>
      <c r="OT22" s="5">
        <v>15</v>
      </c>
      <c r="OU22" s="5">
        <v>0</v>
      </c>
      <c r="OV22" s="5">
        <v>0</v>
      </c>
      <c r="OW22" s="5">
        <v>0</v>
      </c>
      <c r="OX22" s="5">
        <v>15</v>
      </c>
      <c r="OY22" s="5">
        <v>15</v>
      </c>
      <c r="OZ22" s="5">
        <v>0</v>
      </c>
      <c r="PA22" s="5">
        <v>0</v>
      </c>
      <c r="PB22" s="5">
        <v>0</v>
      </c>
      <c r="PC22" s="5">
        <v>15</v>
      </c>
      <c r="PD22" s="5">
        <v>15</v>
      </c>
      <c r="PE22" s="5">
        <v>15</v>
      </c>
      <c r="PF22" s="5">
        <v>0</v>
      </c>
      <c r="PG22" s="5">
        <v>15</v>
      </c>
      <c r="PH22" s="5">
        <v>15</v>
      </c>
      <c r="PI22" s="5">
        <v>15</v>
      </c>
      <c r="PJ22" s="5">
        <v>0</v>
      </c>
      <c r="PK22" s="5">
        <v>15</v>
      </c>
      <c r="PL22" s="5">
        <v>15</v>
      </c>
      <c r="PM22" s="5">
        <v>0</v>
      </c>
      <c r="PN22" s="5">
        <v>0</v>
      </c>
      <c r="PO22" s="5">
        <v>15</v>
      </c>
      <c r="PP22" s="5">
        <v>15</v>
      </c>
      <c r="PQ22" s="5">
        <v>0</v>
      </c>
      <c r="PR22" s="5">
        <v>0</v>
      </c>
      <c r="PS22" s="5">
        <v>0</v>
      </c>
      <c r="PT22" s="5">
        <v>15</v>
      </c>
      <c r="PU22" s="5">
        <v>45</v>
      </c>
      <c r="PV22" s="5">
        <v>0</v>
      </c>
      <c r="PW22" s="5">
        <v>15</v>
      </c>
      <c r="PX22" s="5">
        <v>45</v>
      </c>
      <c r="PY22" s="5">
        <v>0</v>
      </c>
      <c r="PZ22" s="5">
        <v>15</v>
      </c>
      <c r="QA22" s="5">
        <v>45</v>
      </c>
      <c r="QB22" s="5">
        <v>0</v>
      </c>
      <c r="QC22" s="5">
        <v>15</v>
      </c>
      <c r="QD22" s="5">
        <v>45</v>
      </c>
      <c r="QE22" s="5">
        <v>0</v>
      </c>
      <c r="QF22" s="5">
        <v>0</v>
      </c>
      <c r="QG22" s="5">
        <v>15</v>
      </c>
      <c r="QH22" s="5">
        <v>45</v>
      </c>
      <c r="QI22" s="5">
        <v>0</v>
      </c>
      <c r="QJ22" s="5">
        <v>15</v>
      </c>
      <c r="QK22" s="5">
        <v>45</v>
      </c>
      <c r="QL22" s="5">
        <v>0</v>
      </c>
      <c r="QM22" s="5">
        <v>45</v>
      </c>
      <c r="QN22" s="5">
        <v>45</v>
      </c>
      <c r="QO22" s="5">
        <v>0</v>
      </c>
      <c r="QP22" s="5">
        <v>45</v>
      </c>
      <c r="QQ22" s="5">
        <v>45</v>
      </c>
      <c r="QR22" s="5">
        <v>0</v>
      </c>
      <c r="QS22" s="5">
        <v>45</v>
      </c>
      <c r="QT22" s="5">
        <v>0</v>
      </c>
      <c r="QU22" s="5">
        <v>0</v>
      </c>
      <c r="QV22" s="5">
        <v>45</v>
      </c>
      <c r="QW22" s="5">
        <v>45</v>
      </c>
      <c r="QX22" s="5">
        <v>0</v>
      </c>
      <c r="QY22" s="5">
        <v>45</v>
      </c>
      <c r="QZ22" s="5">
        <v>45</v>
      </c>
      <c r="RA22" s="5">
        <v>0</v>
      </c>
      <c r="RB22" s="5">
        <v>0</v>
      </c>
      <c r="RC22" s="5">
        <v>0</v>
      </c>
      <c r="RD22" s="5">
        <v>0</v>
      </c>
      <c r="RE22" s="5">
        <v>0</v>
      </c>
      <c r="RF22" s="5">
        <v>0</v>
      </c>
      <c r="RG22" s="5">
        <v>0</v>
      </c>
      <c r="RH22" s="5">
        <v>0</v>
      </c>
      <c r="RI22" s="5">
        <v>0</v>
      </c>
      <c r="RJ22" s="5">
        <v>0</v>
      </c>
      <c r="RK22" s="5">
        <v>0</v>
      </c>
      <c r="RL22" s="5">
        <v>0</v>
      </c>
      <c r="RM22" s="5">
        <v>0</v>
      </c>
      <c r="RN22" s="5">
        <v>0</v>
      </c>
      <c r="RO22" s="5">
        <v>0</v>
      </c>
      <c r="RP22" s="5">
        <v>0</v>
      </c>
      <c r="RQ22" s="5">
        <v>0</v>
      </c>
      <c r="RR22" s="5">
        <v>0</v>
      </c>
      <c r="RS22" s="5">
        <v>0</v>
      </c>
      <c r="RT22" s="5">
        <v>0</v>
      </c>
      <c r="RU22" s="5">
        <v>0</v>
      </c>
      <c r="RV22" s="5">
        <v>0</v>
      </c>
      <c r="RW22" s="5">
        <v>0</v>
      </c>
      <c r="RX22" s="5">
        <v>0</v>
      </c>
      <c r="RY22" s="5">
        <v>0</v>
      </c>
      <c r="RZ22" s="5">
        <v>3</v>
      </c>
      <c r="SA22" s="5">
        <v>2</v>
      </c>
      <c r="SB22" s="5">
        <v>2</v>
      </c>
      <c r="SC22" s="5">
        <v>3</v>
      </c>
      <c r="SD22" s="5">
        <v>3</v>
      </c>
      <c r="SE22" s="5">
        <v>2</v>
      </c>
      <c r="SF22" s="5">
        <v>2</v>
      </c>
      <c r="SG22" s="5">
        <v>2</v>
      </c>
      <c r="SH22" s="5">
        <v>2</v>
      </c>
      <c r="SI22" s="5">
        <v>2</v>
      </c>
      <c r="SJ22" s="5">
        <v>2</v>
      </c>
      <c r="SK22" s="5">
        <v>2</v>
      </c>
      <c r="SL22" s="5">
        <v>2</v>
      </c>
      <c r="SM22" s="5">
        <v>2</v>
      </c>
      <c r="SN22" s="5">
        <v>2</v>
      </c>
      <c r="SO22" s="5">
        <v>1</v>
      </c>
      <c r="SP22" s="5">
        <v>2</v>
      </c>
      <c r="SQ22" s="5">
        <v>2</v>
      </c>
      <c r="SR22" s="5">
        <v>0</v>
      </c>
      <c r="SS22" s="5">
        <v>0</v>
      </c>
      <c r="ST22" s="5">
        <v>0</v>
      </c>
      <c r="SU22" s="5">
        <v>0</v>
      </c>
      <c r="SV22" s="5">
        <v>0</v>
      </c>
      <c r="SW22" s="5">
        <v>0</v>
      </c>
      <c r="SX22" s="5">
        <v>0</v>
      </c>
      <c r="SY22" s="5">
        <v>0</v>
      </c>
      <c r="SZ22" s="5">
        <v>0</v>
      </c>
      <c r="TA22" s="5">
        <v>0</v>
      </c>
      <c r="TB22" t="s">
        <v>947</v>
      </c>
      <c r="TC22" t="s">
        <v>932</v>
      </c>
      <c r="TD22" t="s">
        <v>943</v>
      </c>
      <c r="TE22" t="s">
        <v>941</v>
      </c>
      <c r="TF22" t="s">
        <v>945</v>
      </c>
      <c r="TG22" t="s">
        <v>943</v>
      </c>
      <c r="TH22" t="s">
        <v>942</v>
      </c>
      <c r="TI22" t="s">
        <v>943</v>
      </c>
      <c r="TJ22" t="s">
        <v>942</v>
      </c>
      <c r="TK22" t="s">
        <v>942</v>
      </c>
      <c r="TL22" t="s">
        <v>942</v>
      </c>
      <c r="TM22" t="s">
        <v>942</v>
      </c>
      <c r="TN22" t="s">
        <v>942</v>
      </c>
      <c r="TO22" t="s">
        <v>920</v>
      </c>
      <c r="TP22" t="s">
        <v>920</v>
      </c>
      <c r="TQ22" t="s">
        <v>945</v>
      </c>
      <c r="TR22" t="s">
        <v>920</v>
      </c>
      <c r="TS22" t="s">
        <v>947</v>
      </c>
      <c r="TT22" s="5">
        <v>999</v>
      </c>
      <c r="TU22" s="5">
        <v>999</v>
      </c>
      <c r="TV22" s="5">
        <v>999</v>
      </c>
      <c r="TW22" s="5">
        <v>999</v>
      </c>
      <c r="TX22" s="5">
        <v>999</v>
      </c>
      <c r="TY22" s="5">
        <v>999</v>
      </c>
      <c r="TZ22" s="5">
        <v>999</v>
      </c>
      <c r="UA22" s="5">
        <v>999</v>
      </c>
      <c r="UB22" s="5">
        <v>999</v>
      </c>
      <c r="UC22" s="5">
        <v>999</v>
      </c>
      <c r="UD22" t="s">
        <v>920</v>
      </c>
      <c r="UE22" t="s">
        <v>932</v>
      </c>
      <c r="UF22" s="5">
        <v>0</v>
      </c>
      <c r="UG22" s="5">
        <v>0</v>
      </c>
      <c r="UH22" s="5">
        <v>0</v>
      </c>
      <c r="UI22" s="5">
        <v>0</v>
      </c>
      <c r="UJ22" s="5">
        <v>0</v>
      </c>
      <c r="UK22" s="5">
        <v>0</v>
      </c>
      <c r="UL22" s="5">
        <v>0</v>
      </c>
      <c r="UM22" s="5">
        <v>0</v>
      </c>
      <c r="UN22" s="5">
        <v>0</v>
      </c>
      <c r="UO22" s="5">
        <v>0</v>
      </c>
      <c r="UP22" s="5">
        <v>0</v>
      </c>
      <c r="UQ22" s="5">
        <v>0</v>
      </c>
      <c r="UR22" s="5">
        <v>0</v>
      </c>
      <c r="US22" s="5">
        <v>0</v>
      </c>
      <c r="UT22" s="5">
        <v>0</v>
      </c>
      <c r="UU22" s="5">
        <v>0</v>
      </c>
      <c r="UV22" s="5">
        <v>0</v>
      </c>
      <c r="UW22" s="5">
        <v>0</v>
      </c>
      <c r="UX22" s="5">
        <v>0</v>
      </c>
      <c r="UY22" s="5">
        <v>0</v>
      </c>
      <c r="UZ22" s="5">
        <v>0</v>
      </c>
      <c r="VA22" s="5">
        <v>0</v>
      </c>
      <c r="VB22" s="5">
        <v>0</v>
      </c>
      <c r="VC22" t="s">
        <v>925</v>
      </c>
      <c r="VD22" s="5">
        <v>0</v>
      </c>
      <c r="VE22" s="5">
        <v>0</v>
      </c>
      <c r="VF22" t="s">
        <v>925</v>
      </c>
      <c r="VG22" t="s">
        <v>925</v>
      </c>
      <c r="VH22" s="5">
        <v>0</v>
      </c>
      <c r="VI22" s="5">
        <v>0</v>
      </c>
      <c r="VJ22" s="5">
        <v>0</v>
      </c>
      <c r="VK22" t="s">
        <v>925</v>
      </c>
      <c r="VL22" t="s">
        <v>925</v>
      </c>
      <c r="VM22" s="5">
        <v>0</v>
      </c>
      <c r="VN22" t="s">
        <v>926</v>
      </c>
      <c r="VO22" t="s">
        <v>925</v>
      </c>
      <c r="VP22" s="5">
        <v>0</v>
      </c>
      <c r="VQ22" t="s">
        <v>925</v>
      </c>
      <c r="VR22" t="s">
        <v>925</v>
      </c>
      <c r="VS22" s="5">
        <v>0</v>
      </c>
      <c r="VT22" t="s">
        <v>925</v>
      </c>
      <c r="VU22" t="s">
        <v>925</v>
      </c>
      <c r="VV22" s="5">
        <v>0</v>
      </c>
      <c r="VW22">
        <v>0</v>
      </c>
      <c r="VX22" t="s">
        <v>925</v>
      </c>
      <c r="VY22" t="s">
        <v>924</v>
      </c>
      <c r="VZ22" s="5">
        <v>0</v>
      </c>
      <c r="WA22" t="s">
        <v>925</v>
      </c>
      <c r="WB22" t="s">
        <v>926</v>
      </c>
      <c r="WC22" s="5">
        <v>0</v>
      </c>
      <c r="WD22" t="s">
        <v>925</v>
      </c>
      <c r="WE22" t="s">
        <v>925</v>
      </c>
      <c r="WF22" s="5">
        <v>0</v>
      </c>
      <c r="WG22" t="s">
        <v>925</v>
      </c>
      <c r="WH22" t="s">
        <v>924</v>
      </c>
      <c r="WI22" s="5">
        <v>0</v>
      </c>
      <c r="WJ22" t="s">
        <v>925</v>
      </c>
      <c r="WK22" s="5">
        <v>0</v>
      </c>
      <c r="WL22" s="5">
        <v>0</v>
      </c>
      <c r="WM22" t="s">
        <v>926</v>
      </c>
      <c r="WN22" t="s">
        <v>926</v>
      </c>
      <c r="WO22" s="5">
        <v>0</v>
      </c>
      <c r="WP22" t="s">
        <v>925</v>
      </c>
      <c r="WQ22" t="s">
        <v>926</v>
      </c>
      <c r="WR22" s="5">
        <v>0</v>
      </c>
      <c r="WS22" s="5">
        <v>0</v>
      </c>
      <c r="WT22" s="5">
        <v>0</v>
      </c>
      <c r="WU22" s="5">
        <v>0</v>
      </c>
      <c r="WV22" s="5">
        <v>0</v>
      </c>
      <c r="WW22" s="5">
        <v>0</v>
      </c>
      <c r="WX22" s="5">
        <v>0</v>
      </c>
      <c r="WY22" s="5">
        <v>0</v>
      </c>
      <c r="WZ22" s="5">
        <v>0</v>
      </c>
      <c r="XA22" s="5">
        <v>0</v>
      </c>
      <c r="XB22" s="5">
        <v>0</v>
      </c>
      <c r="XC22" s="5">
        <v>0</v>
      </c>
      <c r="XD22" s="5">
        <v>0</v>
      </c>
      <c r="XE22" s="5">
        <v>0</v>
      </c>
      <c r="XF22" s="5">
        <v>0</v>
      </c>
      <c r="XG22" s="5">
        <v>0</v>
      </c>
      <c r="XH22" s="5">
        <v>0</v>
      </c>
      <c r="XI22" s="5">
        <v>0</v>
      </c>
      <c r="XJ22" s="5">
        <v>0</v>
      </c>
      <c r="XK22" s="5">
        <v>0</v>
      </c>
      <c r="XL22" s="5">
        <v>0</v>
      </c>
      <c r="XM22" s="5">
        <v>0</v>
      </c>
      <c r="XN22" s="5">
        <v>0</v>
      </c>
      <c r="XO22" s="5">
        <v>0</v>
      </c>
      <c r="XP22" s="5">
        <v>0</v>
      </c>
      <c r="XQ22" s="3">
        <v>2</v>
      </c>
      <c r="XR22" s="3">
        <v>1</v>
      </c>
      <c r="XS22" s="3">
        <v>0</v>
      </c>
      <c r="XT22" s="1" t="e">
        <v>#NULL!</v>
      </c>
      <c r="XU22" s="3">
        <v>2</v>
      </c>
      <c r="XV22" s="3">
        <v>0</v>
      </c>
      <c r="XW22" s="1" t="e">
        <v>#NULL!</v>
      </c>
      <c r="XX22" s="1" t="e">
        <v>#NULL!</v>
      </c>
      <c r="XY22" s="1" t="e">
        <v>#NULL!</v>
      </c>
      <c r="XZ22" s="3">
        <v>2</v>
      </c>
      <c r="YA22" s="3">
        <v>0</v>
      </c>
      <c r="YB22" s="1" t="e">
        <v>#NULL!</v>
      </c>
      <c r="YC22" s="1" t="e">
        <v>#NULL!</v>
      </c>
      <c r="YD22" s="1" t="e">
        <v>#NULL!</v>
      </c>
      <c r="YE22" s="3">
        <v>1</v>
      </c>
      <c r="YF22" s="3">
        <v>1</v>
      </c>
      <c r="YG22" s="3">
        <v>0</v>
      </c>
      <c r="YH22" s="1" t="e">
        <v>#NULL!</v>
      </c>
      <c r="YI22" s="3">
        <v>1</v>
      </c>
      <c r="YJ22" s="3">
        <v>1</v>
      </c>
      <c r="YK22" s="3">
        <v>0</v>
      </c>
      <c r="YL22" s="1" t="e">
        <v>#NULL!</v>
      </c>
      <c r="YM22" s="3">
        <v>1</v>
      </c>
      <c r="YN22" s="3">
        <v>0</v>
      </c>
      <c r="YO22" s="1" t="e">
        <v>#NULL!</v>
      </c>
      <c r="YP22" s="1" t="e">
        <v>#NULL!</v>
      </c>
      <c r="YQ22" s="3">
        <v>1</v>
      </c>
      <c r="YR22" s="3">
        <v>0</v>
      </c>
      <c r="YS22" s="1" t="e">
        <v>#NULL!</v>
      </c>
      <c r="YT22" s="1" t="e">
        <v>#NULL!</v>
      </c>
      <c r="YU22" s="1" t="e">
        <v>#NULL!</v>
      </c>
      <c r="YV22" s="3">
        <v>2</v>
      </c>
      <c r="YW22" s="3">
        <v>0</v>
      </c>
      <c r="YX22" s="1" t="e">
        <v>#NULL!</v>
      </c>
      <c r="YY22" s="3">
        <v>1</v>
      </c>
      <c r="YZ22" s="3">
        <v>0</v>
      </c>
      <c r="ZA22" s="1" t="e">
        <v>#NULL!</v>
      </c>
      <c r="ZB22" s="3">
        <v>1</v>
      </c>
      <c r="ZC22" s="3">
        <v>0</v>
      </c>
      <c r="ZD22" s="1" t="e">
        <v>#NULL!</v>
      </c>
      <c r="ZE22" s="3">
        <v>1</v>
      </c>
      <c r="ZF22" s="3">
        <v>0</v>
      </c>
      <c r="ZG22" s="1" t="e">
        <v>#NULL!</v>
      </c>
      <c r="ZH22" s="1" t="e">
        <v>#NULL!</v>
      </c>
      <c r="ZI22" s="3">
        <v>1</v>
      </c>
      <c r="ZJ22" s="3">
        <v>0</v>
      </c>
      <c r="ZK22" s="1" t="e">
        <v>#NULL!</v>
      </c>
      <c r="ZL22" s="3">
        <v>999</v>
      </c>
      <c r="ZM22" s="3">
        <v>0</v>
      </c>
      <c r="ZN22" s="1" t="e">
        <v>#NULL!</v>
      </c>
      <c r="ZO22" s="3">
        <v>2</v>
      </c>
      <c r="ZP22" s="3">
        <v>0</v>
      </c>
      <c r="ZQ22" s="1" t="e">
        <v>#NULL!</v>
      </c>
      <c r="ZR22" s="3">
        <v>2</v>
      </c>
      <c r="ZS22" s="3">
        <v>0</v>
      </c>
      <c r="ZT22" s="1" t="e">
        <v>#NULL!</v>
      </c>
      <c r="ZU22" s="3">
        <v>0</v>
      </c>
      <c r="ZV22" s="1" t="e">
        <v>#NULL!</v>
      </c>
      <c r="ZW22" s="1" t="e">
        <v>#NULL!</v>
      </c>
      <c r="ZX22" s="3">
        <v>1</v>
      </c>
      <c r="ZY22" s="3">
        <v>0</v>
      </c>
      <c r="ZZ22" s="1" t="e">
        <v>#NULL!</v>
      </c>
      <c r="AAA22" s="3">
        <v>2</v>
      </c>
      <c r="AAB22" s="3">
        <v>0</v>
      </c>
      <c r="AAC22" s="1" t="e">
        <v>#NULL!</v>
      </c>
      <c r="AAD22" s="3">
        <v>999</v>
      </c>
      <c r="AAE22" s="3">
        <v>999</v>
      </c>
      <c r="AAF22" s="3">
        <v>999</v>
      </c>
      <c r="AAG22" s="3">
        <v>999</v>
      </c>
      <c r="AAH22" s="3">
        <v>999</v>
      </c>
      <c r="AAI22" s="3">
        <v>999</v>
      </c>
      <c r="AAJ22" s="3">
        <v>999</v>
      </c>
      <c r="AAK22" s="3">
        <v>999</v>
      </c>
      <c r="AAL22" s="3">
        <v>999</v>
      </c>
      <c r="AAM22" s="3">
        <v>999</v>
      </c>
      <c r="AAN22" s="3">
        <v>999</v>
      </c>
      <c r="AAO22" s="3">
        <v>999</v>
      </c>
      <c r="AAP22" s="3">
        <v>999</v>
      </c>
      <c r="AAQ22" s="3">
        <v>999</v>
      </c>
      <c r="AAR22" s="3">
        <v>999</v>
      </c>
      <c r="AAS22" s="3">
        <v>999</v>
      </c>
      <c r="AAT22" s="3">
        <v>999</v>
      </c>
      <c r="AAU22" s="3">
        <v>999</v>
      </c>
      <c r="AAV22" s="3">
        <v>999</v>
      </c>
      <c r="AAW22" s="3">
        <v>999</v>
      </c>
      <c r="AAX22" s="3">
        <v>999</v>
      </c>
      <c r="AAY22" s="3">
        <v>999</v>
      </c>
      <c r="AAZ22" s="3">
        <v>999</v>
      </c>
      <c r="ABA22" s="3">
        <v>999</v>
      </c>
      <c r="ABB22" s="3">
        <v>3</v>
      </c>
      <c r="ABC22" s="3">
        <v>3</v>
      </c>
      <c r="ABD22" s="3">
        <v>5</v>
      </c>
      <c r="ABE22" s="3">
        <v>0</v>
      </c>
      <c r="ABF22" s="3">
        <v>5</v>
      </c>
      <c r="ABG22" s="3">
        <v>7</v>
      </c>
      <c r="ABH22" s="3">
        <v>0</v>
      </c>
      <c r="ABI22" s="3">
        <v>0</v>
      </c>
      <c r="ABJ22" s="3">
        <v>0</v>
      </c>
      <c r="ABK22" s="3">
        <v>8</v>
      </c>
      <c r="ABL22" s="3">
        <v>3</v>
      </c>
      <c r="ABM22" s="3">
        <v>0</v>
      </c>
      <c r="ABN22" s="3">
        <v>0</v>
      </c>
      <c r="ABO22" s="3">
        <v>0</v>
      </c>
      <c r="ABP22" s="3">
        <v>2</v>
      </c>
      <c r="ABQ22" s="3">
        <v>5</v>
      </c>
      <c r="ABR22" s="3">
        <v>4</v>
      </c>
      <c r="ABS22" s="3">
        <v>0</v>
      </c>
      <c r="ABT22" s="3">
        <v>5</v>
      </c>
      <c r="ABU22" s="3">
        <v>5</v>
      </c>
      <c r="ABV22" s="3">
        <v>4</v>
      </c>
      <c r="ABW22" s="3">
        <v>0</v>
      </c>
      <c r="ABX22" s="3">
        <v>6</v>
      </c>
      <c r="ABY22" s="3">
        <v>5</v>
      </c>
      <c r="ABZ22" s="3">
        <v>0</v>
      </c>
      <c r="ACA22" s="3">
        <v>0</v>
      </c>
      <c r="ACB22" s="3">
        <v>5</v>
      </c>
      <c r="ACC22" s="3">
        <v>6</v>
      </c>
      <c r="ACD22" s="3">
        <v>0</v>
      </c>
      <c r="ACE22" s="3">
        <v>0</v>
      </c>
      <c r="ACF22" s="3">
        <v>0</v>
      </c>
      <c r="ACG22" s="3">
        <v>5</v>
      </c>
      <c r="ACH22" s="3">
        <v>5</v>
      </c>
      <c r="ACI22" s="3">
        <v>0</v>
      </c>
      <c r="ACJ22" s="3">
        <v>3</v>
      </c>
      <c r="ACK22" s="3">
        <v>6</v>
      </c>
      <c r="ACL22" s="3">
        <v>0</v>
      </c>
      <c r="ACM22" s="3">
        <v>5</v>
      </c>
      <c r="ACN22" s="3">
        <v>7</v>
      </c>
      <c r="ACO22" s="3">
        <v>0</v>
      </c>
      <c r="ACP22" s="3">
        <v>5</v>
      </c>
      <c r="ACQ22" s="3">
        <v>6</v>
      </c>
      <c r="ACR22" s="3">
        <v>0</v>
      </c>
      <c r="ACS22" s="3">
        <v>0</v>
      </c>
      <c r="ACT22" s="3">
        <v>5</v>
      </c>
      <c r="ACU22" s="3">
        <v>7</v>
      </c>
      <c r="ACV22" s="3">
        <v>0</v>
      </c>
      <c r="ACW22" s="3">
        <v>5</v>
      </c>
      <c r="ACX22" s="3">
        <v>8</v>
      </c>
      <c r="ACY22" s="3">
        <v>0</v>
      </c>
      <c r="ACZ22" s="3">
        <v>5</v>
      </c>
      <c r="ADA22" s="3">
        <v>5</v>
      </c>
      <c r="ADB22" s="3">
        <v>0</v>
      </c>
      <c r="ADC22" s="3">
        <v>5</v>
      </c>
      <c r="ADD22" s="3">
        <v>6</v>
      </c>
      <c r="ADE22" s="3">
        <v>0</v>
      </c>
      <c r="ADF22" s="3">
        <v>12</v>
      </c>
      <c r="ADG22" s="3">
        <v>0</v>
      </c>
      <c r="ADH22" s="3">
        <v>0</v>
      </c>
      <c r="ADI22" s="3">
        <v>8</v>
      </c>
      <c r="ADJ22" s="3">
        <v>4</v>
      </c>
      <c r="ADK22" s="3">
        <v>0</v>
      </c>
      <c r="ADL22" s="3">
        <v>9</v>
      </c>
      <c r="ADM22" s="3">
        <v>4</v>
      </c>
      <c r="ADN22" s="3">
        <v>0</v>
      </c>
      <c r="ADO22" s="3">
        <v>0</v>
      </c>
      <c r="ADP22" s="3">
        <v>0</v>
      </c>
      <c r="ADQ22" s="3">
        <v>0</v>
      </c>
      <c r="ADR22" s="3">
        <v>0</v>
      </c>
      <c r="ADS22" s="3">
        <v>0</v>
      </c>
      <c r="ADT22" s="3">
        <v>0</v>
      </c>
      <c r="ADU22" s="3">
        <v>0</v>
      </c>
      <c r="ADV22" s="3">
        <v>0</v>
      </c>
      <c r="ADW22" s="3">
        <v>0</v>
      </c>
      <c r="ADX22" s="3">
        <v>0</v>
      </c>
      <c r="ADY22" s="3">
        <v>0</v>
      </c>
      <c r="ADZ22" s="3">
        <v>0</v>
      </c>
      <c r="AEA22" s="3">
        <v>0</v>
      </c>
      <c r="AEB22" s="3">
        <v>0</v>
      </c>
      <c r="AEC22" s="3">
        <v>0</v>
      </c>
      <c r="AED22" s="3">
        <v>0</v>
      </c>
      <c r="AEE22" s="3">
        <v>0</v>
      </c>
      <c r="AEF22" s="3">
        <v>0</v>
      </c>
      <c r="AEG22" s="3">
        <v>0</v>
      </c>
      <c r="AEH22" s="3">
        <v>0</v>
      </c>
      <c r="AEI22" s="3">
        <v>0</v>
      </c>
      <c r="AEJ22" s="3">
        <v>0</v>
      </c>
      <c r="AEK22" s="3">
        <v>0</v>
      </c>
      <c r="AEL22" s="3">
        <v>0</v>
      </c>
      <c r="AEM22" t="s">
        <v>933</v>
      </c>
      <c r="AEN22" t="s">
        <v>933</v>
      </c>
      <c r="AEO22" t="s">
        <v>933</v>
      </c>
      <c r="AEP22" s="5">
        <v>0</v>
      </c>
      <c r="AEQ22" t="s">
        <v>933</v>
      </c>
      <c r="AER22" t="s">
        <v>933</v>
      </c>
      <c r="AES22" s="5">
        <v>0</v>
      </c>
      <c r="AET22" s="5">
        <v>0</v>
      </c>
      <c r="AEU22" s="5">
        <v>0</v>
      </c>
      <c r="AEV22" t="s">
        <v>933</v>
      </c>
      <c r="AEW22" t="s">
        <v>933</v>
      </c>
      <c r="AEX22" s="5">
        <v>0</v>
      </c>
      <c r="AEY22" s="5">
        <v>0</v>
      </c>
      <c r="AEZ22" s="5">
        <v>0</v>
      </c>
      <c r="AFA22" t="s">
        <v>933</v>
      </c>
      <c r="AFB22" t="s">
        <v>933</v>
      </c>
      <c r="AFC22" t="s">
        <v>933</v>
      </c>
      <c r="AFD22" s="5">
        <v>0</v>
      </c>
      <c r="AFE22" t="s">
        <v>933</v>
      </c>
      <c r="AFF22" t="s">
        <v>933</v>
      </c>
      <c r="AFG22" t="s">
        <v>933</v>
      </c>
      <c r="AFH22" s="5">
        <v>0</v>
      </c>
      <c r="AFI22" t="s">
        <v>933</v>
      </c>
      <c r="AFJ22" t="s">
        <v>933</v>
      </c>
      <c r="AFK22" s="5">
        <v>0</v>
      </c>
      <c r="AFL22" s="5">
        <v>0</v>
      </c>
      <c r="AFM22" t="s">
        <v>933</v>
      </c>
      <c r="AFN22" t="s">
        <v>933</v>
      </c>
      <c r="AFO22" s="5">
        <v>0</v>
      </c>
      <c r="AFP22" s="5">
        <v>0</v>
      </c>
      <c r="AFQ22" s="5">
        <v>0</v>
      </c>
      <c r="AFR22" t="s">
        <v>933</v>
      </c>
      <c r="AFS22" t="s">
        <v>933</v>
      </c>
      <c r="AFT22" s="5">
        <v>0</v>
      </c>
      <c r="AFU22" t="s">
        <v>933</v>
      </c>
      <c r="AFV22" t="s">
        <v>933</v>
      </c>
      <c r="AFW22" s="5">
        <v>0</v>
      </c>
      <c r="AFX22" t="s">
        <v>933</v>
      </c>
      <c r="AFY22" t="s">
        <v>933</v>
      </c>
      <c r="AFZ22" s="5">
        <v>0</v>
      </c>
      <c r="AGA22" t="s">
        <v>933</v>
      </c>
      <c r="AGB22" t="s">
        <v>933</v>
      </c>
      <c r="AGC22" s="5">
        <v>0</v>
      </c>
      <c r="AGD22" s="5">
        <v>0</v>
      </c>
      <c r="AGE22" t="s">
        <v>933</v>
      </c>
      <c r="AGF22" t="s">
        <v>933</v>
      </c>
      <c r="AGG22" s="5">
        <v>0</v>
      </c>
      <c r="AGH22" t="s">
        <v>933</v>
      </c>
      <c r="AGI22" t="s">
        <v>933</v>
      </c>
      <c r="AGJ22" s="5">
        <v>0</v>
      </c>
      <c r="AGK22" t="s">
        <v>933</v>
      </c>
      <c r="AGL22" t="s">
        <v>933</v>
      </c>
      <c r="AGM22" s="5">
        <v>0</v>
      </c>
      <c r="AGN22" t="s">
        <v>933</v>
      </c>
      <c r="AGO22" t="s">
        <v>933</v>
      </c>
      <c r="AGP22" s="5">
        <v>0</v>
      </c>
      <c r="AGQ22" t="s">
        <v>933</v>
      </c>
      <c r="AGR22" s="5">
        <v>0</v>
      </c>
      <c r="AGS22" s="5">
        <v>0</v>
      </c>
      <c r="AGT22" t="s">
        <v>933</v>
      </c>
      <c r="AGU22" t="s">
        <v>933</v>
      </c>
      <c r="AGV22" s="5">
        <v>0</v>
      </c>
      <c r="AGW22" t="s">
        <v>933</v>
      </c>
      <c r="AGX22" t="s">
        <v>933</v>
      </c>
      <c r="AGY22" s="5">
        <v>0</v>
      </c>
      <c r="AGZ22" s="5">
        <v>0</v>
      </c>
      <c r="AHA22" s="5">
        <v>0</v>
      </c>
      <c r="AHB22" s="5">
        <v>0</v>
      </c>
      <c r="AHC22" s="5">
        <v>0</v>
      </c>
      <c r="AHD22" s="5">
        <v>0</v>
      </c>
      <c r="AHE22" s="5">
        <v>0</v>
      </c>
      <c r="AHF22" s="5">
        <v>0</v>
      </c>
      <c r="AHG22" s="5">
        <v>0</v>
      </c>
      <c r="AHH22" s="5">
        <v>0</v>
      </c>
      <c r="AHI22" s="5">
        <v>0</v>
      </c>
      <c r="AHJ22" s="5">
        <v>0</v>
      </c>
      <c r="AHK22" s="5">
        <v>0</v>
      </c>
      <c r="AHL22" s="5">
        <v>0</v>
      </c>
      <c r="AHM22" s="5">
        <v>0</v>
      </c>
      <c r="AHN22" s="5">
        <v>0</v>
      </c>
      <c r="AHO22" s="5">
        <v>0</v>
      </c>
      <c r="AHP22" s="5">
        <v>0</v>
      </c>
      <c r="AHQ22" s="5">
        <v>0</v>
      </c>
      <c r="AHR22" s="5">
        <v>0</v>
      </c>
      <c r="AHS22" s="5">
        <v>0</v>
      </c>
      <c r="AHT22" s="5">
        <v>0</v>
      </c>
      <c r="AHU22" s="5">
        <v>0</v>
      </c>
      <c r="AHV22" s="5">
        <v>0</v>
      </c>
      <c r="AHW22" s="5">
        <v>0</v>
      </c>
    </row>
    <row r="23" spans="1:907" x14ac:dyDescent="0.2">
      <c r="A23" s="5">
        <v>27</v>
      </c>
      <c r="B23" t="s">
        <v>903</v>
      </c>
      <c r="C23" t="s">
        <v>904</v>
      </c>
      <c r="D23" t="s">
        <v>904</v>
      </c>
      <c r="E23" s="5">
        <v>56</v>
      </c>
      <c r="F23" s="5">
        <v>56.527777777777779</v>
      </c>
      <c r="G23" s="2">
        <v>42256</v>
      </c>
      <c r="H23" s="2">
        <v>42289</v>
      </c>
      <c r="I23" t="s">
        <v>906</v>
      </c>
      <c r="J23" t="s">
        <v>907</v>
      </c>
      <c r="K23" t="s">
        <v>913</v>
      </c>
      <c r="L23" s="5">
        <v>0</v>
      </c>
      <c r="M23" s="5">
        <v>0</v>
      </c>
      <c r="N23" s="5">
        <v>0</v>
      </c>
      <c r="O23" t="s">
        <v>913</v>
      </c>
      <c r="P23" t="s">
        <v>913</v>
      </c>
      <c r="Q23" s="5">
        <v>0</v>
      </c>
      <c r="R23" s="5">
        <v>0</v>
      </c>
      <c r="S23" s="5">
        <v>0</v>
      </c>
      <c r="T23" t="s">
        <v>913</v>
      </c>
      <c r="U23" t="s">
        <v>913</v>
      </c>
      <c r="V23" s="5">
        <v>0</v>
      </c>
      <c r="W23" s="5">
        <v>0</v>
      </c>
      <c r="X23" s="5">
        <v>0</v>
      </c>
      <c r="Y23" t="s">
        <v>913</v>
      </c>
      <c r="Z23" t="s">
        <v>913</v>
      </c>
      <c r="AA23" s="5">
        <v>0</v>
      </c>
      <c r="AB23" s="5">
        <v>0</v>
      </c>
      <c r="AC23" t="s">
        <v>913</v>
      </c>
      <c r="AD23" t="s">
        <v>913</v>
      </c>
      <c r="AE23" s="5">
        <v>0</v>
      </c>
      <c r="AF23" s="5">
        <v>0</v>
      </c>
      <c r="AG23" t="s">
        <v>913</v>
      </c>
      <c r="AH23" t="s">
        <v>913</v>
      </c>
      <c r="AI23" s="5">
        <v>0</v>
      </c>
      <c r="AJ23" s="5">
        <v>0</v>
      </c>
      <c r="AK23" t="s">
        <v>913</v>
      </c>
      <c r="AL23" t="s">
        <v>913</v>
      </c>
      <c r="AM23" s="5">
        <v>0</v>
      </c>
      <c r="AN23" s="5">
        <v>0</v>
      </c>
      <c r="AO23" s="5">
        <v>0</v>
      </c>
      <c r="AP23" t="s">
        <v>913</v>
      </c>
      <c r="AQ23" s="5">
        <v>0</v>
      </c>
      <c r="AR23" s="5">
        <v>0</v>
      </c>
      <c r="AS23" t="s">
        <v>913</v>
      </c>
      <c r="AT23" t="s">
        <v>913</v>
      </c>
      <c r="AU23" s="5">
        <v>0</v>
      </c>
      <c r="AV23" t="s">
        <v>913</v>
      </c>
      <c r="AW23" s="5">
        <v>0</v>
      </c>
      <c r="AX23" s="5">
        <v>0</v>
      </c>
      <c r="AY23" t="s">
        <v>913</v>
      </c>
      <c r="AZ23" s="5">
        <v>0</v>
      </c>
      <c r="BA23" s="5">
        <v>0</v>
      </c>
      <c r="BB23" s="5">
        <v>0</v>
      </c>
      <c r="BC23" t="s">
        <v>913</v>
      </c>
      <c r="BD23" t="s">
        <v>913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t="s">
        <v>913</v>
      </c>
      <c r="CW23" s="5">
        <v>0</v>
      </c>
      <c r="CX23" s="5">
        <v>0</v>
      </c>
      <c r="CY23" s="5">
        <v>0</v>
      </c>
      <c r="CZ23" t="s">
        <v>913</v>
      </c>
      <c r="DA23" t="s">
        <v>913</v>
      </c>
      <c r="DB23" s="5">
        <v>0</v>
      </c>
      <c r="DC23" s="5">
        <v>0</v>
      </c>
      <c r="DD23" s="5">
        <v>0</v>
      </c>
      <c r="DE23" t="s">
        <v>913</v>
      </c>
      <c r="DF23" t="s">
        <v>913</v>
      </c>
      <c r="DG23" s="5">
        <v>0</v>
      </c>
      <c r="DH23" s="5">
        <v>0</v>
      </c>
      <c r="DI23" s="5">
        <v>0</v>
      </c>
      <c r="DJ23" t="s">
        <v>913</v>
      </c>
      <c r="DK23" t="s">
        <v>913</v>
      </c>
      <c r="DL23" s="5">
        <v>0</v>
      </c>
      <c r="DM23" s="5">
        <v>0</v>
      </c>
      <c r="DN23" t="s">
        <v>913</v>
      </c>
      <c r="DO23" t="s">
        <v>913</v>
      </c>
      <c r="DP23" s="5">
        <v>0</v>
      </c>
      <c r="DQ23" s="5">
        <v>0</v>
      </c>
      <c r="DR23" t="s">
        <v>913</v>
      </c>
      <c r="DS23" t="s">
        <v>913</v>
      </c>
      <c r="DT23" s="5">
        <v>0</v>
      </c>
      <c r="DU23" s="5">
        <v>0</v>
      </c>
      <c r="DV23" t="s">
        <v>913</v>
      </c>
      <c r="DW23" t="s">
        <v>912</v>
      </c>
      <c r="DX23" s="5">
        <v>0</v>
      </c>
      <c r="DY23" s="5">
        <v>0</v>
      </c>
      <c r="DZ23" s="5">
        <v>0</v>
      </c>
      <c r="EA23" t="s">
        <v>913</v>
      </c>
      <c r="EB23" s="5">
        <v>0</v>
      </c>
      <c r="EC23" s="5">
        <v>0</v>
      </c>
      <c r="ED23" t="s">
        <v>913</v>
      </c>
      <c r="EE23" t="s">
        <v>913</v>
      </c>
      <c r="EF23" s="5">
        <v>0</v>
      </c>
      <c r="EG23" t="s">
        <v>913</v>
      </c>
      <c r="EH23" s="5">
        <v>0</v>
      </c>
      <c r="EI23" s="5">
        <v>0</v>
      </c>
      <c r="EJ23" t="s">
        <v>913</v>
      </c>
      <c r="EK23" s="5">
        <v>0</v>
      </c>
      <c r="EL23" s="5">
        <v>0</v>
      </c>
      <c r="EM23" s="5">
        <v>0</v>
      </c>
      <c r="EN23" t="s">
        <v>913</v>
      </c>
      <c r="EO23" t="s">
        <v>913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t="s">
        <v>908</v>
      </c>
      <c r="GH23" t="s">
        <v>908</v>
      </c>
      <c r="GI23" t="s">
        <v>909</v>
      </c>
      <c r="GJ23" s="5">
        <v>0</v>
      </c>
      <c r="GK23" s="5">
        <v>1</v>
      </c>
      <c r="GL23" s="5">
        <v>0</v>
      </c>
      <c r="GM23" s="5">
        <v>1</v>
      </c>
      <c r="GN23" s="5">
        <v>0</v>
      </c>
      <c r="GO23" s="5">
        <v>0</v>
      </c>
      <c r="GP23" t="s">
        <v>908</v>
      </c>
      <c r="GQ23" t="s">
        <v>908</v>
      </c>
      <c r="GR23" t="s">
        <v>1037</v>
      </c>
      <c r="GS23" s="4">
        <v>22</v>
      </c>
      <c r="GT23" s="4">
        <v>24</v>
      </c>
      <c r="GU23" s="4">
        <v>36</v>
      </c>
      <c r="GV23" s="4">
        <v>36</v>
      </c>
      <c r="GW23" s="5">
        <v>58</v>
      </c>
      <c r="GX23" s="5">
        <v>60</v>
      </c>
      <c r="GY23" s="5">
        <v>12</v>
      </c>
      <c r="GZ23" s="5">
        <v>10</v>
      </c>
      <c r="HA23" s="5">
        <v>12</v>
      </c>
      <c r="HB23" s="5">
        <v>12</v>
      </c>
      <c r="HC23" s="5">
        <v>18</v>
      </c>
      <c r="HD23" s="5">
        <v>18</v>
      </c>
      <c r="HE23" s="5">
        <v>18</v>
      </c>
      <c r="HF23" s="5">
        <v>18</v>
      </c>
      <c r="HG23" t="s">
        <v>935</v>
      </c>
      <c r="HH23" t="s">
        <v>935</v>
      </c>
      <c r="HI23" s="5">
        <v>16</v>
      </c>
      <c r="HJ23" s="5">
        <v>16</v>
      </c>
      <c r="HK23" s="5">
        <v>3</v>
      </c>
      <c r="HL23" s="5">
        <v>2</v>
      </c>
      <c r="HM23" s="5">
        <v>0</v>
      </c>
      <c r="HN23" s="5">
        <v>1</v>
      </c>
      <c r="HO23" s="5">
        <v>0</v>
      </c>
      <c r="HP23" s="5">
        <v>0</v>
      </c>
      <c r="HQ23" s="5">
        <v>0</v>
      </c>
      <c r="HR23" s="5">
        <v>0</v>
      </c>
      <c r="HS23" s="5">
        <v>5</v>
      </c>
      <c r="HT23" s="5">
        <v>0</v>
      </c>
      <c r="HU23" s="5">
        <v>0</v>
      </c>
      <c r="HV23" s="5">
        <v>0</v>
      </c>
      <c r="HW23" s="5">
        <v>5</v>
      </c>
      <c r="HX23" s="5">
        <v>5</v>
      </c>
      <c r="HY23" s="5">
        <v>0</v>
      </c>
      <c r="HZ23" s="5">
        <v>0</v>
      </c>
      <c r="IA23" s="5">
        <v>0</v>
      </c>
      <c r="IB23" s="5">
        <v>5</v>
      </c>
      <c r="IC23" s="5">
        <v>5</v>
      </c>
      <c r="ID23" s="5">
        <v>0</v>
      </c>
      <c r="IE23" s="5">
        <v>0</v>
      </c>
      <c r="IF23" s="5">
        <v>0</v>
      </c>
      <c r="IG23" s="5">
        <v>5</v>
      </c>
      <c r="IH23" s="5">
        <v>5</v>
      </c>
      <c r="II23" s="5">
        <v>0</v>
      </c>
      <c r="IJ23" s="5">
        <v>0</v>
      </c>
      <c r="IK23" s="5">
        <v>5</v>
      </c>
      <c r="IL23" s="5">
        <v>5</v>
      </c>
      <c r="IM23" s="5">
        <v>0</v>
      </c>
      <c r="IN23" s="5">
        <v>0</v>
      </c>
      <c r="IO23" s="5">
        <v>5</v>
      </c>
      <c r="IP23" s="5">
        <v>5</v>
      </c>
      <c r="IQ23" s="5">
        <v>0</v>
      </c>
      <c r="IR23" s="5">
        <v>0</v>
      </c>
      <c r="IS23" s="5">
        <v>5</v>
      </c>
      <c r="IT23" s="5">
        <v>5</v>
      </c>
      <c r="IU23" s="5">
        <v>0</v>
      </c>
      <c r="IV23" s="5">
        <v>0</v>
      </c>
      <c r="IW23" s="5">
        <v>0</v>
      </c>
      <c r="IX23" s="5">
        <v>5</v>
      </c>
      <c r="IY23" s="5">
        <v>0</v>
      </c>
      <c r="IZ23" s="5">
        <v>0</v>
      </c>
      <c r="JA23" s="5">
        <v>5</v>
      </c>
      <c r="JB23" s="5">
        <v>5</v>
      </c>
      <c r="JC23" s="5">
        <v>0</v>
      </c>
      <c r="JD23" s="5">
        <v>5</v>
      </c>
      <c r="JE23" s="5">
        <v>0</v>
      </c>
      <c r="JF23" s="5">
        <v>0</v>
      </c>
      <c r="JG23" s="5">
        <v>5</v>
      </c>
      <c r="JH23" s="5">
        <v>0</v>
      </c>
      <c r="JI23" s="5">
        <v>0</v>
      </c>
      <c r="JJ23" s="5">
        <v>0</v>
      </c>
      <c r="JK23" s="5">
        <v>5</v>
      </c>
      <c r="JL23" s="5">
        <v>5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t="s">
        <v>918</v>
      </c>
      <c r="LE23" s="5">
        <v>0</v>
      </c>
      <c r="LF23" s="5">
        <v>0</v>
      </c>
      <c r="LG23" s="5">
        <v>0</v>
      </c>
      <c r="LH23" t="s">
        <v>918</v>
      </c>
      <c r="LI23" t="s">
        <v>918</v>
      </c>
      <c r="LJ23" s="5">
        <v>0</v>
      </c>
      <c r="LK23" s="5">
        <v>0</v>
      </c>
      <c r="LL23" s="5">
        <v>0</v>
      </c>
      <c r="LM23" t="s">
        <v>918</v>
      </c>
      <c r="LN23" t="s">
        <v>918</v>
      </c>
      <c r="LO23" s="5">
        <v>0</v>
      </c>
      <c r="LP23" s="5">
        <v>0</v>
      </c>
      <c r="LQ23" s="5">
        <v>0</v>
      </c>
      <c r="LR23" t="s">
        <v>918</v>
      </c>
      <c r="LS23" t="s">
        <v>918</v>
      </c>
      <c r="LT23" s="5">
        <v>0</v>
      </c>
      <c r="LU23" s="5">
        <v>0</v>
      </c>
      <c r="LV23" t="s">
        <v>916</v>
      </c>
      <c r="LW23" t="s">
        <v>918</v>
      </c>
      <c r="LX23" s="5">
        <v>0</v>
      </c>
      <c r="LY23" s="5">
        <v>0</v>
      </c>
      <c r="LZ23" t="s">
        <v>918</v>
      </c>
      <c r="MA23" t="s">
        <v>918</v>
      </c>
      <c r="MB23" s="5">
        <v>0</v>
      </c>
      <c r="MC23" s="5">
        <v>0</v>
      </c>
      <c r="MD23" t="s">
        <v>918</v>
      </c>
      <c r="ME23" t="s">
        <v>916</v>
      </c>
      <c r="MF23" s="5">
        <v>0</v>
      </c>
      <c r="MG23" s="5">
        <v>0</v>
      </c>
      <c r="MH23" s="5">
        <v>0</v>
      </c>
      <c r="MI23" t="s">
        <v>918</v>
      </c>
      <c r="MJ23" s="5">
        <v>0</v>
      </c>
      <c r="MK23" s="5">
        <v>0</v>
      </c>
      <c r="ML23" t="s">
        <v>918</v>
      </c>
      <c r="MM23" t="s">
        <v>918</v>
      </c>
      <c r="MN23" s="5">
        <v>0</v>
      </c>
      <c r="MO23" t="s">
        <v>918</v>
      </c>
      <c r="MP23" s="5">
        <v>0</v>
      </c>
      <c r="MQ23" s="5">
        <v>0</v>
      </c>
      <c r="MR23" t="s">
        <v>918</v>
      </c>
      <c r="MS23" s="5">
        <v>0</v>
      </c>
      <c r="MT23" s="5">
        <v>0</v>
      </c>
      <c r="MU23" s="5">
        <v>0</v>
      </c>
      <c r="MV23" t="s">
        <v>918</v>
      </c>
      <c r="MW23" t="s">
        <v>918</v>
      </c>
      <c r="MX23" s="5">
        <v>0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5">
        <v>0</v>
      </c>
      <c r="NM23" s="5">
        <v>0</v>
      </c>
      <c r="NN23" s="5">
        <v>0</v>
      </c>
      <c r="NO23" s="5">
        <v>0</v>
      </c>
      <c r="NP23" s="5">
        <v>0</v>
      </c>
      <c r="NQ23" s="5">
        <v>0</v>
      </c>
      <c r="NR23" s="5">
        <v>0</v>
      </c>
      <c r="NS23" s="5">
        <v>0</v>
      </c>
      <c r="NT23" s="5">
        <v>0</v>
      </c>
      <c r="NU23" s="5">
        <v>0</v>
      </c>
      <c r="NV23" s="5">
        <v>0</v>
      </c>
      <c r="NW23" s="5">
        <v>0</v>
      </c>
      <c r="NX23" s="5">
        <v>0</v>
      </c>
      <c r="NY23" s="5">
        <v>0</v>
      </c>
      <c r="NZ23" s="5">
        <v>0</v>
      </c>
      <c r="OA23" s="5">
        <v>0</v>
      </c>
      <c r="OB23" s="5">
        <v>0</v>
      </c>
      <c r="OC23" s="5">
        <v>0</v>
      </c>
      <c r="OD23" s="5">
        <v>0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5">
        <v>0</v>
      </c>
      <c r="OM23" s="5">
        <v>0</v>
      </c>
      <c r="ON23" s="5">
        <v>0</v>
      </c>
      <c r="OO23" s="5">
        <v>15</v>
      </c>
      <c r="OP23" s="5">
        <v>0</v>
      </c>
      <c r="OQ23" s="5">
        <v>0</v>
      </c>
      <c r="OR23" s="5">
        <v>0</v>
      </c>
      <c r="OS23" s="5">
        <v>15</v>
      </c>
      <c r="OT23" s="5">
        <v>15</v>
      </c>
      <c r="OU23" s="5">
        <v>0</v>
      </c>
      <c r="OV23" s="5">
        <v>0</v>
      </c>
      <c r="OW23" s="5">
        <v>0</v>
      </c>
      <c r="OX23" s="5">
        <v>5</v>
      </c>
      <c r="OY23" s="5">
        <v>5</v>
      </c>
      <c r="OZ23" s="5">
        <v>0</v>
      </c>
      <c r="PA23" s="5">
        <v>0</v>
      </c>
      <c r="PB23" s="5">
        <v>0</v>
      </c>
      <c r="PC23" s="5">
        <v>5</v>
      </c>
      <c r="PD23" s="5">
        <v>15</v>
      </c>
      <c r="PE23" s="5">
        <v>0</v>
      </c>
      <c r="PF23" s="5">
        <v>0</v>
      </c>
      <c r="PG23" s="5">
        <v>5</v>
      </c>
      <c r="PH23" s="5">
        <v>0</v>
      </c>
      <c r="PI23" s="5">
        <v>0</v>
      </c>
      <c r="PJ23" s="5">
        <v>0</v>
      </c>
      <c r="PK23" s="5">
        <v>5</v>
      </c>
      <c r="PL23" s="5">
        <v>15</v>
      </c>
      <c r="PM23" s="5">
        <v>0</v>
      </c>
      <c r="PN23" s="5">
        <v>0</v>
      </c>
      <c r="PO23" s="5">
        <v>15</v>
      </c>
      <c r="PP23" s="5">
        <v>15</v>
      </c>
      <c r="PQ23" s="5">
        <v>0</v>
      </c>
      <c r="PR23" s="5">
        <v>0</v>
      </c>
      <c r="PS23" s="5">
        <v>0</v>
      </c>
      <c r="PT23" s="5">
        <v>15</v>
      </c>
      <c r="PU23" s="5">
        <v>0</v>
      </c>
      <c r="PV23" s="5">
        <v>0</v>
      </c>
      <c r="PW23" s="5">
        <v>15</v>
      </c>
      <c r="PX23" s="5">
        <v>15</v>
      </c>
      <c r="PY23" s="5">
        <v>0</v>
      </c>
      <c r="PZ23" s="5">
        <v>15</v>
      </c>
      <c r="QA23" s="5">
        <v>0</v>
      </c>
      <c r="QB23" s="5">
        <v>0</v>
      </c>
      <c r="QC23" s="5">
        <v>5</v>
      </c>
      <c r="QD23" s="5">
        <v>0</v>
      </c>
      <c r="QE23" s="5">
        <v>0</v>
      </c>
      <c r="QF23" s="5">
        <v>0</v>
      </c>
      <c r="QG23" s="5">
        <v>15</v>
      </c>
      <c r="QH23" s="5">
        <v>15</v>
      </c>
      <c r="QI23" s="5">
        <v>0</v>
      </c>
      <c r="QJ23" s="5">
        <v>0</v>
      </c>
      <c r="QK23" s="5">
        <v>0</v>
      </c>
      <c r="QL23" s="5">
        <v>0</v>
      </c>
      <c r="QM23" s="5">
        <v>0</v>
      </c>
      <c r="QN23" s="5">
        <v>0</v>
      </c>
      <c r="QO23" s="5">
        <v>0</v>
      </c>
      <c r="QP23" s="5">
        <v>0</v>
      </c>
      <c r="QQ23" s="5">
        <v>0</v>
      </c>
      <c r="QR23" s="5">
        <v>0</v>
      </c>
      <c r="QS23" s="5">
        <v>0</v>
      </c>
      <c r="QT23" s="5">
        <v>0</v>
      </c>
      <c r="QU23" s="5">
        <v>0</v>
      </c>
      <c r="QV23" s="5">
        <v>0</v>
      </c>
      <c r="QW23" s="5">
        <v>0</v>
      </c>
      <c r="QX23" s="5">
        <v>0</v>
      </c>
      <c r="QY23" s="5">
        <v>0</v>
      </c>
      <c r="QZ23" s="5">
        <v>0</v>
      </c>
      <c r="RA23" s="5">
        <v>0</v>
      </c>
      <c r="RB23" s="5">
        <v>0</v>
      </c>
      <c r="RC23" s="5">
        <v>0</v>
      </c>
      <c r="RD23" s="5">
        <v>0</v>
      </c>
      <c r="RE23" s="5">
        <v>0</v>
      </c>
      <c r="RF23" s="5">
        <v>0</v>
      </c>
      <c r="RG23" s="5">
        <v>0</v>
      </c>
      <c r="RH23" s="5">
        <v>0</v>
      </c>
      <c r="RI23" s="5">
        <v>0</v>
      </c>
      <c r="RJ23" s="5">
        <v>0</v>
      </c>
      <c r="RK23" s="5">
        <v>0</v>
      </c>
      <c r="RL23" s="5">
        <v>0</v>
      </c>
      <c r="RM23" s="5">
        <v>0</v>
      </c>
      <c r="RN23" s="5">
        <v>0</v>
      </c>
      <c r="RO23" s="5">
        <v>0</v>
      </c>
      <c r="RP23" s="5">
        <v>0</v>
      </c>
      <c r="RQ23" s="5">
        <v>0</v>
      </c>
      <c r="RR23" s="5">
        <v>0</v>
      </c>
      <c r="RS23" s="5">
        <v>0</v>
      </c>
      <c r="RT23" s="5">
        <v>0</v>
      </c>
      <c r="RU23" s="5">
        <v>0</v>
      </c>
      <c r="RV23" s="5">
        <v>0</v>
      </c>
      <c r="RW23" s="5">
        <v>0</v>
      </c>
      <c r="RX23" s="5">
        <v>0</v>
      </c>
      <c r="RY23" s="5">
        <v>0</v>
      </c>
      <c r="RZ23" s="5">
        <v>1</v>
      </c>
      <c r="SA23" s="5">
        <v>2</v>
      </c>
      <c r="SB23" s="5">
        <v>2</v>
      </c>
      <c r="SC23" s="5">
        <v>2</v>
      </c>
      <c r="SD23" s="5">
        <v>2</v>
      </c>
      <c r="SE23" s="5">
        <v>2</v>
      </c>
      <c r="SF23" s="5">
        <v>2</v>
      </c>
      <c r="SG23" s="5">
        <v>1</v>
      </c>
      <c r="SH23" s="5">
        <v>2</v>
      </c>
      <c r="SI23" s="5">
        <v>1</v>
      </c>
      <c r="SJ23" s="5">
        <v>1</v>
      </c>
      <c r="SK23" s="5">
        <v>2</v>
      </c>
      <c r="SL23" s="5">
        <v>0</v>
      </c>
      <c r="SM23" s="5">
        <v>0</v>
      </c>
      <c r="SN23" s="5">
        <v>0</v>
      </c>
      <c r="SO23" s="5">
        <v>0</v>
      </c>
      <c r="SP23" s="5">
        <v>0</v>
      </c>
      <c r="SQ23" s="5">
        <v>0</v>
      </c>
      <c r="SR23" s="5">
        <v>0</v>
      </c>
      <c r="SS23" s="5">
        <v>0</v>
      </c>
      <c r="ST23" s="5">
        <v>0</v>
      </c>
      <c r="SU23" s="5">
        <v>0</v>
      </c>
      <c r="SV23" s="5">
        <v>0</v>
      </c>
      <c r="SW23" s="5">
        <v>0</v>
      </c>
      <c r="SX23" s="5">
        <v>0</v>
      </c>
      <c r="SY23" s="5">
        <v>0</v>
      </c>
      <c r="SZ23" s="5">
        <v>0</v>
      </c>
      <c r="TA23" s="5">
        <v>0</v>
      </c>
      <c r="TB23" t="s">
        <v>920</v>
      </c>
      <c r="TC23" t="s">
        <v>932</v>
      </c>
      <c r="TD23" t="s">
        <v>932</v>
      </c>
      <c r="TE23" t="s">
        <v>942</v>
      </c>
      <c r="TF23" t="s">
        <v>941</v>
      </c>
      <c r="TG23" t="s">
        <v>941</v>
      </c>
      <c r="TH23" t="s">
        <v>932</v>
      </c>
      <c r="TI23" t="s">
        <v>932</v>
      </c>
      <c r="TJ23" t="s">
        <v>932</v>
      </c>
      <c r="TK23" t="s">
        <v>920</v>
      </c>
      <c r="TL23" t="s">
        <v>932</v>
      </c>
      <c r="TM23" t="s">
        <v>943</v>
      </c>
      <c r="TN23" s="5">
        <v>999</v>
      </c>
      <c r="TO23" s="5">
        <v>999</v>
      </c>
      <c r="TP23" s="5">
        <v>999</v>
      </c>
      <c r="TQ23" s="5">
        <v>999</v>
      </c>
      <c r="TR23" s="5">
        <v>999</v>
      </c>
      <c r="TS23" s="5">
        <v>999</v>
      </c>
      <c r="TT23" s="5">
        <v>999</v>
      </c>
      <c r="TU23" s="5">
        <v>999</v>
      </c>
      <c r="TV23" s="5">
        <v>999</v>
      </c>
      <c r="TW23" s="5">
        <v>999</v>
      </c>
      <c r="TX23" s="5">
        <v>999</v>
      </c>
      <c r="TY23" s="5">
        <v>999</v>
      </c>
      <c r="TZ23" s="5">
        <v>999</v>
      </c>
      <c r="UA23" s="5">
        <v>999</v>
      </c>
      <c r="UB23" s="5">
        <v>999</v>
      </c>
      <c r="UC23" s="5">
        <v>999</v>
      </c>
      <c r="UD23" t="s">
        <v>945</v>
      </c>
      <c r="UE23" t="s">
        <v>946</v>
      </c>
      <c r="UF23" s="5">
        <v>0</v>
      </c>
      <c r="UG23" s="5">
        <v>0</v>
      </c>
      <c r="UH23" s="5">
        <v>0</v>
      </c>
      <c r="UI23" s="5">
        <v>0</v>
      </c>
      <c r="UJ23" s="5">
        <v>0</v>
      </c>
      <c r="UK23" s="5">
        <v>0</v>
      </c>
      <c r="UL23" s="5">
        <v>0</v>
      </c>
      <c r="UM23" s="5">
        <v>0</v>
      </c>
      <c r="UN23" s="5">
        <v>0</v>
      </c>
      <c r="UO23" s="5">
        <v>0</v>
      </c>
      <c r="UP23" s="5">
        <v>0</v>
      </c>
      <c r="UQ23" s="5">
        <v>0</v>
      </c>
      <c r="UR23" s="5">
        <v>0</v>
      </c>
      <c r="US23" s="5">
        <v>0</v>
      </c>
      <c r="UT23" s="5">
        <v>0</v>
      </c>
      <c r="UU23" s="5">
        <v>0</v>
      </c>
      <c r="UV23" s="5">
        <v>0</v>
      </c>
      <c r="UW23" s="5">
        <v>0</v>
      </c>
      <c r="UX23" s="5">
        <v>0</v>
      </c>
      <c r="UY23" s="5">
        <v>0</v>
      </c>
      <c r="UZ23" s="5">
        <v>0</v>
      </c>
      <c r="VA23" s="5">
        <v>0</v>
      </c>
      <c r="VB23" s="5">
        <v>0</v>
      </c>
      <c r="VC23" s="5">
        <v>0</v>
      </c>
      <c r="VD23" s="5">
        <v>0</v>
      </c>
      <c r="VE23" s="5">
        <v>0</v>
      </c>
      <c r="VF23" s="5">
        <v>0</v>
      </c>
      <c r="VG23" s="5">
        <v>0</v>
      </c>
      <c r="VH23" s="5">
        <v>0</v>
      </c>
      <c r="VI23" s="5">
        <v>0</v>
      </c>
      <c r="VJ23" s="5">
        <v>0</v>
      </c>
      <c r="VK23" s="5">
        <v>0</v>
      </c>
      <c r="VL23" s="5">
        <v>0</v>
      </c>
      <c r="VM23" s="5">
        <v>0</v>
      </c>
      <c r="VN23" t="s">
        <v>926</v>
      </c>
      <c r="VO23" t="s">
        <v>926</v>
      </c>
      <c r="VP23" s="5">
        <v>0</v>
      </c>
      <c r="VQ23" t="s">
        <v>926</v>
      </c>
      <c r="VR23" s="5">
        <v>0</v>
      </c>
      <c r="VS23" s="5">
        <v>0</v>
      </c>
      <c r="VT23" t="s">
        <v>926</v>
      </c>
      <c r="VU23" s="5">
        <v>0</v>
      </c>
      <c r="VV23" s="5">
        <v>0</v>
      </c>
      <c r="VW23">
        <v>0</v>
      </c>
      <c r="VX23" t="s">
        <v>925</v>
      </c>
      <c r="VY23" t="s">
        <v>926</v>
      </c>
      <c r="VZ23" s="5">
        <v>0</v>
      </c>
      <c r="WA23" s="5">
        <v>0</v>
      </c>
      <c r="WB23" s="5">
        <v>0</v>
      </c>
      <c r="WC23" s="5">
        <v>0</v>
      </c>
      <c r="WD23" s="5">
        <v>0</v>
      </c>
      <c r="WE23" s="5">
        <v>0</v>
      </c>
      <c r="WF23" s="5">
        <v>0</v>
      </c>
      <c r="WG23" s="5">
        <v>0</v>
      </c>
      <c r="WH23" s="5">
        <v>0</v>
      </c>
      <c r="WI23" s="5">
        <v>0</v>
      </c>
      <c r="WJ23" s="5">
        <v>0</v>
      </c>
      <c r="WK23" s="5">
        <v>0</v>
      </c>
      <c r="WL23" s="5">
        <v>0</v>
      </c>
      <c r="WM23" s="5">
        <v>0</v>
      </c>
      <c r="WN23" s="5">
        <v>0</v>
      </c>
      <c r="WO23" s="5">
        <v>0</v>
      </c>
      <c r="WP23" s="5">
        <v>0</v>
      </c>
      <c r="WQ23" s="5">
        <v>0</v>
      </c>
      <c r="WR23" s="5">
        <v>0</v>
      </c>
      <c r="WS23" s="5">
        <v>0</v>
      </c>
      <c r="WT23" s="5">
        <v>0</v>
      </c>
      <c r="WU23" s="5">
        <v>0</v>
      </c>
      <c r="WV23" s="5">
        <v>0</v>
      </c>
      <c r="WW23" s="5">
        <v>0</v>
      </c>
      <c r="WX23" s="5">
        <v>0</v>
      </c>
      <c r="WY23" s="5">
        <v>0</v>
      </c>
      <c r="WZ23" s="5">
        <v>0</v>
      </c>
      <c r="XA23" s="5">
        <v>0</v>
      </c>
      <c r="XB23" s="5">
        <v>0</v>
      </c>
      <c r="XC23" s="5">
        <v>0</v>
      </c>
      <c r="XD23" s="5">
        <v>0</v>
      </c>
      <c r="XE23" s="5">
        <v>0</v>
      </c>
      <c r="XF23" s="5">
        <v>0</v>
      </c>
      <c r="XG23" s="5">
        <v>0</v>
      </c>
      <c r="XH23" s="5">
        <v>0</v>
      </c>
      <c r="XI23" s="5">
        <v>0</v>
      </c>
      <c r="XJ23" s="5">
        <v>0</v>
      </c>
      <c r="XK23" s="5">
        <v>0</v>
      </c>
      <c r="XL23" s="5">
        <v>0</v>
      </c>
      <c r="XM23" s="5">
        <v>0</v>
      </c>
      <c r="XN23" s="5">
        <v>0</v>
      </c>
      <c r="XO23" s="5">
        <v>0</v>
      </c>
      <c r="XP23" s="5">
        <v>0</v>
      </c>
      <c r="XQ23" s="3">
        <v>0</v>
      </c>
      <c r="XR23" s="1" t="e">
        <v>#NULL!</v>
      </c>
      <c r="XS23" s="1" t="e">
        <v>#NULL!</v>
      </c>
      <c r="XT23" s="1" t="e">
        <v>#NULL!</v>
      </c>
      <c r="XU23" s="3">
        <v>2</v>
      </c>
      <c r="XV23" s="3">
        <v>0</v>
      </c>
      <c r="XW23" s="1" t="e">
        <v>#NULL!</v>
      </c>
      <c r="XX23" s="1" t="e">
        <v>#NULL!</v>
      </c>
      <c r="XY23" s="1" t="e">
        <v>#NULL!</v>
      </c>
      <c r="XZ23" s="3">
        <v>2</v>
      </c>
      <c r="YA23" s="3">
        <v>0</v>
      </c>
      <c r="YB23" s="1" t="e">
        <v>#NULL!</v>
      </c>
      <c r="YC23" s="1" t="e">
        <v>#NULL!</v>
      </c>
      <c r="YD23" s="1" t="e">
        <v>#NULL!</v>
      </c>
      <c r="YE23" s="3">
        <v>1</v>
      </c>
      <c r="YF23" s="3">
        <v>0</v>
      </c>
      <c r="YG23" s="1" t="e">
        <v>#NULL!</v>
      </c>
      <c r="YH23" s="1" t="e">
        <v>#NULL!</v>
      </c>
      <c r="YI23" s="3">
        <v>1</v>
      </c>
      <c r="YJ23" s="3">
        <v>0</v>
      </c>
      <c r="YK23" s="1" t="e">
        <v>#NULL!</v>
      </c>
      <c r="YL23" s="1" t="e">
        <v>#NULL!</v>
      </c>
      <c r="YM23" s="3">
        <v>2</v>
      </c>
      <c r="YN23" s="3">
        <v>0</v>
      </c>
      <c r="YO23" s="1" t="e">
        <v>#NULL!</v>
      </c>
      <c r="YP23" s="1" t="e">
        <v>#NULL!</v>
      </c>
      <c r="YQ23" s="3">
        <v>2</v>
      </c>
      <c r="YR23" s="3">
        <v>0</v>
      </c>
      <c r="YS23" s="1" t="e">
        <v>#NULL!</v>
      </c>
      <c r="YT23" s="1" t="e">
        <v>#NULL!</v>
      </c>
      <c r="YU23" s="1" t="e">
        <v>#NULL!</v>
      </c>
      <c r="YV23" s="3">
        <v>0</v>
      </c>
      <c r="YW23" s="1" t="e">
        <v>#NULL!</v>
      </c>
      <c r="YX23" s="1" t="e">
        <v>#NULL!</v>
      </c>
      <c r="YY23" s="3">
        <v>2</v>
      </c>
      <c r="YZ23" s="3">
        <v>0</v>
      </c>
      <c r="ZA23" s="1" t="e">
        <v>#NULL!</v>
      </c>
      <c r="ZB23" s="3">
        <v>0</v>
      </c>
      <c r="ZC23" s="1" t="e">
        <v>#NULL!</v>
      </c>
      <c r="ZD23" s="1" t="e">
        <v>#NULL!</v>
      </c>
      <c r="ZE23" s="3">
        <v>0</v>
      </c>
      <c r="ZF23" s="1" t="e">
        <v>#NULL!</v>
      </c>
      <c r="ZG23" s="1" t="e">
        <v>#NULL!</v>
      </c>
      <c r="ZH23" s="1" t="e">
        <v>#NULL!</v>
      </c>
      <c r="ZI23" s="3">
        <v>2</v>
      </c>
      <c r="ZJ23" s="3">
        <v>0</v>
      </c>
      <c r="ZK23" s="1" t="e">
        <v>#NULL!</v>
      </c>
      <c r="ZL23" s="3">
        <v>999</v>
      </c>
      <c r="ZM23" s="3">
        <v>999</v>
      </c>
      <c r="ZN23" s="3">
        <v>999</v>
      </c>
      <c r="ZO23" s="3">
        <v>999</v>
      </c>
      <c r="ZP23" s="3">
        <v>999</v>
      </c>
      <c r="ZQ23" s="3">
        <v>999</v>
      </c>
      <c r="ZR23" s="3">
        <v>999</v>
      </c>
      <c r="ZS23" s="3">
        <v>999</v>
      </c>
      <c r="ZT23" s="3">
        <v>999</v>
      </c>
      <c r="ZU23" s="3">
        <v>999</v>
      </c>
      <c r="ZV23" s="3">
        <v>999</v>
      </c>
      <c r="ZW23" s="3">
        <v>999</v>
      </c>
      <c r="ZX23" s="3">
        <v>999</v>
      </c>
      <c r="ZY23" s="3">
        <v>999</v>
      </c>
      <c r="ZZ23" s="3">
        <v>999</v>
      </c>
      <c r="AAA23" s="3">
        <v>999</v>
      </c>
      <c r="AAB23" s="3">
        <v>999</v>
      </c>
      <c r="AAC23" s="3">
        <v>999</v>
      </c>
      <c r="AAD23" s="3">
        <v>999</v>
      </c>
      <c r="AAE23" s="3">
        <v>999</v>
      </c>
      <c r="AAF23" s="3">
        <v>999</v>
      </c>
      <c r="AAG23" s="3">
        <v>999</v>
      </c>
      <c r="AAH23" s="3">
        <v>999</v>
      </c>
      <c r="AAI23" s="3">
        <v>999</v>
      </c>
      <c r="AAJ23" s="3">
        <v>999</v>
      </c>
      <c r="AAK23" s="3">
        <v>999</v>
      </c>
      <c r="AAL23" s="3">
        <v>999</v>
      </c>
      <c r="AAM23" s="3">
        <v>999</v>
      </c>
      <c r="AAN23" s="3">
        <v>999</v>
      </c>
      <c r="AAO23" s="3">
        <v>999</v>
      </c>
      <c r="AAP23" s="3">
        <v>999</v>
      </c>
      <c r="AAQ23" s="3">
        <v>999</v>
      </c>
      <c r="AAR23" s="3">
        <v>999</v>
      </c>
      <c r="AAS23" s="3">
        <v>999</v>
      </c>
      <c r="AAT23" s="3">
        <v>999</v>
      </c>
      <c r="AAU23" s="3">
        <v>999</v>
      </c>
      <c r="AAV23" s="3">
        <v>999</v>
      </c>
      <c r="AAW23" s="3">
        <v>999</v>
      </c>
      <c r="AAX23" s="3">
        <v>999</v>
      </c>
      <c r="AAY23" s="3">
        <v>999</v>
      </c>
      <c r="AAZ23" s="3">
        <v>999</v>
      </c>
      <c r="ABA23" s="3">
        <v>999</v>
      </c>
      <c r="ABB23" s="3">
        <v>8</v>
      </c>
      <c r="ABC23" s="3">
        <v>0</v>
      </c>
      <c r="ABD23" s="3">
        <v>0</v>
      </c>
      <c r="ABE23" s="3">
        <v>0</v>
      </c>
      <c r="ABF23" s="3">
        <v>1</v>
      </c>
      <c r="ABG23" s="3">
        <v>8</v>
      </c>
      <c r="ABH23" s="3">
        <v>0</v>
      </c>
      <c r="ABI23" s="3">
        <v>0</v>
      </c>
      <c r="ABJ23" s="3">
        <v>0</v>
      </c>
      <c r="ABK23" s="3">
        <v>8</v>
      </c>
      <c r="ABL23" s="3">
        <v>5</v>
      </c>
      <c r="ABM23" s="3">
        <v>0</v>
      </c>
      <c r="ABN23" s="3">
        <v>0</v>
      </c>
      <c r="ABO23" s="3">
        <v>0</v>
      </c>
      <c r="ABP23" s="3">
        <v>3</v>
      </c>
      <c r="ABQ23" s="3">
        <v>5</v>
      </c>
      <c r="ABR23" s="3">
        <v>0</v>
      </c>
      <c r="ABS23" s="3">
        <v>0</v>
      </c>
      <c r="ABT23" s="3">
        <v>4</v>
      </c>
      <c r="ABU23" s="3">
        <v>6</v>
      </c>
      <c r="ABV23" s="3">
        <v>0</v>
      </c>
      <c r="ABW23" s="3">
        <v>0</v>
      </c>
      <c r="ABX23" s="3">
        <v>7</v>
      </c>
      <c r="ABY23" s="3">
        <v>7</v>
      </c>
      <c r="ABZ23" s="3">
        <v>0</v>
      </c>
      <c r="ACA23" s="3">
        <v>0</v>
      </c>
      <c r="ACB23" s="3">
        <v>8</v>
      </c>
      <c r="ACC23" s="3">
        <v>3</v>
      </c>
      <c r="ACD23" s="3">
        <v>0</v>
      </c>
      <c r="ACE23" s="3">
        <v>0</v>
      </c>
      <c r="ACF23" s="3">
        <v>0</v>
      </c>
      <c r="ACG23" s="3">
        <v>7</v>
      </c>
      <c r="ACH23" s="3">
        <v>0</v>
      </c>
      <c r="ACI23" s="3">
        <v>0</v>
      </c>
      <c r="ACJ23" s="3">
        <v>6</v>
      </c>
      <c r="ACK23" s="3">
        <v>5</v>
      </c>
      <c r="ACL23" s="3">
        <v>0</v>
      </c>
      <c r="ACM23" s="3">
        <v>7</v>
      </c>
      <c r="ACN23" s="3">
        <v>0</v>
      </c>
      <c r="ACO23" s="3">
        <v>0</v>
      </c>
      <c r="ACP23" s="3">
        <v>9</v>
      </c>
      <c r="ACQ23" s="3">
        <v>0</v>
      </c>
      <c r="ACR23" s="3">
        <v>0</v>
      </c>
      <c r="ACS23" s="3">
        <v>0</v>
      </c>
      <c r="ACT23" s="3">
        <v>5</v>
      </c>
      <c r="ACU23" s="3">
        <v>6</v>
      </c>
      <c r="ACV23" s="3">
        <v>0</v>
      </c>
      <c r="ACW23" s="3">
        <v>0</v>
      </c>
      <c r="ACX23" s="3">
        <v>0</v>
      </c>
      <c r="ACY23" s="3">
        <v>0</v>
      </c>
      <c r="ACZ23" s="3">
        <v>0</v>
      </c>
      <c r="ADA23" s="3">
        <v>0</v>
      </c>
      <c r="ADB23" s="3">
        <v>0</v>
      </c>
      <c r="ADC23" s="3">
        <v>0</v>
      </c>
      <c r="ADD23" s="3">
        <v>0</v>
      </c>
      <c r="ADE23" s="3">
        <v>0</v>
      </c>
      <c r="ADF23" s="3">
        <v>0</v>
      </c>
      <c r="ADG23" s="3">
        <v>0</v>
      </c>
      <c r="ADH23" s="3">
        <v>0</v>
      </c>
      <c r="ADI23" s="3">
        <v>0</v>
      </c>
      <c r="ADJ23" s="3">
        <v>0</v>
      </c>
      <c r="ADK23" s="3">
        <v>0</v>
      </c>
      <c r="ADL23" s="3">
        <v>0</v>
      </c>
      <c r="ADM23" s="3">
        <v>0</v>
      </c>
      <c r="ADN23" s="3">
        <v>0</v>
      </c>
      <c r="ADO23" s="3">
        <v>0</v>
      </c>
      <c r="ADP23" s="3">
        <v>0</v>
      </c>
      <c r="ADQ23" s="3">
        <v>0</v>
      </c>
      <c r="ADR23" s="3">
        <v>0</v>
      </c>
      <c r="ADS23" s="3">
        <v>0</v>
      </c>
      <c r="ADT23" s="3">
        <v>0</v>
      </c>
      <c r="ADU23" s="3">
        <v>0</v>
      </c>
      <c r="ADV23" s="3">
        <v>0</v>
      </c>
      <c r="ADW23" s="3">
        <v>0</v>
      </c>
      <c r="ADX23" s="3">
        <v>0</v>
      </c>
      <c r="ADY23" s="3">
        <v>0</v>
      </c>
      <c r="ADZ23" s="3">
        <v>0</v>
      </c>
      <c r="AEA23" s="3">
        <v>0</v>
      </c>
      <c r="AEB23" s="3">
        <v>0</v>
      </c>
      <c r="AEC23" s="3">
        <v>0</v>
      </c>
      <c r="AED23" s="3">
        <v>0</v>
      </c>
      <c r="AEE23" s="3">
        <v>0</v>
      </c>
      <c r="AEF23" s="3">
        <v>0</v>
      </c>
      <c r="AEG23" s="3">
        <v>0</v>
      </c>
      <c r="AEH23" s="3">
        <v>0</v>
      </c>
      <c r="AEI23" s="3">
        <v>0</v>
      </c>
      <c r="AEJ23" s="3">
        <v>0</v>
      </c>
      <c r="AEK23" s="3">
        <v>0</v>
      </c>
      <c r="AEL23" s="3">
        <v>0</v>
      </c>
      <c r="AEM23" t="s">
        <v>933</v>
      </c>
      <c r="AEN23" s="5">
        <v>0</v>
      </c>
      <c r="AEO23" s="5">
        <v>0</v>
      </c>
      <c r="AEP23" s="5">
        <v>0</v>
      </c>
      <c r="AEQ23" t="s">
        <v>933</v>
      </c>
      <c r="AER23" t="s">
        <v>933</v>
      </c>
      <c r="AES23" s="5">
        <v>0</v>
      </c>
      <c r="AET23" s="5">
        <v>0</v>
      </c>
      <c r="AEU23" s="5">
        <v>0</v>
      </c>
      <c r="AEV23" t="s">
        <v>933</v>
      </c>
      <c r="AEW23" t="s">
        <v>933</v>
      </c>
      <c r="AEX23" s="5">
        <v>0</v>
      </c>
      <c r="AEY23" s="5">
        <v>0</v>
      </c>
      <c r="AEZ23" s="5">
        <v>0</v>
      </c>
      <c r="AFA23" t="s">
        <v>933</v>
      </c>
      <c r="AFB23" t="s">
        <v>933</v>
      </c>
      <c r="AFC23" s="5">
        <v>0</v>
      </c>
      <c r="AFD23" s="5">
        <v>0</v>
      </c>
      <c r="AFE23" t="s">
        <v>933</v>
      </c>
      <c r="AFF23" t="s">
        <v>933</v>
      </c>
      <c r="AFG23" s="5">
        <v>0</v>
      </c>
      <c r="AFH23" s="5">
        <v>0</v>
      </c>
      <c r="AFI23" t="s">
        <v>933</v>
      </c>
      <c r="AFJ23" t="s">
        <v>933</v>
      </c>
      <c r="AFK23" s="5">
        <v>0</v>
      </c>
      <c r="AFL23" s="5">
        <v>0</v>
      </c>
      <c r="AFM23" t="s">
        <v>933</v>
      </c>
      <c r="AFN23" t="s">
        <v>927</v>
      </c>
      <c r="AFO23" s="5">
        <v>0</v>
      </c>
      <c r="AFP23" s="5">
        <v>0</v>
      </c>
      <c r="AFQ23" s="5">
        <v>0</v>
      </c>
      <c r="AFR23" t="s">
        <v>933</v>
      </c>
      <c r="AFS23" s="5">
        <v>0</v>
      </c>
      <c r="AFT23" s="5">
        <v>0</v>
      </c>
      <c r="AFU23" t="s">
        <v>933</v>
      </c>
      <c r="AFV23" t="s">
        <v>933</v>
      </c>
      <c r="AFW23" s="5">
        <v>0</v>
      </c>
      <c r="AFX23" t="s">
        <v>933</v>
      </c>
      <c r="AFY23" s="5">
        <v>0</v>
      </c>
      <c r="AFZ23" s="5">
        <v>0</v>
      </c>
      <c r="AGA23" t="s">
        <v>933</v>
      </c>
      <c r="AGB23" s="5">
        <v>0</v>
      </c>
      <c r="AGC23" s="5">
        <v>0</v>
      </c>
      <c r="AGD23" s="5">
        <v>0</v>
      </c>
      <c r="AGE23" t="s">
        <v>933</v>
      </c>
      <c r="AGF23" t="s">
        <v>933</v>
      </c>
      <c r="AGG23" s="5">
        <v>0</v>
      </c>
      <c r="AGH23" s="5">
        <v>0</v>
      </c>
      <c r="AGI23" s="5">
        <v>0</v>
      </c>
      <c r="AGJ23" s="5">
        <v>0</v>
      </c>
      <c r="AGK23" s="5">
        <v>0</v>
      </c>
      <c r="AGL23" s="5">
        <v>0</v>
      </c>
      <c r="AGM23" s="5">
        <v>0</v>
      </c>
      <c r="AGN23" s="5">
        <v>0</v>
      </c>
      <c r="AGO23" s="5">
        <v>0</v>
      </c>
      <c r="AGP23" s="5">
        <v>0</v>
      </c>
      <c r="AGQ23" s="5">
        <v>0</v>
      </c>
      <c r="AGR23" s="5">
        <v>0</v>
      </c>
      <c r="AGS23" s="5">
        <v>0</v>
      </c>
      <c r="AGT23" s="5">
        <v>0</v>
      </c>
      <c r="AGU23" s="5">
        <v>0</v>
      </c>
      <c r="AGV23" s="5">
        <v>0</v>
      </c>
      <c r="AGW23" s="5">
        <v>0</v>
      </c>
      <c r="AGX23" s="5">
        <v>0</v>
      </c>
      <c r="AGY23" s="5">
        <v>0</v>
      </c>
      <c r="AGZ23" s="5">
        <v>0</v>
      </c>
      <c r="AHA23" s="5">
        <v>0</v>
      </c>
      <c r="AHB23" s="5">
        <v>0</v>
      </c>
      <c r="AHC23" s="5">
        <v>0</v>
      </c>
      <c r="AHD23" s="5">
        <v>0</v>
      </c>
      <c r="AHE23" s="5">
        <v>0</v>
      </c>
      <c r="AHF23" s="5">
        <v>0</v>
      </c>
      <c r="AHG23" s="5">
        <v>0</v>
      </c>
      <c r="AHH23" s="5">
        <v>0</v>
      </c>
      <c r="AHI23" s="5">
        <v>0</v>
      </c>
      <c r="AHJ23" s="5">
        <v>0</v>
      </c>
      <c r="AHK23" s="5">
        <v>0</v>
      </c>
      <c r="AHL23" s="5">
        <v>0</v>
      </c>
      <c r="AHM23" s="5">
        <v>0</v>
      </c>
      <c r="AHN23" s="5">
        <v>0</v>
      </c>
      <c r="AHO23" s="5">
        <v>0</v>
      </c>
      <c r="AHP23" s="5">
        <v>0</v>
      </c>
      <c r="AHQ23" s="5">
        <v>0</v>
      </c>
      <c r="AHR23" s="5">
        <v>0</v>
      </c>
      <c r="AHS23" s="5">
        <v>0</v>
      </c>
      <c r="AHT23" s="5">
        <v>0</v>
      </c>
      <c r="AHU23" s="5">
        <v>0</v>
      </c>
      <c r="AHV23" s="5">
        <v>0</v>
      </c>
      <c r="AHW23" s="5">
        <v>0</v>
      </c>
    </row>
    <row r="24" spans="1:907" x14ac:dyDescent="0.2">
      <c r="A24" s="5">
        <v>28</v>
      </c>
      <c r="B24" t="s">
        <v>903</v>
      </c>
      <c r="C24" t="s">
        <v>904</v>
      </c>
      <c r="D24" t="s">
        <v>904</v>
      </c>
      <c r="E24" s="5">
        <v>71</v>
      </c>
      <c r="F24" s="5">
        <v>70.819444444444443</v>
      </c>
      <c r="G24" s="2">
        <v>42150</v>
      </c>
      <c r="H24" s="2">
        <v>43831</v>
      </c>
      <c r="I24" t="s">
        <v>906</v>
      </c>
      <c r="J24" t="s">
        <v>907</v>
      </c>
      <c r="K24" t="s">
        <v>912</v>
      </c>
      <c r="L24" t="s">
        <v>912</v>
      </c>
      <c r="M24" s="5">
        <v>0</v>
      </c>
      <c r="N24" s="5">
        <v>0</v>
      </c>
      <c r="O24" t="s">
        <v>912</v>
      </c>
      <c r="P24" t="s">
        <v>912</v>
      </c>
      <c r="Q24" s="5">
        <v>0</v>
      </c>
      <c r="R24" s="5">
        <v>0</v>
      </c>
      <c r="S24" s="5">
        <v>0</v>
      </c>
      <c r="T24" t="s">
        <v>912</v>
      </c>
      <c r="U24" t="s">
        <v>912</v>
      </c>
      <c r="V24" s="5">
        <v>0</v>
      </c>
      <c r="W24" s="5">
        <v>0</v>
      </c>
      <c r="X24" s="5">
        <v>0</v>
      </c>
      <c r="Y24" t="s">
        <v>912</v>
      </c>
      <c r="Z24" s="5">
        <v>0</v>
      </c>
      <c r="AA24" s="5">
        <v>0</v>
      </c>
      <c r="AB24" s="5">
        <v>0</v>
      </c>
      <c r="AC24" t="s">
        <v>913</v>
      </c>
      <c r="AD24" t="s">
        <v>912</v>
      </c>
      <c r="AE24" s="5">
        <v>0</v>
      </c>
      <c r="AF24" s="5">
        <v>0</v>
      </c>
      <c r="AG24" t="s">
        <v>912</v>
      </c>
      <c r="AH24" t="s">
        <v>912</v>
      </c>
      <c r="AI24" s="5">
        <v>0</v>
      </c>
      <c r="AJ24" s="5">
        <v>0</v>
      </c>
      <c r="AK24" t="s">
        <v>912</v>
      </c>
      <c r="AL24" t="s">
        <v>912</v>
      </c>
      <c r="AM24" s="5">
        <v>0</v>
      </c>
      <c r="AN24" s="5">
        <v>0</v>
      </c>
      <c r="AO24" s="5">
        <v>0</v>
      </c>
      <c r="AP24" t="s">
        <v>912</v>
      </c>
      <c r="AQ24" t="s">
        <v>912</v>
      </c>
      <c r="AR24" s="5">
        <v>0</v>
      </c>
      <c r="AS24" t="s">
        <v>913</v>
      </c>
      <c r="AT24" t="s">
        <v>913</v>
      </c>
      <c r="AU24" s="5">
        <v>0</v>
      </c>
      <c r="AV24" t="s">
        <v>913</v>
      </c>
      <c r="AW24" t="s">
        <v>913</v>
      </c>
      <c r="AX24" s="5">
        <v>0</v>
      </c>
      <c r="AY24" t="s">
        <v>912</v>
      </c>
      <c r="AZ24" t="s">
        <v>912</v>
      </c>
      <c r="BA24" s="5">
        <v>0</v>
      </c>
      <c r="BB24" s="5">
        <v>0</v>
      </c>
      <c r="BC24" t="s">
        <v>913</v>
      </c>
      <c r="BD24" t="s">
        <v>913</v>
      </c>
      <c r="BE24" s="5">
        <v>0</v>
      </c>
      <c r="BF24" t="s">
        <v>912</v>
      </c>
      <c r="BG24" t="s">
        <v>912</v>
      </c>
      <c r="BH24" s="5">
        <v>0</v>
      </c>
      <c r="BI24" t="s">
        <v>913</v>
      </c>
      <c r="BJ24" t="s">
        <v>913</v>
      </c>
      <c r="BK24" s="5">
        <v>0</v>
      </c>
      <c r="BL24" t="s">
        <v>913</v>
      </c>
      <c r="BM24" t="s">
        <v>913</v>
      </c>
      <c r="BN24" s="5">
        <v>0</v>
      </c>
      <c r="BO24" t="s">
        <v>913</v>
      </c>
      <c r="BP24" t="s">
        <v>913</v>
      </c>
      <c r="BQ24" s="5">
        <v>0</v>
      </c>
      <c r="BR24" t="s">
        <v>913</v>
      </c>
      <c r="BS24" t="s">
        <v>912</v>
      </c>
      <c r="BT24" s="5">
        <v>0</v>
      </c>
      <c r="BU24" t="s">
        <v>912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t="s">
        <v>912</v>
      </c>
      <c r="CW24" t="s">
        <v>912</v>
      </c>
      <c r="CX24" s="5">
        <v>0</v>
      </c>
      <c r="CY24" s="5">
        <v>0</v>
      </c>
      <c r="CZ24" t="s">
        <v>912</v>
      </c>
      <c r="DA24" t="s">
        <v>912</v>
      </c>
      <c r="DB24" s="5">
        <v>0</v>
      </c>
      <c r="DC24" s="5">
        <v>0</v>
      </c>
      <c r="DD24" s="5">
        <v>0</v>
      </c>
      <c r="DE24" t="s">
        <v>912</v>
      </c>
      <c r="DF24" t="s">
        <v>912</v>
      </c>
      <c r="DG24" s="5">
        <v>0</v>
      </c>
      <c r="DH24" s="5">
        <v>0</v>
      </c>
      <c r="DI24" s="5">
        <v>0</v>
      </c>
      <c r="DJ24" t="s">
        <v>912</v>
      </c>
      <c r="DK24" s="5">
        <v>0</v>
      </c>
      <c r="DL24" s="5">
        <v>0</v>
      </c>
      <c r="DM24" s="5">
        <v>0</v>
      </c>
      <c r="DN24" t="s">
        <v>912</v>
      </c>
      <c r="DO24" t="s">
        <v>911</v>
      </c>
      <c r="DP24" s="5">
        <v>0</v>
      </c>
      <c r="DQ24" s="5">
        <v>0</v>
      </c>
      <c r="DR24" t="s">
        <v>913</v>
      </c>
      <c r="DS24" t="s">
        <v>913</v>
      </c>
      <c r="DT24" s="5">
        <v>0</v>
      </c>
      <c r="DU24" s="5">
        <v>0</v>
      </c>
      <c r="DV24" t="s">
        <v>912</v>
      </c>
      <c r="DW24" t="s">
        <v>912</v>
      </c>
      <c r="DX24" s="5">
        <v>0</v>
      </c>
      <c r="DY24" s="5">
        <v>0</v>
      </c>
      <c r="DZ24" s="5">
        <v>0</v>
      </c>
      <c r="EA24" t="s">
        <v>913</v>
      </c>
      <c r="EB24" t="s">
        <v>913</v>
      </c>
      <c r="EC24" s="5">
        <v>0</v>
      </c>
      <c r="ED24" t="s">
        <v>913</v>
      </c>
      <c r="EE24" t="s">
        <v>913</v>
      </c>
      <c r="EF24" s="5">
        <v>0</v>
      </c>
      <c r="EG24" t="s">
        <v>913</v>
      </c>
      <c r="EH24" t="s">
        <v>913</v>
      </c>
      <c r="EI24" s="5">
        <v>0</v>
      </c>
      <c r="EJ24" t="s">
        <v>912</v>
      </c>
      <c r="EK24" t="s">
        <v>912</v>
      </c>
      <c r="EL24" s="5">
        <v>0</v>
      </c>
      <c r="EM24" s="5">
        <v>0</v>
      </c>
      <c r="EN24" t="s">
        <v>913</v>
      </c>
      <c r="EO24" t="s">
        <v>912</v>
      </c>
      <c r="EP24" s="5">
        <v>0</v>
      </c>
      <c r="EQ24" t="s">
        <v>912</v>
      </c>
      <c r="ER24" t="s">
        <v>912</v>
      </c>
      <c r="ES24" s="5">
        <v>0</v>
      </c>
      <c r="ET24" t="s">
        <v>913</v>
      </c>
      <c r="EU24" t="s">
        <v>913</v>
      </c>
      <c r="EV24" s="5">
        <v>0</v>
      </c>
      <c r="EW24" t="s">
        <v>913</v>
      </c>
      <c r="EX24" t="s">
        <v>913</v>
      </c>
      <c r="EY24" s="5">
        <v>0</v>
      </c>
      <c r="EZ24" t="s">
        <v>913</v>
      </c>
      <c r="FA24" t="s">
        <v>913</v>
      </c>
      <c r="FB24" s="5">
        <v>0</v>
      </c>
      <c r="FC24" t="s">
        <v>913</v>
      </c>
      <c r="FD24" t="s">
        <v>912</v>
      </c>
      <c r="FE24" s="5">
        <v>0</v>
      </c>
      <c r="FF24" t="s">
        <v>912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t="s">
        <v>908</v>
      </c>
      <c r="GH24" t="s">
        <v>908</v>
      </c>
      <c r="GI24" t="s">
        <v>909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t="s">
        <v>908</v>
      </c>
      <c r="GQ24" t="s">
        <v>908</v>
      </c>
      <c r="GR24" t="s">
        <v>1036</v>
      </c>
      <c r="GS24" s="4">
        <v>12</v>
      </c>
      <c r="GT24" s="4">
        <v>13</v>
      </c>
      <c r="GU24" s="4">
        <v>33</v>
      </c>
      <c r="GV24" s="4">
        <v>31</v>
      </c>
      <c r="GW24" s="5">
        <v>45</v>
      </c>
      <c r="GX24" s="5">
        <v>44</v>
      </c>
      <c r="GY24" s="5">
        <v>0</v>
      </c>
      <c r="GZ24" s="5">
        <v>12</v>
      </c>
      <c r="HA24" s="5">
        <v>5</v>
      </c>
      <c r="HB24" s="5">
        <v>8</v>
      </c>
      <c r="HC24" s="5">
        <v>18</v>
      </c>
      <c r="HD24" s="5">
        <v>18</v>
      </c>
      <c r="HE24" s="5">
        <v>15</v>
      </c>
      <c r="HF24" s="5">
        <v>13</v>
      </c>
      <c r="HG24" t="s">
        <v>935</v>
      </c>
      <c r="HH24" t="s">
        <v>910</v>
      </c>
      <c r="HI24" s="5">
        <v>4</v>
      </c>
      <c r="HJ24" s="5">
        <v>999</v>
      </c>
      <c r="HK24" s="5">
        <v>4</v>
      </c>
      <c r="HL24" s="5">
        <v>4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5</v>
      </c>
      <c r="HT24" s="5">
        <v>5</v>
      </c>
      <c r="HU24" s="5">
        <v>0</v>
      </c>
      <c r="HV24" s="5">
        <v>0</v>
      </c>
      <c r="HW24" s="5">
        <v>5</v>
      </c>
      <c r="HX24" s="5">
        <v>5</v>
      </c>
      <c r="HY24" s="5">
        <v>0</v>
      </c>
      <c r="HZ24" s="5">
        <v>0</v>
      </c>
      <c r="IA24" s="5">
        <v>0</v>
      </c>
      <c r="IB24" s="5">
        <v>5</v>
      </c>
      <c r="IC24" s="5">
        <v>5</v>
      </c>
      <c r="ID24" s="5">
        <v>0</v>
      </c>
      <c r="IE24" s="5">
        <v>0</v>
      </c>
      <c r="IF24" s="5">
        <v>0</v>
      </c>
      <c r="IG24" s="5">
        <v>5</v>
      </c>
      <c r="IH24" s="5">
        <v>0</v>
      </c>
      <c r="II24" s="5">
        <v>0</v>
      </c>
      <c r="IJ24" s="5">
        <v>0</v>
      </c>
      <c r="IK24" s="5">
        <v>5</v>
      </c>
      <c r="IL24" s="5">
        <v>5</v>
      </c>
      <c r="IM24" s="5">
        <v>0</v>
      </c>
      <c r="IN24" s="5">
        <v>0</v>
      </c>
      <c r="IO24" s="5">
        <v>5</v>
      </c>
      <c r="IP24" s="5">
        <v>5</v>
      </c>
      <c r="IQ24" s="5">
        <v>0</v>
      </c>
      <c r="IR24" s="5">
        <v>0</v>
      </c>
      <c r="IS24" s="5">
        <v>5</v>
      </c>
      <c r="IT24" s="5">
        <v>5</v>
      </c>
      <c r="IU24" s="5">
        <v>0</v>
      </c>
      <c r="IV24" s="5">
        <v>0</v>
      </c>
      <c r="IW24" s="5">
        <v>0</v>
      </c>
      <c r="IX24" s="5">
        <v>5</v>
      </c>
      <c r="IY24" s="5">
        <v>5</v>
      </c>
      <c r="IZ24" s="5">
        <v>0</v>
      </c>
      <c r="JA24" s="5">
        <v>5</v>
      </c>
      <c r="JB24" s="5">
        <v>5</v>
      </c>
      <c r="JC24" s="5">
        <v>0</v>
      </c>
      <c r="JD24" s="5">
        <v>5</v>
      </c>
      <c r="JE24" t="s">
        <v>914</v>
      </c>
      <c r="JF24" s="5">
        <v>0</v>
      </c>
      <c r="JG24" s="5">
        <v>5</v>
      </c>
      <c r="JH24" s="5">
        <v>5</v>
      </c>
      <c r="JI24" s="5">
        <v>0</v>
      </c>
      <c r="JJ24" s="5">
        <v>0</v>
      </c>
      <c r="JK24" s="5">
        <v>5</v>
      </c>
      <c r="JL24" s="5">
        <v>5</v>
      </c>
      <c r="JM24" s="5">
        <v>0</v>
      </c>
      <c r="JN24" s="5">
        <v>5</v>
      </c>
      <c r="JO24" s="5">
        <v>5</v>
      </c>
      <c r="JP24" s="5">
        <v>0</v>
      </c>
      <c r="JQ24" s="5">
        <v>5</v>
      </c>
      <c r="JR24" s="5">
        <v>5</v>
      </c>
      <c r="JS24" s="5">
        <v>0</v>
      </c>
      <c r="JT24" s="5">
        <v>5</v>
      </c>
      <c r="JU24" s="5">
        <v>5</v>
      </c>
      <c r="JV24" s="5">
        <v>0</v>
      </c>
      <c r="JW24" s="5">
        <v>5</v>
      </c>
      <c r="JX24" s="5">
        <v>5</v>
      </c>
      <c r="JY24" s="5">
        <v>0</v>
      </c>
      <c r="JZ24" s="5">
        <v>5</v>
      </c>
      <c r="KA24" s="5">
        <v>5</v>
      </c>
      <c r="KB24" s="5">
        <v>0</v>
      </c>
      <c r="KC24" s="5">
        <v>5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t="s">
        <v>916</v>
      </c>
      <c r="LE24" t="s">
        <v>916</v>
      </c>
      <c r="LF24" s="5">
        <v>0</v>
      </c>
      <c r="LG24" s="5">
        <v>0</v>
      </c>
      <c r="LH24" t="s">
        <v>916</v>
      </c>
      <c r="LI24" t="s">
        <v>916</v>
      </c>
      <c r="LJ24" s="5">
        <v>0</v>
      </c>
      <c r="LK24" s="5">
        <v>0</v>
      </c>
      <c r="LL24" s="5">
        <v>0</v>
      </c>
      <c r="LM24" t="s">
        <v>918</v>
      </c>
      <c r="LN24" t="s">
        <v>916</v>
      </c>
      <c r="LO24" s="5">
        <v>0</v>
      </c>
      <c r="LP24" s="5">
        <v>0</v>
      </c>
      <c r="LQ24" s="5">
        <v>0</v>
      </c>
      <c r="LR24" t="s">
        <v>916</v>
      </c>
      <c r="LS24" s="5">
        <v>0</v>
      </c>
      <c r="LT24" s="5">
        <v>0</v>
      </c>
      <c r="LU24" s="5">
        <v>0</v>
      </c>
      <c r="LV24" t="s">
        <v>916</v>
      </c>
      <c r="LW24" t="s">
        <v>916</v>
      </c>
      <c r="LX24" s="5">
        <v>0</v>
      </c>
      <c r="LY24" s="5">
        <v>0</v>
      </c>
      <c r="LZ24" t="s">
        <v>918</v>
      </c>
      <c r="MA24" t="s">
        <v>918</v>
      </c>
      <c r="MB24" s="5">
        <v>0</v>
      </c>
      <c r="MC24" s="5">
        <v>0</v>
      </c>
      <c r="MD24" t="s">
        <v>916</v>
      </c>
      <c r="ME24" t="s">
        <v>916</v>
      </c>
      <c r="MF24" s="5">
        <v>0</v>
      </c>
      <c r="MG24" s="5">
        <v>0</v>
      </c>
      <c r="MH24" s="5">
        <v>0</v>
      </c>
      <c r="MI24" t="s">
        <v>916</v>
      </c>
      <c r="MJ24" t="s">
        <v>916</v>
      </c>
      <c r="MK24" s="5">
        <v>0</v>
      </c>
      <c r="ML24" t="s">
        <v>918</v>
      </c>
      <c r="MM24" t="s">
        <v>918</v>
      </c>
      <c r="MN24" s="5">
        <v>0</v>
      </c>
      <c r="MO24" t="s">
        <v>918</v>
      </c>
      <c r="MP24" t="s">
        <v>918</v>
      </c>
      <c r="MQ24" s="5">
        <v>0</v>
      </c>
      <c r="MR24" t="s">
        <v>916</v>
      </c>
      <c r="MS24" t="s">
        <v>916</v>
      </c>
      <c r="MT24" s="5">
        <v>0</v>
      </c>
      <c r="MU24" s="5">
        <v>0</v>
      </c>
      <c r="MV24" t="s">
        <v>916</v>
      </c>
      <c r="MW24" t="s">
        <v>916</v>
      </c>
      <c r="MX24" s="5">
        <v>0</v>
      </c>
      <c r="MY24" t="s">
        <v>916</v>
      </c>
      <c r="MZ24" t="s">
        <v>916</v>
      </c>
      <c r="NA24" s="5">
        <v>0</v>
      </c>
      <c r="NB24" t="s">
        <v>916</v>
      </c>
      <c r="NC24" t="s">
        <v>916</v>
      </c>
      <c r="ND24" s="5">
        <v>0</v>
      </c>
      <c r="NE24" t="s">
        <v>916</v>
      </c>
      <c r="NF24" t="s">
        <v>916</v>
      </c>
      <c r="NG24" s="5">
        <v>0</v>
      </c>
      <c r="NH24" t="s">
        <v>916</v>
      </c>
      <c r="NI24" t="s">
        <v>916</v>
      </c>
      <c r="NJ24" s="5">
        <v>0</v>
      </c>
      <c r="NK24" t="s">
        <v>916</v>
      </c>
      <c r="NL24" t="s">
        <v>916</v>
      </c>
      <c r="NM24" s="5">
        <v>0</v>
      </c>
      <c r="NN24" t="s">
        <v>916</v>
      </c>
      <c r="NO24" s="5">
        <v>0</v>
      </c>
      <c r="NP24" s="5">
        <v>0</v>
      </c>
      <c r="NQ24" s="5">
        <v>0</v>
      </c>
      <c r="NR24" s="5">
        <v>0</v>
      </c>
      <c r="NS24" s="5">
        <v>0</v>
      </c>
      <c r="NT24" s="5">
        <v>0</v>
      </c>
      <c r="NU24" s="5">
        <v>0</v>
      </c>
      <c r="NV24" s="5">
        <v>0</v>
      </c>
      <c r="NW24" s="5">
        <v>0</v>
      </c>
      <c r="NX24" s="5">
        <v>0</v>
      </c>
      <c r="NY24" s="5">
        <v>0</v>
      </c>
      <c r="NZ24" s="5">
        <v>0</v>
      </c>
      <c r="OA24" s="5">
        <v>0</v>
      </c>
      <c r="OB24" s="5">
        <v>0</v>
      </c>
      <c r="OC24" s="5">
        <v>0</v>
      </c>
      <c r="OD24" s="5">
        <v>0</v>
      </c>
      <c r="OE24" s="5">
        <v>0</v>
      </c>
      <c r="OF24" s="5">
        <v>0</v>
      </c>
      <c r="OG24" s="5">
        <v>0</v>
      </c>
      <c r="OH24" s="5">
        <v>0</v>
      </c>
      <c r="OI24" s="5">
        <v>0</v>
      </c>
      <c r="OJ24" s="5">
        <v>0</v>
      </c>
      <c r="OK24" s="5">
        <v>0</v>
      </c>
      <c r="OL24" s="5">
        <v>0</v>
      </c>
      <c r="OM24" s="5">
        <v>0</v>
      </c>
      <c r="ON24" s="5">
        <v>0</v>
      </c>
      <c r="OO24" s="5">
        <v>5</v>
      </c>
      <c r="OP24" s="5">
        <v>0</v>
      </c>
      <c r="OQ24" s="5">
        <v>0</v>
      </c>
      <c r="OR24" s="5">
        <v>0</v>
      </c>
      <c r="OS24" s="5">
        <v>5</v>
      </c>
      <c r="OT24" s="5">
        <v>5</v>
      </c>
      <c r="OU24" s="5">
        <v>0</v>
      </c>
      <c r="OV24" s="5">
        <v>0</v>
      </c>
      <c r="OW24" s="5">
        <v>0</v>
      </c>
      <c r="OX24" s="5">
        <v>5</v>
      </c>
      <c r="OY24" s="5">
        <v>5</v>
      </c>
      <c r="OZ24" s="5">
        <v>0</v>
      </c>
      <c r="PA24" s="5">
        <v>0</v>
      </c>
      <c r="PB24" s="5">
        <v>0</v>
      </c>
      <c r="PC24" s="5">
        <v>5</v>
      </c>
      <c r="PD24" s="5">
        <v>0</v>
      </c>
      <c r="PE24" s="5">
        <v>0</v>
      </c>
      <c r="PF24" s="5">
        <v>0</v>
      </c>
      <c r="PG24" s="5">
        <v>5</v>
      </c>
      <c r="PH24" s="5">
        <v>0</v>
      </c>
      <c r="PI24" s="5">
        <v>0</v>
      </c>
      <c r="PJ24" s="5">
        <v>0</v>
      </c>
      <c r="PK24" s="5">
        <v>5</v>
      </c>
      <c r="PL24" s="5">
        <v>0</v>
      </c>
      <c r="PM24" s="5">
        <v>0</v>
      </c>
      <c r="PN24" s="5">
        <v>0</v>
      </c>
      <c r="PO24" s="5">
        <v>5</v>
      </c>
      <c r="PP24" s="5">
        <v>0</v>
      </c>
      <c r="PQ24" s="5">
        <v>0</v>
      </c>
      <c r="PR24" s="5">
        <v>0</v>
      </c>
      <c r="PS24" s="5">
        <v>0</v>
      </c>
      <c r="PT24" s="5">
        <v>5</v>
      </c>
      <c r="PU24" s="5">
        <v>0</v>
      </c>
      <c r="PV24" s="5">
        <v>0</v>
      </c>
      <c r="PW24" s="5">
        <v>5</v>
      </c>
      <c r="PX24" s="5">
        <v>0</v>
      </c>
      <c r="PY24" s="5">
        <v>0</v>
      </c>
      <c r="PZ24" s="5">
        <v>5</v>
      </c>
      <c r="QA24" s="5">
        <v>0</v>
      </c>
      <c r="QB24" s="5">
        <v>0</v>
      </c>
      <c r="QC24" s="5">
        <v>5</v>
      </c>
      <c r="QD24" s="5">
        <v>0</v>
      </c>
      <c r="QE24" s="5">
        <v>0</v>
      </c>
      <c r="QF24" s="5">
        <v>0</v>
      </c>
      <c r="QG24" s="5">
        <v>5</v>
      </c>
      <c r="QH24" s="5">
        <v>0</v>
      </c>
      <c r="QI24" s="5">
        <v>0</v>
      </c>
      <c r="QJ24" s="5">
        <v>5</v>
      </c>
      <c r="QK24" s="5">
        <v>0</v>
      </c>
      <c r="QL24" s="5">
        <v>0</v>
      </c>
      <c r="QM24" s="5">
        <v>5</v>
      </c>
      <c r="QN24" s="5">
        <v>0</v>
      </c>
      <c r="QO24" s="5">
        <v>0</v>
      </c>
      <c r="QP24" s="5">
        <v>5</v>
      </c>
      <c r="QQ24" s="5">
        <v>0</v>
      </c>
      <c r="QR24" s="5">
        <v>0</v>
      </c>
      <c r="QS24" s="5">
        <v>5</v>
      </c>
      <c r="QT24" s="5">
        <v>0</v>
      </c>
      <c r="QU24" s="5">
        <v>0</v>
      </c>
      <c r="QV24" s="5">
        <v>5</v>
      </c>
      <c r="QW24" s="5">
        <v>0</v>
      </c>
      <c r="QX24" s="5">
        <v>0</v>
      </c>
      <c r="QY24" s="5">
        <v>5</v>
      </c>
      <c r="QZ24" s="5">
        <v>0</v>
      </c>
      <c r="RA24" s="5">
        <v>0</v>
      </c>
      <c r="RB24" s="5">
        <v>0</v>
      </c>
      <c r="RC24" s="5">
        <v>0</v>
      </c>
      <c r="RD24" s="5">
        <v>0</v>
      </c>
      <c r="RE24" s="5">
        <v>0</v>
      </c>
      <c r="RF24" s="5">
        <v>0</v>
      </c>
      <c r="RG24" s="5">
        <v>0</v>
      </c>
      <c r="RH24" s="5">
        <v>0</v>
      </c>
      <c r="RI24" s="5">
        <v>0</v>
      </c>
      <c r="RJ24" s="5">
        <v>0</v>
      </c>
      <c r="RK24" s="5">
        <v>0</v>
      </c>
      <c r="RL24" s="5">
        <v>0</v>
      </c>
      <c r="RM24" s="5">
        <v>0</v>
      </c>
      <c r="RN24" s="5">
        <v>0</v>
      </c>
      <c r="RO24" s="5">
        <v>0</v>
      </c>
      <c r="RP24" s="5">
        <v>0</v>
      </c>
      <c r="RQ24" s="5">
        <v>0</v>
      </c>
      <c r="RR24" s="5">
        <v>0</v>
      </c>
      <c r="RS24" s="5">
        <v>0</v>
      </c>
      <c r="RT24" s="5">
        <v>0</v>
      </c>
      <c r="RU24" s="5">
        <v>0</v>
      </c>
      <c r="RV24" s="5">
        <v>0</v>
      </c>
      <c r="RW24" s="5">
        <v>0</v>
      </c>
      <c r="RX24" s="5">
        <v>0</v>
      </c>
      <c r="RY24" s="5">
        <v>0</v>
      </c>
      <c r="RZ24" s="5">
        <v>2</v>
      </c>
      <c r="SA24" s="5">
        <v>2</v>
      </c>
      <c r="SB24" s="5">
        <v>2</v>
      </c>
      <c r="SC24" s="5">
        <v>1</v>
      </c>
      <c r="SD24" s="5">
        <v>2</v>
      </c>
      <c r="SE24" s="5">
        <v>2</v>
      </c>
      <c r="SF24" s="5">
        <v>2</v>
      </c>
      <c r="SG24" s="5">
        <v>2</v>
      </c>
      <c r="SH24" s="5">
        <v>2</v>
      </c>
      <c r="SI24" s="5">
        <v>2</v>
      </c>
      <c r="SJ24" s="5">
        <v>2</v>
      </c>
      <c r="SK24" s="5">
        <v>2</v>
      </c>
      <c r="SL24" s="5">
        <v>2</v>
      </c>
      <c r="SM24" s="5">
        <v>2</v>
      </c>
      <c r="SN24" s="5">
        <v>2</v>
      </c>
      <c r="SO24" s="5">
        <v>2</v>
      </c>
      <c r="SP24" s="5">
        <v>2</v>
      </c>
      <c r="SQ24" s="5">
        <v>1</v>
      </c>
      <c r="SR24" s="5">
        <v>0</v>
      </c>
      <c r="SS24" s="5">
        <v>0</v>
      </c>
      <c r="ST24" s="5">
        <v>0</v>
      </c>
      <c r="SU24" s="5">
        <v>0</v>
      </c>
      <c r="SV24" s="5">
        <v>0</v>
      </c>
      <c r="SW24" s="5">
        <v>0</v>
      </c>
      <c r="SX24" s="5">
        <v>0</v>
      </c>
      <c r="SY24" s="5">
        <v>0</v>
      </c>
      <c r="SZ24" s="5">
        <v>0</v>
      </c>
      <c r="TA24" s="5">
        <v>0</v>
      </c>
      <c r="TB24" t="s">
        <v>942</v>
      </c>
      <c r="TC24" t="s">
        <v>942</v>
      </c>
      <c r="TD24" t="s">
        <v>942</v>
      </c>
      <c r="TE24" t="s">
        <v>942</v>
      </c>
      <c r="TF24" t="s">
        <v>942</v>
      </c>
      <c r="TG24" t="s">
        <v>942</v>
      </c>
      <c r="TH24" t="s">
        <v>942</v>
      </c>
      <c r="TI24" t="s">
        <v>942</v>
      </c>
      <c r="TJ24" t="s">
        <v>942</v>
      </c>
      <c r="TK24" t="s">
        <v>942</v>
      </c>
      <c r="TL24" t="s">
        <v>942</v>
      </c>
      <c r="TM24" t="s">
        <v>942</v>
      </c>
      <c r="TN24" t="s">
        <v>942</v>
      </c>
      <c r="TO24" t="s">
        <v>942</v>
      </c>
      <c r="TP24" t="s">
        <v>942</v>
      </c>
      <c r="TQ24" t="s">
        <v>942</v>
      </c>
      <c r="TR24" t="s">
        <v>932</v>
      </c>
      <c r="TS24" t="s">
        <v>942</v>
      </c>
      <c r="TT24" s="5">
        <v>999</v>
      </c>
      <c r="TU24" s="5">
        <v>999</v>
      </c>
      <c r="TV24" s="5">
        <v>999</v>
      </c>
      <c r="TW24" s="5">
        <v>999</v>
      </c>
      <c r="TX24" s="5">
        <v>999</v>
      </c>
      <c r="TY24" s="5">
        <v>999</v>
      </c>
      <c r="TZ24" s="5">
        <v>999</v>
      </c>
      <c r="UA24" s="5">
        <v>999</v>
      </c>
      <c r="UB24" s="5">
        <v>999</v>
      </c>
      <c r="UC24" s="5">
        <v>999</v>
      </c>
      <c r="UD24" s="5">
        <v>999</v>
      </c>
      <c r="UE24" t="s">
        <v>942</v>
      </c>
      <c r="UF24" s="5">
        <v>0</v>
      </c>
      <c r="UG24" s="5">
        <v>0</v>
      </c>
      <c r="UH24" s="5">
        <v>0</v>
      </c>
      <c r="UI24" s="5">
        <v>0</v>
      </c>
      <c r="UJ24" s="5">
        <v>0</v>
      </c>
      <c r="UK24" s="5">
        <v>0</v>
      </c>
      <c r="UL24" s="5">
        <v>0</v>
      </c>
      <c r="UM24" s="5">
        <v>0</v>
      </c>
      <c r="UN24" s="5">
        <v>0</v>
      </c>
      <c r="UO24" s="5">
        <v>0</v>
      </c>
      <c r="UP24" s="5">
        <v>0</v>
      </c>
      <c r="UQ24" s="5">
        <v>0</v>
      </c>
      <c r="UR24" s="5">
        <v>0</v>
      </c>
      <c r="US24" s="5">
        <v>0</v>
      </c>
      <c r="UT24" s="5">
        <v>0</v>
      </c>
      <c r="UU24" s="5">
        <v>0</v>
      </c>
      <c r="UV24" s="5">
        <v>0</v>
      </c>
      <c r="UW24" s="5">
        <v>0</v>
      </c>
      <c r="UX24" s="5">
        <v>0</v>
      </c>
      <c r="UY24" s="5">
        <v>0</v>
      </c>
      <c r="UZ24" s="5">
        <v>0</v>
      </c>
      <c r="VA24" s="5">
        <v>0</v>
      </c>
      <c r="VB24" s="5">
        <v>0</v>
      </c>
      <c r="VC24" s="5">
        <v>0</v>
      </c>
      <c r="VD24" s="5">
        <v>0</v>
      </c>
      <c r="VE24" s="5">
        <v>0</v>
      </c>
      <c r="VF24" t="s">
        <v>925</v>
      </c>
      <c r="VG24" t="s">
        <v>924</v>
      </c>
      <c r="VH24" s="5">
        <v>0</v>
      </c>
      <c r="VI24" s="5">
        <v>0</v>
      </c>
      <c r="VJ24" s="5">
        <v>0</v>
      </c>
      <c r="VK24" t="s">
        <v>924</v>
      </c>
      <c r="VL24" t="s">
        <v>926</v>
      </c>
      <c r="VM24" s="5">
        <v>0</v>
      </c>
      <c r="VN24" t="s">
        <v>926</v>
      </c>
      <c r="VO24" t="s">
        <v>926</v>
      </c>
      <c r="VP24" s="5">
        <v>0</v>
      </c>
      <c r="VQ24" t="s">
        <v>926</v>
      </c>
      <c r="VR24" t="s">
        <v>926</v>
      </c>
      <c r="VS24" s="5">
        <v>0</v>
      </c>
      <c r="VT24" t="s">
        <v>926</v>
      </c>
      <c r="VU24" t="s">
        <v>926</v>
      </c>
      <c r="VV24" s="5">
        <v>0</v>
      </c>
      <c r="VW24">
        <v>0</v>
      </c>
      <c r="VX24" t="s">
        <v>926</v>
      </c>
      <c r="VY24" t="s">
        <v>926</v>
      </c>
      <c r="VZ24" s="5">
        <v>0</v>
      </c>
      <c r="WA24" t="s">
        <v>925</v>
      </c>
      <c r="WB24" t="s">
        <v>925</v>
      </c>
      <c r="WC24" s="5">
        <v>0</v>
      </c>
      <c r="WD24" t="s">
        <v>926</v>
      </c>
      <c r="WE24" t="s">
        <v>926</v>
      </c>
      <c r="WF24" s="5">
        <v>0</v>
      </c>
      <c r="WG24" t="s">
        <v>926</v>
      </c>
      <c r="WH24" t="s">
        <v>926</v>
      </c>
      <c r="WI24" s="5">
        <v>0</v>
      </c>
      <c r="WJ24" t="s">
        <v>926</v>
      </c>
      <c r="WK24" t="s">
        <v>926</v>
      </c>
      <c r="WL24" s="5">
        <v>0</v>
      </c>
      <c r="WM24" t="s">
        <v>924</v>
      </c>
      <c r="WN24" t="s">
        <v>926</v>
      </c>
      <c r="WO24" s="5">
        <v>0</v>
      </c>
      <c r="WP24" t="s">
        <v>926</v>
      </c>
      <c r="WQ24" s="5">
        <v>0</v>
      </c>
      <c r="WR24" s="5">
        <v>0</v>
      </c>
      <c r="WS24" s="5">
        <v>0</v>
      </c>
      <c r="WT24" s="5">
        <v>0</v>
      </c>
      <c r="WU24" s="5">
        <v>0</v>
      </c>
      <c r="WV24" s="5">
        <v>0</v>
      </c>
      <c r="WW24" s="5">
        <v>0</v>
      </c>
      <c r="WX24" s="5">
        <v>0</v>
      </c>
      <c r="WY24" s="5">
        <v>0</v>
      </c>
      <c r="WZ24" s="5">
        <v>0</v>
      </c>
      <c r="XA24" s="5">
        <v>0</v>
      </c>
      <c r="XB24" s="5">
        <v>0</v>
      </c>
      <c r="XC24" s="5">
        <v>0</v>
      </c>
      <c r="XD24" s="5">
        <v>0</v>
      </c>
      <c r="XE24" s="5">
        <v>0</v>
      </c>
      <c r="XF24" s="5">
        <v>0</v>
      </c>
      <c r="XG24" s="5">
        <v>0</v>
      </c>
      <c r="XH24" s="5">
        <v>0</v>
      </c>
      <c r="XI24" s="5">
        <v>0</v>
      </c>
      <c r="XJ24" s="5">
        <v>0</v>
      </c>
      <c r="XK24" s="5">
        <v>0</v>
      </c>
      <c r="XL24" s="5">
        <v>0</v>
      </c>
      <c r="XM24" s="5">
        <v>0</v>
      </c>
      <c r="XN24" s="5">
        <v>0</v>
      </c>
      <c r="XO24" s="5">
        <v>0</v>
      </c>
      <c r="XP24" s="5">
        <v>0</v>
      </c>
      <c r="XQ24" s="3">
        <v>2</v>
      </c>
      <c r="XR24" s="3">
        <v>0</v>
      </c>
      <c r="XS24" s="1" t="e">
        <v>#NULL!</v>
      </c>
      <c r="XT24" s="1" t="e">
        <v>#NULL!</v>
      </c>
      <c r="XU24" s="3">
        <v>1</v>
      </c>
      <c r="XV24" s="3">
        <v>0</v>
      </c>
      <c r="XW24" s="1" t="e">
        <v>#NULL!</v>
      </c>
      <c r="XX24" s="1" t="e">
        <v>#NULL!</v>
      </c>
      <c r="XY24" s="1" t="e">
        <v>#NULL!</v>
      </c>
      <c r="XZ24" s="3">
        <v>2</v>
      </c>
      <c r="YA24" s="3">
        <v>0</v>
      </c>
      <c r="YB24" s="1" t="e">
        <v>#NULL!</v>
      </c>
      <c r="YC24" s="1" t="e">
        <v>#NULL!</v>
      </c>
      <c r="YD24" s="1" t="e">
        <v>#NULL!</v>
      </c>
      <c r="YE24" s="3">
        <v>0</v>
      </c>
      <c r="YF24" s="1" t="e">
        <v>#NULL!</v>
      </c>
      <c r="YG24" s="1" t="e">
        <v>#NULL!</v>
      </c>
      <c r="YH24" s="1" t="e">
        <v>#NULL!</v>
      </c>
      <c r="YI24" s="3">
        <v>2</v>
      </c>
      <c r="YJ24" s="3">
        <v>0</v>
      </c>
      <c r="YK24" s="1" t="e">
        <v>#NULL!</v>
      </c>
      <c r="YL24" s="1" t="e">
        <v>#NULL!</v>
      </c>
      <c r="YM24" s="3">
        <v>1</v>
      </c>
      <c r="YN24" s="3">
        <v>0</v>
      </c>
      <c r="YO24" s="1" t="e">
        <v>#NULL!</v>
      </c>
      <c r="YP24" s="1" t="e">
        <v>#NULL!</v>
      </c>
      <c r="YQ24" s="3">
        <v>1</v>
      </c>
      <c r="YR24" s="3">
        <v>0</v>
      </c>
      <c r="YS24" s="1" t="e">
        <v>#NULL!</v>
      </c>
      <c r="YT24" s="1" t="e">
        <v>#NULL!</v>
      </c>
      <c r="YU24" s="1" t="e">
        <v>#NULL!</v>
      </c>
      <c r="YV24" s="3">
        <v>1</v>
      </c>
      <c r="YW24" s="3">
        <v>0</v>
      </c>
      <c r="YX24" s="1" t="e">
        <v>#NULL!</v>
      </c>
      <c r="YY24" s="3">
        <v>1</v>
      </c>
      <c r="YZ24" s="3">
        <v>0</v>
      </c>
      <c r="ZA24" s="1" t="e">
        <v>#NULL!</v>
      </c>
      <c r="ZB24" s="3">
        <v>2</v>
      </c>
      <c r="ZC24" s="3">
        <v>0</v>
      </c>
      <c r="ZD24" s="1" t="e">
        <v>#NULL!</v>
      </c>
      <c r="ZE24" s="3">
        <v>1</v>
      </c>
      <c r="ZF24" s="3">
        <v>0</v>
      </c>
      <c r="ZG24" s="1" t="e">
        <v>#NULL!</v>
      </c>
      <c r="ZH24" s="1" t="e">
        <v>#NULL!</v>
      </c>
      <c r="ZI24" s="3">
        <v>1</v>
      </c>
      <c r="ZJ24" s="3">
        <v>0</v>
      </c>
      <c r="ZK24" s="1" t="e">
        <v>#NULL!</v>
      </c>
      <c r="ZL24" s="3">
        <v>1</v>
      </c>
      <c r="ZM24" s="3">
        <v>0</v>
      </c>
      <c r="ZN24" s="1" t="e">
        <v>#NULL!</v>
      </c>
      <c r="ZO24" s="3">
        <v>1</v>
      </c>
      <c r="ZP24" s="3">
        <v>0</v>
      </c>
      <c r="ZQ24" s="1" t="e">
        <v>#NULL!</v>
      </c>
      <c r="ZR24" s="3">
        <v>1</v>
      </c>
      <c r="ZS24" s="3">
        <v>0</v>
      </c>
      <c r="ZT24" s="1" t="e">
        <v>#NULL!</v>
      </c>
      <c r="ZU24" s="3">
        <v>1</v>
      </c>
      <c r="ZV24" s="3">
        <v>0</v>
      </c>
      <c r="ZW24" s="1" t="e">
        <v>#NULL!</v>
      </c>
      <c r="ZX24" s="3">
        <v>1</v>
      </c>
      <c r="ZY24" s="3">
        <v>0</v>
      </c>
      <c r="ZZ24" s="1" t="e">
        <v>#NULL!</v>
      </c>
      <c r="AAA24" s="3">
        <v>0</v>
      </c>
      <c r="AAB24" s="1" t="e">
        <v>#NULL!</v>
      </c>
      <c r="AAC24" s="1" t="e">
        <v>#NULL!</v>
      </c>
      <c r="AAD24" s="3">
        <v>999</v>
      </c>
      <c r="AAE24" s="3">
        <v>999</v>
      </c>
      <c r="AAF24" s="3">
        <v>999</v>
      </c>
      <c r="AAG24" s="3">
        <v>999</v>
      </c>
      <c r="AAH24" s="3">
        <v>999</v>
      </c>
      <c r="AAI24" s="3">
        <v>999</v>
      </c>
      <c r="AAJ24" s="3">
        <v>999</v>
      </c>
      <c r="AAK24" s="3">
        <v>999</v>
      </c>
      <c r="AAL24" s="3">
        <v>999</v>
      </c>
      <c r="AAM24" s="3">
        <v>999</v>
      </c>
      <c r="AAN24" s="3">
        <v>999</v>
      </c>
      <c r="AAO24" s="3">
        <v>999</v>
      </c>
      <c r="AAP24" s="3">
        <v>999</v>
      </c>
      <c r="AAQ24" s="3">
        <v>999</v>
      </c>
      <c r="AAR24" s="3">
        <v>999</v>
      </c>
      <c r="AAS24" s="3">
        <v>999</v>
      </c>
      <c r="AAT24" s="3">
        <v>999</v>
      </c>
      <c r="AAU24" s="3">
        <v>999</v>
      </c>
      <c r="AAV24" s="3">
        <v>999</v>
      </c>
      <c r="AAW24" s="3">
        <v>999</v>
      </c>
      <c r="AAX24" s="3">
        <v>999</v>
      </c>
      <c r="AAY24" s="3">
        <v>999</v>
      </c>
      <c r="AAZ24" s="3">
        <v>999</v>
      </c>
      <c r="ABA24" s="3">
        <v>999</v>
      </c>
      <c r="ABB24" s="3">
        <v>5</v>
      </c>
      <c r="ABC24" s="3">
        <v>2</v>
      </c>
      <c r="ABD24" s="3">
        <v>0</v>
      </c>
      <c r="ABE24" s="3">
        <v>0</v>
      </c>
      <c r="ABF24" s="3">
        <v>2</v>
      </c>
      <c r="ABG24" s="3">
        <v>6</v>
      </c>
      <c r="ABH24" s="3">
        <v>0</v>
      </c>
      <c r="ABI24" s="3">
        <v>0</v>
      </c>
      <c r="ABJ24" s="3">
        <v>0</v>
      </c>
      <c r="ABK24" s="3">
        <v>5</v>
      </c>
      <c r="ABL24" s="3">
        <v>2</v>
      </c>
      <c r="ABM24" s="3">
        <v>0</v>
      </c>
      <c r="ABN24" s="3">
        <v>0</v>
      </c>
      <c r="ABO24" s="3">
        <v>0</v>
      </c>
      <c r="ABP24" s="3">
        <v>2</v>
      </c>
      <c r="ABQ24" s="3">
        <v>0</v>
      </c>
      <c r="ABR24" s="3">
        <v>0</v>
      </c>
      <c r="ABS24" s="3">
        <v>0</v>
      </c>
      <c r="ABT24" s="3">
        <v>6</v>
      </c>
      <c r="ABU24" s="3">
        <v>2</v>
      </c>
      <c r="ABV24" s="3">
        <v>0</v>
      </c>
      <c r="ABW24" s="3">
        <v>0</v>
      </c>
      <c r="ABX24" s="3">
        <v>5</v>
      </c>
      <c r="ABY24" s="3">
        <v>4</v>
      </c>
      <c r="ABZ24" s="3">
        <v>0</v>
      </c>
      <c r="ACA24" s="3">
        <v>0</v>
      </c>
      <c r="ACB24" s="3">
        <v>5</v>
      </c>
      <c r="ACC24" s="3">
        <v>2</v>
      </c>
      <c r="ACD24" s="3">
        <v>0</v>
      </c>
      <c r="ACE24" s="3">
        <v>0</v>
      </c>
      <c r="ACF24" s="3">
        <v>0</v>
      </c>
      <c r="ACG24" s="3">
        <v>5</v>
      </c>
      <c r="ACH24" s="3">
        <v>5</v>
      </c>
      <c r="ACI24" s="3">
        <v>0</v>
      </c>
      <c r="ACJ24" s="3">
        <v>6</v>
      </c>
      <c r="ACK24" s="3">
        <v>6</v>
      </c>
      <c r="ACL24" s="3">
        <v>0</v>
      </c>
      <c r="ACM24" s="3">
        <v>4</v>
      </c>
      <c r="ACN24" s="3">
        <v>4</v>
      </c>
      <c r="ACO24" s="3">
        <v>0</v>
      </c>
      <c r="ACP24" s="3">
        <v>6</v>
      </c>
      <c r="ACQ24" s="3">
        <v>3</v>
      </c>
      <c r="ACR24" s="3">
        <v>0</v>
      </c>
      <c r="ACS24" s="3">
        <v>0</v>
      </c>
      <c r="ACT24" s="3">
        <v>5</v>
      </c>
      <c r="ACU24" s="3">
        <v>5</v>
      </c>
      <c r="ACV24" s="3">
        <v>0</v>
      </c>
      <c r="ACW24" s="3">
        <v>5</v>
      </c>
      <c r="ACX24" s="3">
        <v>5</v>
      </c>
      <c r="ACY24" s="3">
        <v>0</v>
      </c>
      <c r="ACZ24" s="3">
        <v>5</v>
      </c>
      <c r="ADA24" s="3">
        <v>6</v>
      </c>
      <c r="ADB24" s="3">
        <v>0</v>
      </c>
      <c r="ADC24" s="3">
        <v>4</v>
      </c>
      <c r="ADD24" s="3">
        <v>6</v>
      </c>
      <c r="ADE24" s="3">
        <v>0</v>
      </c>
      <c r="ADF24" s="3">
        <v>5</v>
      </c>
      <c r="ADG24" s="3">
        <v>6</v>
      </c>
      <c r="ADH24" s="3">
        <v>0</v>
      </c>
      <c r="ADI24" s="3">
        <v>3</v>
      </c>
      <c r="ADJ24" s="3">
        <v>3</v>
      </c>
      <c r="ADK24" s="3">
        <v>0</v>
      </c>
      <c r="ADL24" s="3">
        <v>5</v>
      </c>
      <c r="ADM24" s="3">
        <v>0</v>
      </c>
      <c r="ADN24" s="3">
        <v>0</v>
      </c>
      <c r="ADO24" s="3">
        <v>0</v>
      </c>
      <c r="ADP24" s="3">
        <v>0</v>
      </c>
      <c r="ADQ24" s="3">
        <v>0</v>
      </c>
      <c r="ADR24" s="3">
        <v>0</v>
      </c>
      <c r="ADS24" s="3">
        <v>0</v>
      </c>
      <c r="ADT24" s="3">
        <v>0</v>
      </c>
      <c r="ADU24" s="3">
        <v>0</v>
      </c>
      <c r="ADV24" s="3">
        <v>0</v>
      </c>
      <c r="ADW24" s="3">
        <v>0</v>
      </c>
      <c r="ADX24" s="3">
        <v>0</v>
      </c>
      <c r="ADY24" s="3">
        <v>0</v>
      </c>
      <c r="ADZ24" s="3">
        <v>0</v>
      </c>
      <c r="AEA24" s="3">
        <v>0</v>
      </c>
      <c r="AEB24" s="3">
        <v>0</v>
      </c>
      <c r="AEC24" s="3">
        <v>0</v>
      </c>
      <c r="AED24" s="3">
        <v>0</v>
      </c>
      <c r="AEE24" s="3">
        <v>0</v>
      </c>
      <c r="AEF24" s="3">
        <v>0</v>
      </c>
      <c r="AEG24" s="3">
        <v>0</v>
      </c>
      <c r="AEH24" s="3">
        <v>0</v>
      </c>
      <c r="AEI24" s="3">
        <v>0</v>
      </c>
      <c r="AEJ24" s="3">
        <v>0</v>
      </c>
      <c r="AEK24" s="3">
        <v>0</v>
      </c>
      <c r="AEL24" s="3">
        <v>0</v>
      </c>
      <c r="AEM24" t="s">
        <v>933</v>
      </c>
      <c r="AEN24" t="s">
        <v>933</v>
      </c>
      <c r="AEO24" s="5">
        <v>0</v>
      </c>
      <c r="AEP24" s="5">
        <v>0</v>
      </c>
      <c r="AEQ24" t="s">
        <v>933</v>
      </c>
      <c r="AER24" t="s">
        <v>933</v>
      </c>
      <c r="AES24" s="5">
        <v>0</v>
      </c>
      <c r="AET24" s="5">
        <v>0</v>
      </c>
      <c r="AEU24" s="5">
        <v>0</v>
      </c>
      <c r="AEV24" t="s">
        <v>927</v>
      </c>
      <c r="AEW24" t="s">
        <v>928</v>
      </c>
      <c r="AEX24" s="5">
        <v>0</v>
      </c>
      <c r="AEY24" s="5">
        <v>0</v>
      </c>
      <c r="AEZ24" s="5">
        <v>0</v>
      </c>
      <c r="AFA24" t="s">
        <v>928</v>
      </c>
      <c r="AFB24" s="5">
        <v>0</v>
      </c>
      <c r="AFC24" s="5">
        <v>0</v>
      </c>
      <c r="AFD24" s="5">
        <v>0</v>
      </c>
      <c r="AFE24" t="s">
        <v>933</v>
      </c>
      <c r="AFF24" t="s">
        <v>927</v>
      </c>
      <c r="AFG24" s="5">
        <v>0</v>
      </c>
      <c r="AFH24" s="5">
        <v>0</v>
      </c>
      <c r="AFI24" t="s">
        <v>933</v>
      </c>
      <c r="AFJ24" t="s">
        <v>933</v>
      </c>
      <c r="AFK24" s="5">
        <v>0</v>
      </c>
      <c r="AFL24" s="5">
        <v>0</v>
      </c>
      <c r="AFM24" t="s">
        <v>927</v>
      </c>
      <c r="AFN24" t="s">
        <v>928</v>
      </c>
      <c r="AFO24" s="5">
        <v>0</v>
      </c>
      <c r="AFP24" s="5">
        <v>0</v>
      </c>
      <c r="AFQ24" s="5">
        <v>0</v>
      </c>
      <c r="AFR24" t="s">
        <v>933</v>
      </c>
      <c r="AFS24" t="s">
        <v>933</v>
      </c>
      <c r="AFT24" s="5">
        <v>0</v>
      </c>
      <c r="AFU24" t="s">
        <v>933</v>
      </c>
      <c r="AFV24" t="s">
        <v>933</v>
      </c>
      <c r="AFW24" s="5">
        <v>0</v>
      </c>
      <c r="AFX24" t="s">
        <v>933</v>
      </c>
      <c r="AFY24" t="s">
        <v>933</v>
      </c>
      <c r="AFZ24" s="5">
        <v>0</v>
      </c>
      <c r="AGA24" t="s">
        <v>933</v>
      </c>
      <c r="AGB24" t="s">
        <v>927</v>
      </c>
      <c r="AGC24" s="5">
        <v>0</v>
      </c>
      <c r="AGD24" s="5">
        <v>0</v>
      </c>
      <c r="AGE24" t="s">
        <v>933</v>
      </c>
      <c r="AGF24" t="s">
        <v>933</v>
      </c>
      <c r="AGG24" s="5">
        <v>0</v>
      </c>
      <c r="AGH24" t="s">
        <v>927</v>
      </c>
      <c r="AGI24" t="s">
        <v>927</v>
      </c>
      <c r="AGJ24" s="5">
        <v>0</v>
      </c>
      <c r="AGK24" t="s">
        <v>927</v>
      </c>
      <c r="AGL24" t="s">
        <v>928</v>
      </c>
      <c r="AGM24" s="5">
        <v>0</v>
      </c>
      <c r="AGN24" t="s">
        <v>927</v>
      </c>
      <c r="AGO24" t="s">
        <v>927</v>
      </c>
      <c r="AGP24" s="5">
        <v>0</v>
      </c>
      <c r="AGQ24" t="s">
        <v>927</v>
      </c>
      <c r="AGR24" t="s">
        <v>927</v>
      </c>
      <c r="AGS24" s="5">
        <v>0</v>
      </c>
      <c r="AGT24" t="s">
        <v>927</v>
      </c>
      <c r="AGU24" t="s">
        <v>927</v>
      </c>
      <c r="AGV24" s="5">
        <v>0</v>
      </c>
      <c r="AGW24" t="s">
        <v>927</v>
      </c>
      <c r="AGX24" s="5">
        <v>0</v>
      </c>
      <c r="AGY24" s="5">
        <v>0</v>
      </c>
      <c r="AGZ24" s="5">
        <v>0</v>
      </c>
      <c r="AHA24" s="5">
        <v>0</v>
      </c>
      <c r="AHB24" s="5">
        <v>0</v>
      </c>
      <c r="AHC24" s="5">
        <v>0</v>
      </c>
      <c r="AHD24" s="5">
        <v>0</v>
      </c>
      <c r="AHE24" s="5">
        <v>0</v>
      </c>
      <c r="AHF24" s="5">
        <v>0</v>
      </c>
      <c r="AHG24" s="5">
        <v>0</v>
      </c>
      <c r="AHH24" s="5">
        <v>0</v>
      </c>
      <c r="AHI24" s="5">
        <v>0</v>
      </c>
      <c r="AHJ24" s="5">
        <v>0</v>
      </c>
      <c r="AHK24" s="5">
        <v>0</v>
      </c>
      <c r="AHL24" s="5">
        <v>0</v>
      </c>
      <c r="AHM24" s="5">
        <v>0</v>
      </c>
      <c r="AHN24" s="5">
        <v>0</v>
      </c>
      <c r="AHO24" s="5">
        <v>0</v>
      </c>
      <c r="AHP24" s="5">
        <v>0</v>
      </c>
      <c r="AHQ24" s="5">
        <v>0</v>
      </c>
      <c r="AHR24" s="5">
        <v>0</v>
      </c>
      <c r="AHS24" s="5">
        <v>0</v>
      </c>
      <c r="AHT24" s="5">
        <v>0</v>
      </c>
      <c r="AHU24" s="5">
        <v>0</v>
      </c>
      <c r="AHV24" s="5">
        <v>0</v>
      </c>
      <c r="AHW24" s="5">
        <v>0</v>
      </c>
    </row>
    <row r="25" spans="1:907" x14ac:dyDescent="0.2">
      <c r="A25" s="5">
        <v>30</v>
      </c>
      <c r="B25" t="s">
        <v>929</v>
      </c>
      <c r="C25" t="s">
        <v>904</v>
      </c>
      <c r="D25" t="s">
        <v>904</v>
      </c>
      <c r="E25" s="5">
        <v>66</v>
      </c>
      <c r="F25" s="5">
        <v>65.861111111111114</v>
      </c>
      <c r="G25" s="2">
        <v>42025</v>
      </c>
      <c r="H25" s="2">
        <v>42061</v>
      </c>
      <c r="I25" t="s">
        <v>906</v>
      </c>
      <c r="J25" t="s">
        <v>907</v>
      </c>
      <c r="K25" t="s">
        <v>913</v>
      </c>
      <c r="L25" t="s">
        <v>913</v>
      </c>
      <c r="M25" t="s">
        <v>913</v>
      </c>
      <c r="N25" s="5">
        <v>0</v>
      </c>
      <c r="O25" t="s">
        <v>913</v>
      </c>
      <c r="P25" t="s">
        <v>913</v>
      </c>
      <c r="Q25" t="s">
        <v>912</v>
      </c>
      <c r="R25" s="5">
        <v>0</v>
      </c>
      <c r="S25" s="5">
        <v>0</v>
      </c>
      <c r="T25" t="s">
        <v>912</v>
      </c>
      <c r="U25" t="s">
        <v>912</v>
      </c>
      <c r="V25" s="5">
        <v>0</v>
      </c>
      <c r="W25" s="5">
        <v>0</v>
      </c>
      <c r="X25" s="5">
        <v>0</v>
      </c>
      <c r="Y25" t="s">
        <v>913</v>
      </c>
      <c r="Z25" t="s">
        <v>913</v>
      </c>
      <c r="AA25" s="5">
        <v>0</v>
      </c>
      <c r="AB25" s="5">
        <v>0</v>
      </c>
      <c r="AC25" t="s">
        <v>912</v>
      </c>
      <c r="AD25" t="s">
        <v>912</v>
      </c>
      <c r="AE25" s="5">
        <v>0</v>
      </c>
      <c r="AF25" s="5">
        <v>0</v>
      </c>
      <c r="AG25" t="s">
        <v>912</v>
      </c>
      <c r="AH25" t="s">
        <v>912</v>
      </c>
      <c r="AI25" t="s">
        <v>912</v>
      </c>
      <c r="AJ25" s="5">
        <v>0</v>
      </c>
      <c r="AK25" t="s">
        <v>913</v>
      </c>
      <c r="AL25" t="s">
        <v>913</v>
      </c>
      <c r="AM25" t="s">
        <v>913</v>
      </c>
      <c r="AN25" s="5">
        <v>0</v>
      </c>
      <c r="AO25" s="5">
        <v>0</v>
      </c>
      <c r="AP25" t="s">
        <v>913</v>
      </c>
      <c r="AQ25" t="s">
        <v>913</v>
      </c>
      <c r="AR25" s="5">
        <v>0</v>
      </c>
      <c r="AS25" t="s">
        <v>912</v>
      </c>
      <c r="AT25" t="s">
        <v>913</v>
      </c>
      <c r="AU25" t="s">
        <v>912</v>
      </c>
      <c r="AV25" t="s">
        <v>913</v>
      </c>
      <c r="AW25" t="s">
        <v>913</v>
      </c>
      <c r="AX25" s="5">
        <v>0</v>
      </c>
      <c r="AY25" t="s">
        <v>913</v>
      </c>
      <c r="AZ25" t="s">
        <v>912</v>
      </c>
      <c r="BA25" s="5">
        <v>0</v>
      </c>
      <c r="BB25" s="5">
        <v>0</v>
      </c>
      <c r="BC25" t="s">
        <v>913</v>
      </c>
      <c r="BD25" t="s">
        <v>912</v>
      </c>
      <c r="BE25" s="5">
        <v>0</v>
      </c>
      <c r="BF25" t="s">
        <v>913</v>
      </c>
      <c r="BG25" t="s">
        <v>913</v>
      </c>
      <c r="BH25" s="5">
        <v>0</v>
      </c>
      <c r="BI25" t="s">
        <v>913</v>
      </c>
      <c r="BJ25" t="s">
        <v>913</v>
      </c>
      <c r="BK25" s="5">
        <v>0</v>
      </c>
      <c r="BL25" t="s">
        <v>913</v>
      </c>
      <c r="BM25" t="s">
        <v>913</v>
      </c>
      <c r="BN25" s="5">
        <v>0</v>
      </c>
      <c r="BO25" t="s">
        <v>913</v>
      </c>
      <c r="BP25" t="s">
        <v>913</v>
      </c>
      <c r="BQ25" s="5">
        <v>0</v>
      </c>
      <c r="BR25" t="s">
        <v>912</v>
      </c>
      <c r="BS25" t="s">
        <v>912</v>
      </c>
      <c r="BT25" s="5">
        <v>0</v>
      </c>
      <c r="BU25" t="s">
        <v>912</v>
      </c>
      <c r="BV25" t="s">
        <v>912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t="s">
        <v>913</v>
      </c>
      <c r="CW25" t="s">
        <v>913</v>
      </c>
      <c r="CX25" t="s">
        <v>913</v>
      </c>
      <c r="CY25" s="5">
        <v>0</v>
      </c>
      <c r="CZ25" t="s">
        <v>913</v>
      </c>
      <c r="DA25" t="s">
        <v>913</v>
      </c>
      <c r="DB25" t="s">
        <v>913</v>
      </c>
      <c r="DC25" s="5">
        <v>0</v>
      </c>
      <c r="DD25" s="5">
        <v>0</v>
      </c>
      <c r="DE25" t="s">
        <v>912</v>
      </c>
      <c r="DF25" t="s">
        <v>912</v>
      </c>
      <c r="DG25" s="5">
        <v>0</v>
      </c>
      <c r="DH25" s="5">
        <v>0</v>
      </c>
      <c r="DI25" s="5">
        <v>0</v>
      </c>
      <c r="DJ25" t="s">
        <v>913</v>
      </c>
      <c r="DK25" t="s">
        <v>913</v>
      </c>
      <c r="DL25" s="5">
        <v>0</v>
      </c>
      <c r="DM25" s="5">
        <v>0</v>
      </c>
      <c r="DN25" t="s">
        <v>913</v>
      </c>
      <c r="DO25" t="s">
        <v>913</v>
      </c>
      <c r="DP25" s="5">
        <v>0</v>
      </c>
      <c r="DQ25" s="5">
        <v>0</v>
      </c>
      <c r="DR25" t="s">
        <v>913</v>
      </c>
      <c r="DS25" t="s">
        <v>911</v>
      </c>
      <c r="DT25" t="s">
        <v>912</v>
      </c>
      <c r="DU25" s="5">
        <v>0</v>
      </c>
      <c r="DV25" t="s">
        <v>913</v>
      </c>
      <c r="DW25" t="s">
        <v>913</v>
      </c>
      <c r="DX25" t="s">
        <v>913</v>
      </c>
      <c r="DY25" s="5">
        <v>0</v>
      </c>
      <c r="DZ25" s="5">
        <v>0</v>
      </c>
      <c r="EA25" t="s">
        <v>913</v>
      </c>
      <c r="EB25" t="s">
        <v>913</v>
      </c>
      <c r="EC25" s="5">
        <v>0</v>
      </c>
      <c r="ED25" t="s">
        <v>913</v>
      </c>
      <c r="EE25" t="s">
        <v>913</v>
      </c>
      <c r="EF25" t="s">
        <v>913</v>
      </c>
      <c r="EG25" t="s">
        <v>913</v>
      </c>
      <c r="EH25" t="s">
        <v>913</v>
      </c>
      <c r="EI25" s="5">
        <v>0</v>
      </c>
      <c r="EJ25" t="s">
        <v>913</v>
      </c>
      <c r="EK25" t="s">
        <v>913</v>
      </c>
      <c r="EL25" s="5">
        <v>0</v>
      </c>
      <c r="EM25" s="5">
        <v>0</v>
      </c>
      <c r="EN25" t="s">
        <v>913</v>
      </c>
      <c r="EO25" t="s">
        <v>913</v>
      </c>
      <c r="EP25" s="5">
        <v>0</v>
      </c>
      <c r="EQ25" t="s">
        <v>913</v>
      </c>
      <c r="ER25" t="s">
        <v>913</v>
      </c>
      <c r="ES25" s="5">
        <v>0</v>
      </c>
      <c r="ET25" t="s">
        <v>913</v>
      </c>
      <c r="EU25" t="s">
        <v>913</v>
      </c>
      <c r="EV25" s="5">
        <v>0</v>
      </c>
      <c r="EW25" t="s">
        <v>913</v>
      </c>
      <c r="EX25" t="s">
        <v>913</v>
      </c>
      <c r="EY25" s="5">
        <v>0</v>
      </c>
      <c r="EZ25" t="s">
        <v>913</v>
      </c>
      <c r="FA25" t="s">
        <v>913</v>
      </c>
      <c r="FB25" s="5">
        <v>0</v>
      </c>
      <c r="FC25" t="s">
        <v>913</v>
      </c>
      <c r="FD25" t="s">
        <v>913</v>
      </c>
      <c r="FE25" s="5">
        <v>0</v>
      </c>
      <c r="FF25" t="s">
        <v>913</v>
      </c>
      <c r="FG25" t="s">
        <v>913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t="s">
        <v>908</v>
      </c>
      <c r="GH25" t="s">
        <v>908</v>
      </c>
      <c r="GI25" t="s">
        <v>909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t="s">
        <v>908</v>
      </c>
      <c r="GQ25" t="s">
        <v>908</v>
      </c>
      <c r="GR25" t="s">
        <v>1036</v>
      </c>
      <c r="GS25" s="4">
        <v>24</v>
      </c>
      <c r="GT25" s="4">
        <v>22</v>
      </c>
      <c r="GU25" s="4">
        <v>36</v>
      </c>
      <c r="GV25" s="4">
        <v>36</v>
      </c>
      <c r="GW25" s="5">
        <v>60</v>
      </c>
      <c r="GX25" s="5">
        <v>58</v>
      </c>
      <c r="GY25" s="5">
        <v>12</v>
      </c>
      <c r="GZ25" s="5">
        <v>12</v>
      </c>
      <c r="HA25" s="5">
        <v>10</v>
      </c>
      <c r="HB25" s="5">
        <v>12</v>
      </c>
      <c r="HC25" s="5">
        <v>18</v>
      </c>
      <c r="HD25" s="5">
        <v>18</v>
      </c>
      <c r="HE25" s="5">
        <v>18</v>
      </c>
      <c r="HF25" s="5">
        <v>18</v>
      </c>
      <c r="HG25" t="s">
        <v>935</v>
      </c>
      <c r="HH25" t="s">
        <v>935</v>
      </c>
      <c r="HI25" s="5">
        <v>999</v>
      </c>
      <c r="HJ25" s="5">
        <v>16</v>
      </c>
      <c r="HK25" s="5">
        <v>4</v>
      </c>
      <c r="HL25" s="5">
        <v>3</v>
      </c>
      <c r="HM25" s="5">
        <v>0</v>
      </c>
      <c r="HN25" s="5">
        <v>0</v>
      </c>
      <c r="HO25" s="5">
        <v>1</v>
      </c>
      <c r="HP25" s="5">
        <v>1</v>
      </c>
      <c r="HQ25" s="5">
        <v>1</v>
      </c>
      <c r="HR25" s="5">
        <v>1</v>
      </c>
      <c r="HS25" s="5">
        <v>5</v>
      </c>
      <c r="HT25" s="5">
        <v>5</v>
      </c>
      <c r="HU25" s="5">
        <v>5</v>
      </c>
      <c r="HV25" s="5">
        <v>0</v>
      </c>
      <c r="HW25" s="5">
        <v>5</v>
      </c>
      <c r="HX25" s="5">
        <v>5</v>
      </c>
      <c r="HY25" s="5">
        <v>5</v>
      </c>
      <c r="HZ25" s="5">
        <v>0</v>
      </c>
      <c r="IA25" s="5">
        <v>0</v>
      </c>
      <c r="IB25" s="5">
        <v>5</v>
      </c>
      <c r="IC25" s="5">
        <v>5</v>
      </c>
      <c r="ID25" s="5">
        <v>0</v>
      </c>
      <c r="IE25" s="5">
        <v>0</v>
      </c>
      <c r="IF25" s="5">
        <v>0</v>
      </c>
      <c r="IG25" s="5">
        <v>5</v>
      </c>
      <c r="IH25" s="5">
        <v>5</v>
      </c>
      <c r="II25" s="5">
        <v>0</v>
      </c>
      <c r="IJ25" s="5">
        <v>0</v>
      </c>
      <c r="IK25" s="5">
        <v>5</v>
      </c>
      <c r="IL25" s="5">
        <v>5</v>
      </c>
      <c r="IM25" s="5">
        <v>0</v>
      </c>
      <c r="IN25" s="5">
        <v>0</v>
      </c>
      <c r="IO25" s="5">
        <v>5</v>
      </c>
      <c r="IP25" s="5">
        <v>5</v>
      </c>
      <c r="IQ25" s="5">
        <v>5</v>
      </c>
      <c r="IR25" s="5">
        <v>0</v>
      </c>
      <c r="IS25" s="5">
        <v>5</v>
      </c>
      <c r="IT25" s="5">
        <v>5</v>
      </c>
      <c r="IU25" s="5">
        <v>5</v>
      </c>
      <c r="IV25" s="5">
        <v>0</v>
      </c>
      <c r="IW25" s="5">
        <v>0</v>
      </c>
      <c r="IX25" s="5">
        <v>5</v>
      </c>
      <c r="IY25" s="5">
        <v>5</v>
      </c>
      <c r="IZ25" s="5">
        <v>0</v>
      </c>
      <c r="JA25" s="5">
        <v>5</v>
      </c>
      <c r="JB25" s="5">
        <v>5</v>
      </c>
      <c r="JC25" s="5">
        <v>5</v>
      </c>
      <c r="JD25" s="5">
        <v>5</v>
      </c>
      <c r="JE25" s="5">
        <v>5</v>
      </c>
      <c r="JF25" s="5">
        <v>0</v>
      </c>
      <c r="JG25" s="5">
        <v>5</v>
      </c>
      <c r="JH25" s="5">
        <v>5</v>
      </c>
      <c r="JI25" s="5">
        <v>0</v>
      </c>
      <c r="JJ25" s="5">
        <v>0</v>
      </c>
      <c r="JK25" s="5">
        <v>5</v>
      </c>
      <c r="JL25" s="5">
        <v>5</v>
      </c>
      <c r="JM25" s="5">
        <v>0</v>
      </c>
      <c r="JN25" s="5">
        <v>5</v>
      </c>
      <c r="JO25" s="5">
        <v>5</v>
      </c>
      <c r="JP25" s="5">
        <v>0</v>
      </c>
      <c r="JQ25" s="5">
        <v>5</v>
      </c>
      <c r="JR25" s="5">
        <v>5</v>
      </c>
      <c r="JS25" s="5">
        <v>0</v>
      </c>
      <c r="JT25" s="5">
        <v>5</v>
      </c>
      <c r="JU25" s="5">
        <v>5</v>
      </c>
      <c r="JV25" s="5">
        <v>0</v>
      </c>
      <c r="JW25" s="5">
        <v>5</v>
      </c>
      <c r="JX25" s="5">
        <v>5</v>
      </c>
      <c r="JY25" s="5">
        <v>0</v>
      </c>
      <c r="JZ25" s="5">
        <v>5</v>
      </c>
      <c r="KA25" s="5">
        <v>5</v>
      </c>
      <c r="KB25" s="5">
        <v>0</v>
      </c>
      <c r="KC25" s="5">
        <v>5</v>
      </c>
      <c r="KD25" s="5">
        <v>5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t="s">
        <v>918</v>
      </c>
      <c r="LE25" t="s">
        <v>918</v>
      </c>
      <c r="LF25" t="s">
        <v>918</v>
      </c>
      <c r="LG25" s="5">
        <v>0</v>
      </c>
      <c r="LH25" t="s">
        <v>918</v>
      </c>
      <c r="LI25" t="s">
        <v>918</v>
      </c>
      <c r="LJ25" t="s">
        <v>918</v>
      </c>
      <c r="LK25" s="5">
        <v>0</v>
      </c>
      <c r="LL25" s="5">
        <v>0</v>
      </c>
      <c r="LM25" t="s">
        <v>916</v>
      </c>
      <c r="LN25" t="s">
        <v>916</v>
      </c>
      <c r="LO25" s="5">
        <v>0</v>
      </c>
      <c r="LP25" s="5">
        <v>0</v>
      </c>
      <c r="LQ25" s="5">
        <v>0</v>
      </c>
      <c r="LR25" t="s">
        <v>916</v>
      </c>
      <c r="LS25" t="s">
        <v>918</v>
      </c>
      <c r="LT25" s="5">
        <v>0</v>
      </c>
      <c r="LU25" s="5">
        <v>0</v>
      </c>
      <c r="LV25" t="s">
        <v>916</v>
      </c>
      <c r="LW25" t="s">
        <v>916</v>
      </c>
      <c r="LX25" s="5">
        <v>0</v>
      </c>
      <c r="LY25" s="5">
        <v>0</v>
      </c>
      <c r="LZ25" t="s">
        <v>916</v>
      </c>
      <c r="MA25" t="s">
        <v>916</v>
      </c>
      <c r="MB25" t="s">
        <v>916</v>
      </c>
      <c r="MC25" s="5">
        <v>0</v>
      </c>
      <c r="MD25" t="s">
        <v>918</v>
      </c>
      <c r="ME25" t="s">
        <v>918</v>
      </c>
      <c r="MF25" t="s">
        <v>918</v>
      </c>
      <c r="MG25" s="5">
        <v>0</v>
      </c>
      <c r="MH25" s="5">
        <v>0</v>
      </c>
      <c r="MI25" t="s">
        <v>918</v>
      </c>
      <c r="MJ25" t="s">
        <v>918</v>
      </c>
      <c r="MK25" s="5">
        <v>0</v>
      </c>
      <c r="ML25" t="s">
        <v>918</v>
      </c>
      <c r="MM25" t="s">
        <v>918</v>
      </c>
      <c r="MN25" t="s">
        <v>916</v>
      </c>
      <c r="MO25" t="s">
        <v>918</v>
      </c>
      <c r="MP25" t="s">
        <v>918</v>
      </c>
      <c r="MQ25" s="5">
        <v>0</v>
      </c>
      <c r="MR25" t="s">
        <v>918</v>
      </c>
      <c r="MS25" t="s">
        <v>918</v>
      </c>
      <c r="MT25" s="5">
        <v>0</v>
      </c>
      <c r="MU25" s="5">
        <v>0</v>
      </c>
      <c r="MV25" t="s">
        <v>918</v>
      </c>
      <c r="MW25" t="s">
        <v>916</v>
      </c>
      <c r="MX25" s="5">
        <v>0</v>
      </c>
      <c r="MY25" t="s">
        <v>918</v>
      </c>
      <c r="MZ25" t="s">
        <v>918</v>
      </c>
      <c r="NA25" s="5">
        <v>0</v>
      </c>
      <c r="NB25" t="s">
        <v>918</v>
      </c>
      <c r="NC25" t="s">
        <v>918</v>
      </c>
      <c r="ND25" s="5">
        <v>0</v>
      </c>
      <c r="NE25" t="s">
        <v>918</v>
      </c>
      <c r="NF25" t="s">
        <v>918</v>
      </c>
      <c r="NG25" s="5">
        <v>0</v>
      </c>
      <c r="NH25" t="s">
        <v>918</v>
      </c>
      <c r="NI25" t="s">
        <v>918</v>
      </c>
      <c r="NJ25" s="5">
        <v>0</v>
      </c>
      <c r="NK25" t="s">
        <v>916</v>
      </c>
      <c r="NL25" t="s">
        <v>916</v>
      </c>
      <c r="NM25" s="5">
        <v>0</v>
      </c>
      <c r="NN25" t="s">
        <v>916</v>
      </c>
      <c r="NO25" t="s">
        <v>916</v>
      </c>
      <c r="NP25" s="5">
        <v>0</v>
      </c>
      <c r="NQ25" s="5">
        <v>0</v>
      </c>
      <c r="NR25" s="5">
        <v>0</v>
      </c>
      <c r="NS25" s="5">
        <v>0</v>
      </c>
      <c r="NT25" s="5">
        <v>0</v>
      </c>
      <c r="NU25" s="5">
        <v>0</v>
      </c>
      <c r="NV25" s="5">
        <v>0</v>
      </c>
      <c r="NW25" s="5">
        <v>0</v>
      </c>
      <c r="NX25" s="5">
        <v>0</v>
      </c>
      <c r="NY25" s="5">
        <v>0</v>
      </c>
      <c r="NZ25" s="5">
        <v>0</v>
      </c>
      <c r="OA25" s="5">
        <v>0</v>
      </c>
      <c r="OB25" s="5">
        <v>0</v>
      </c>
      <c r="OC25" s="5">
        <v>0</v>
      </c>
      <c r="OD25" s="5">
        <v>0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5">
        <v>0</v>
      </c>
      <c r="OM25" s="5">
        <v>0</v>
      </c>
      <c r="ON25" s="5">
        <v>0</v>
      </c>
      <c r="OO25" s="5">
        <v>5</v>
      </c>
      <c r="OP25" s="5">
        <v>0</v>
      </c>
      <c r="OQ25" s="5">
        <v>5</v>
      </c>
      <c r="OR25" s="5">
        <v>0</v>
      </c>
      <c r="OS25" s="5">
        <v>5</v>
      </c>
      <c r="OT25" s="5">
        <v>5</v>
      </c>
      <c r="OU25" s="5">
        <v>5</v>
      </c>
      <c r="OV25" s="5">
        <v>0</v>
      </c>
      <c r="OW25" s="5">
        <v>0</v>
      </c>
      <c r="OX25" s="5">
        <v>5</v>
      </c>
      <c r="OY25" s="5">
        <v>5</v>
      </c>
      <c r="OZ25" s="5">
        <v>0</v>
      </c>
      <c r="PA25" s="5">
        <v>0</v>
      </c>
      <c r="PB25" s="5">
        <v>0</v>
      </c>
      <c r="PC25" s="5">
        <v>5</v>
      </c>
      <c r="PD25" s="5">
        <v>5</v>
      </c>
      <c r="PE25" s="5">
        <v>0</v>
      </c>
      <c r="PF25" s="5">
        <v>0</v>
      </c>
      <c r="PG25" s="5">
        <v>5</v>
      </c>
      <c r="PH25" s="5">
        <v>0</v>
      </c>
      <c r="PI25" s="5">
        <v>0</v>
      </c>
      <c r="PJ25" s="5">
        <v>0</v>
      </c>
      <c r="PK25" s="5">
        <v>5</v>
      </c>
      <c r="PL25" s="5">
        <v>0</v>
      </c>
      <c r="PM25" s="5">
        <v>0</v>
      </c>
      <c r="PN25" s="5">
        <v>0</v>
      </c>
      <c r="PO25" s="5">
        <v>5</v>
      </c>
      <c r="PP25" s="5">
        <v>0</v>
      </c>
      <c r="PQ25" s="5">
        <v>0</v>
      </c>
      <c r="PR25" s="5">
        <v>0</v>
      </c>
      <c r="PS25" s="5">
        <v>0</v>
      </c>
      <c r="PT25" s="5">
        <v>5</v>
      </c>
      <c r="PU25" s="5">
        <v>0</v>
      </c>
      <c r="PV25" s="5">
        <v>0</v>
      </c>
      <c r="PW25" s="5">
        <v>5</v>
      </c>
      <c r="PX25" s="5">
        <v>0</v>
      </c>
      <c r="PY25" s="5">
        <v>0</v>
      </c>
      <c r="PZ25" s="5">
        <v>5</v>
      </c>
      <c r="QA25" s="5">
        <v>0</v>
      </c>
      <c r="QB25" s="5">
        <v>0</v>
      </c>
      <c r="QC25" s="5">
        <v>5</v>
      </c>
      <c r="QD25" s="5">
        <v>0</v>
      </c>
      <c r="QE25" s="5">
        <v>0</v>
      </c>
      <c r="QF25" s="5">
        <v>0</v>
      </c>
      <c r="QG25" s="5">
        <v>5</v>
      </c>
      <c r="QH25" s="5">
        <v>0</v>
      </c>
      <c r="QI25" s="5">
        <v>0</v>
      </c>
      <c r="QJ25" s="5">
        <v>5</v>
      </c>
      <c r="QK25" s="5">
        <v>0</v>
      </c>
      <c r="QL25" s="5">
        <v>0</v>
      </c>
      <c r="QM25" s="5">
        <v>5</v>
      </c>
      <c r="QN25" s="5">
        <v>0</v>
      </c>
      <c r="QO25" s="5">
        <v>0</v>
      </c>
      <c r="QP25" s="5">
        <v>5</v>
      </c>
      <c r="QQ25" s="5">
        <v>0</v>
      </c>
      <c r="QR25" s="5">
        <v>0</v>
      </c>
      <c r="QS25" s="5">
        <v>5</v>
      </c>
      <c r="QT25" s="5">
        <v>0</v>
      </c>
      <c r="QU25" s="5">
        <v>0</v>
      </c>
      <c r="QV25" s="5">
        <v>5</v>
      </c>
      <c r="QW25" s="5">
        <v>0</v>
      </c>
      <c r="QX25" s="5">
        <v>0</v>
      </c>
      <c r="QY25" s="5">
        <v>5</v>
      </c>
      <c r="QZ25" s="5">
        <v>0</v>
      </c>
      <c r="RA25" s="5">
        <v>0</v>
      </c>
      <c r="RB25" s="5">
        <v>0</v>
      </c>
      <c r="RC25" s="5">
        <v>0</v>
      </c>
      <c r="RD25" s="5">
        <v>0</v>
      </c>
      <c r="RE25" s="5">
        <v>0</v>
      </c>
      <c r="RF25" s="5">
        <v>0</v>
      </c>
      <c r="RG25" s="5">
        <v>0</v>
      </c>
      <c r="RH25" s="5">
        <v>0</v>
      </c>
      <c r="RI25" s="5">
        <v>0</v>
      </c>
      <c r="RJ25" s="5">
        <v>0</v>
      </c>
      <c r="RK25" s="5">
        <v>0</v>
      </c>
      <c r="RL25" s="5">
        <v>0</v>
      </c>
      <c r="RM25" s="5">
        <v>0</v>
      </c>
      <c r="RN25" s="5">
        <v>0</v>
      </c>
      <c r="RO25" s="5">
        <v>0</v>
      </c>
      <c r="RP25" s="5">
        <v>0</v>
      </c>
      <c r="RQ25" s="5">
        <v>0</v>
      </c>
      <c r="RR25" s="5">
        <v>0</v>
      </c>
      <c r="RS25" s="5">
        <v>0</v>
      </c>
      <c r="RT25" s="5">
        <v>0</v>
      </c>
      <c r="RU25" s="5">
        <v>0</v>
      </c>
      <c r="RV25" s="5">
        <v>0</v>
      </c>
      <c r="RW25" s="5">
        <v>0</v>
      </c>
      <c r="RX25" s="5">
        <v>0</v>
      </c>
      <c r="RY25" s="5">
        <v>0</v>
      </c>
      <c r="RZ25" s="5">
        <v>3</v>
      </c>
      <c r="SA25" s="5">
        <v>3</v>
      </c>
      <c r="SB25" s="5">
        <v>2</v>
      </c>
      <c r="SC25" s="5">
        <v>2</v>
      </c>
      <c r="SD25" s="5">
        <v>2</v>
      </c>
      <c r="SE25" s="5">
        <v>3</v>
      </c>
      <c r="SF25" s="5">
        <v>3</v>
      </c>
      <c r="SG25" s="5">
        <v>2</v>
      </c>
      <c r="SH25" s="5">
        <v>3</v>
      </c>
      <c r="SI25" s="5">
        <v>2</v>
      </c>
      <c r="SJ25" s="5">
        <v>2</v>
      </c>
      <c r="SK25" s="5">
        <v>2</v>
      </c>
      <c r="SL25" s="5">
        <v>2</v>
      </c>
      <c r="SM25" s="5">
        <v>2</v>
      </c>
      <c r="SN25" s="5">
        <v>2</v>
      </c>
      <c r="SO25" s="5">
        <v>2</v>
      </c>
      <c r="SP25" s="5">
        <v>2</v>
      </c>
      <c r="SQ25" s="5">
        <v>2</v>
      </c>
      <c r="SR25" s="5">
        <v>0</v>
      </c>
      <c r="SS25" s="5">
        <v>0</v>
      </c>
      <c r="ST25" s="5">
        <v>0</v>
      </c>
      <c r="SU25" s="5">
        <v>0</v>
      </c>
      <c r="SV25" s="5">
        <v>0</v>
      </c>
      <c r="SW25" s="5">
        <v>0</v>
      </c>
      <c r="SX25" s="5">
        <v>0</v>
      </c>
      <c r="SY25" s="5">
        <v>0</v>
      </c>
      <c r="SZ25" s="5">
        <v>0</v>
      </c>
      <c r="TA25" s="5">
        <v>0</v>
      </c>
      <c r="TB25" t="s">
        <v>945</v>
      </c>
      <c r="TC25" t="s">
        <v>932</v>
      </c>
      <c r="TD25" t="s">
        <v>943</v>
      </c>
      <c r="TE25" t="s">
        <v>943</v>
      </c>
      <c r="TF25" t="s">
        <v>945</v>
      </c>
      <c r="TG25" t="s">
        <v>932</v>
      </c>
      <c r="TH25" t="s">
        <v>945</v>
      </c>
      <c r="TI25" t="s">
        <v>922</v>
      </c>
      <c r="TJ25" t="s">
        <v>945</v>
      </c>
      <c r="TK25" t="s">
        <v>943</v>
      </c>
      <c r="TL25" t="s">
        <v>945</v>
      </c>
      <c r="TM25" t="s">
        <v>943</v>
      </c>
      <c r="TN25" t="s">
        <v>943</v>
      </c>
      <c r="TO25" t="s">
        <v>920</v>
      </c>
      <c r="TP25" t="s">
        <v>920</v>
      </c>
      <c r="TQ25" t="s">
        <v>943</v>
      </c>
      <c r="TR25" t="s">
        <v>943</v>
      </c>
      <c r="TS25" t="s">
        <v>943</v>
      </c>
      <c r="TT25" s="5">
        <v>999</v>
      </c>
      <c r="TU25" s="5">
        <v>999</v>
      </c>
      <c r="TV25" s="5">
        <v>999</v>
      </c>
      <c r="TW25" s="5">
        <v>999</v>
      </c>
      <c r="TX25" s="5">
        <v>999</v>
      </c>
      <c r="TY25" s="5">
        <v>999</v>
      </c>
      <c r="TZ25" s="5">
        <v>999</v>
      </c>
      <c r="UA25" s="5">
        <v>999</v>
      </c>
      <c r="UB25" s="5">
        <v>999</v>
      </c>
      <c r="UC25" s="5">
        <v>999</v>
      </c>
      <c r="UD25" t="s">
        <v>939</v>
      </c>
      <c r="UE25" t="s">
        <v>936</v>
      </c>
      <c r="UF25" s="5">
        <v>0</v>
      </c>
      <c r="UG25" s="5">
        <v>0</v>
      </c>
      <c r="UH25" s="5">
        <v>0</v>
      </c>
      <c r="UI25" s="5">
        <v>0</v>
      </c>
      <c r="UJ25" s="5">
        <v>0</v>
      </c>
      <c r="UK25" s="5">
        <v>0</v>
      </c>
      <c r="UL25" s="5">
        <v>0</v>
      </c>
      <c r="UM25" s="5">
        <v>0</v>
      </c>
      <c r="UN25" s="5">
        <v>0</v>
      </c>
      <c r="UO25" s="5">
        <v>0</v>
      </c>
      <c r="UP25" s="5">
        <v>0</v>
      </c>
      <c r="UQ25" s="5">
        <v>0</v>
      </c>
      <c r="UR25" s="5">
        <v>0</v>
      </c>
      <c r="US25" s="5">
        <v>0</v>
      </c>
      <c r="UT25" s="5">
        <v>0</v>
      </c>
      <c r="UU25" s="5">
        <v>0</v>
      </c>
      <c r="UV25" s="5">
        <v>0</v>
      </c>
      <c r="UW25" s="5">
        <v>0</v>
      </c>
      <c r="UX25" s="5">
        <v>0</v>
      </c>
      <c r="UY25" s="5">
        <v>0</v>
      </c>
      <c r="UZ25" s="5">
        <v>0</v>
      </c>
      <c r="VA25" s="5">
        <v>0</v>
      </c>
      <c r="VB25" s="5">
        <v>0</v>
      </c>
      <c r="VC25" s="5">
        <v>0</v>
      </c>
      <c r="VD25" s="5">
        <v>0</v>
      </c>
      <c r="VE25" s="5">
        <v>0</v>
      </c>
      <c r="VF25" t="s">
        <v>926</v>
      </c>
      <c r="VG25" t="s">
        <v>926</v>
      </c>
      <c r="VH25" t="s">
        <v>926</v>
      </c>
      <c r="VI25" s="5">
        <v>0</v>
      </c>
      <c r="VJ25" s="5">
        <v>0</v>
      </c>
      <c r="VK25" t="s">
        <v>925</v>
      </c>
      <c r="VL25" t="s">
        <v>924</v>
      </c>
      <c r="VM25" s="5">
        <v>0</v>
      </c>
      <c r="VN25" t="s">
        <v>925</v>
      </c>
      <c r="VO25" t="s">
        <v>925</v>
      </c>
      <c r="VP25" t="s">
        <v>924</v>
      </c>
      <c r="VQ25" t="s">
        <v>926</v>
      </c>
      <c r="VR25" t="s">
        <v>926</v>
      </c>
      <c r="VS25" s="5">
        <v>0</v>
      </c>
      <c r="VT25" t="s">
        <v>926</v>
      </c>
      <c r="VU25" t="s">
        <v>925</v>
      </c>
      <c r="VV25" s="5">
        <v>0</v>
      </c>
      <c r="VW25">
        <v>0</v>
      </c>
      <c r="VX25" t="s">
        <v>925</v>
      </c>
      <c r="VY25" t="s">
        <v>926</v>
      </c>
      <c r="VZ25" s="5">
        <v>0</v>
      </c>
      <c r="WA25" t="s">
        <v>925</v>
      </c>
      <c r="WB25" t="s">
        <v>925</v>
      </c>
      <c r="WC25" s="5">
        <v>0</v>
      </c>
      <c r="WD25" t="s">
        <v>925</v>
      </c>
      <c r="WE25" t="s">
        <v>925</v>
      </c>
      <c r="WF25" s="5">
        <v>0</v>
      </c>
      <c r="WG25" t="s">
        <v>924</v>
      </c>
      <c r="WH25" t="s">
        <v>925</v>
      </c>
      <c r="WI25" s="5">
        <v>0</v>
      </c>
      <c r="WJ25" t="s">
        <v>926</v>
      </c>
      <c r="WK25" t="s">
        <v>925</v>
      </c>
      <c r="WL25" s="5">
        <v>0</v>
      </c>
      <c r="WM25" t="s">
        <v>925</v>
      </c>
      <c r="WN25" t="s">
        <v>925</v>
      </c>
      <c r="WO25" s="5">
        <v>0</v>
      </c>
      <c r="WP25" t="s">
        <v>925</v>
      </c>
      <c r="WQ25" t="s">
        <v>925</v>
      </c>
      <c r="WR25" s="5">
        <v>0</v>
      </c>
      <c r="WS25" s="5">
        <v>0</v>
      </c>
      <c r="WT25" s="5">
        <v>0</v>
      </c>
      <c r="WU25" s="5">
        <v>0</v>
      </c>
      <c r="WV25" s="5">
        <v>0</v>
      </c>
      <c r="WW25" s="5">
        <v>0</v>
      </c>
      <c r="WX25" s="5">
        <v>0</v>
      </c>
      <c r="WY25" s="5">
        <v>0</v>
      </c>
      <c r="WZ25" s="5">
        <v>0</v>
      </c>
      <c r="XA25" s="5">
        <v>0</v>
      </c>
      <c r="XB25" s="5">
        <v>0</v>
      </c>
      <c r="XC25" s="5">
        <v>0</v>
      </c>
      <c r="XD25" s="5">
        <v>0</v>
      </c>
      <c r="XE25" s="5">
        <v>0</v>
      </c>
      <c r="XF25" s="5">
        <v>0</v>
      </c>
      <c r="XG25" s="5">
        <v>0</v>
      </c>
      <c r="XH25" s="5">
        <v>0</v>
      </c>
      <c r="XI25" s="5">
        <v>0</v>
      </c>
      <c r="XJ25" s="5">
        <v>0</v>
      </c>
      <c r="XK25" s="5">
        <v>0</v>
      </c>
      <c r="XL25" s="5">
        <v>0</v>
      </c>
      <c r="XM25" s="5">
        <v>0</v>
      </c>
      <c r="XN25" s="5">
        <v>0</v>
      </c>
      <c r="XO25" s="5">
        <v>0</v>
      </c>
      <c r="XP25" s="5">
        <v>0</v>
      </c>
      <c r="XQ25" s="3">
        <v>1</v>
      </c>
      <c r="XR25" s="3">
        <v>2</v>
      </c>
      <c r="XS25" s="3">
        <v>0</v>
      </c>
      <c r="XT25" s="1" t="e">
        <v>#NULL!</v>
      </c>
      <c r="XU25" s="3">
        <v>1</v>
      </c>
      <c r="XV25" s="3">
        <v>2</v>
      </c>
      <c r="XW25" s="3">
        <v>0</v>
      </c>
      <c r="XX25" s="1" t="e">
        <v>#NULL!</v>
      </c>
      <c r="XY25" s="1" t="e">
        <v>#NULL!</v>
      </c>
      <c r="XZ25" s="3">
        <v>2</v>
      </c>
      <c r="YA25" s="3">
        <v>0</v>
      </c>
      <c r="YB25" s="1" t="e">
        <v>#NULL!</v>
      </c>
      <c r="YC25" s="1" t="e">
        <v>#NULL!</v>
      </c>
      <c r="YD25" s="1" t="e">
        <v>#NULL!</v>
      </c>
      <c r="YE25" s="3">
        <v>3</v>
      </c>
      <c r="YF25" s="3">
        <v>0</v>
      </c>
      <c r="YG25" s="1" t="e">
        <v>#NULL!</v>
      </c>
      <c r="YH25" s="1" t="e">
        <v>#NULL!</v>
      </c>
      <c r="YI25" s="3">
        <v>3</v>
      </c>
      <c r="YJ25" s="3">
        <v>0</v>
      </c>
      <c r="YK25" s="1" t="e">
        <v>#NULL!</v>
      </c>
      <c r="YL25" s="1" t="e">
        <v>#NULL!</v>
      </c>
      <c r="YM25" s="3">
        <v>1</v>
      </c>
      <c r="YN25" s="3">
        <v>1</v>
      </c>
      <c r="YO25" s="3">
        <v>0</v>
      </c>
      <c r="YP25" s="1" t="e">
        <v>#NULL!</v>
      </c>
      <c r="YQ25" s="3">
        <v>2</v>
      </c>
      <c r="YR25" s="3">
        <v>6</v>
      </c>
      <c r="YS25" s="3">
        <v>0</v>
      </c>
      <c r="YT25" s="1" t="e">
        <v>#NULL!</v>
      </c>
      <c r="YU25" s="1" t="e">
        <v>#NULL!</v>
      </c>
      <c r="YV25" s="3">
        <v>4</v>
      </c>
      <c r="YW25" s="3">
        <v>0</v>
      </c>
      <c r="YX25" s="1" t="e">
        <v>#NULL!</v>
      </c>
      <c r="YY25" s="3">
        <v>4</v>
      </c>
      <c r="YZ25" s="3">
        <v>2</v>
      </c>
      <c r="ZA25" s="3">
        <v>0</v>
      </c>
      <c r="ZB25" s="3">
        <v>2</v>
      </c>
      <c r="ZC25" s="3">
        <v>0</v>
      </c>
      <c r="ZD25" s="1" t="e">
        <v>#NULL!</v>
      </c>
      <c r="ZE25" s="3">
        <v>3</v>
      </c>
      <c r="ZF25" s="3">
        <v>0</v>
      </c>
      <c r="ZG25" s="1" t="e">
        <v>#NULL!</v>
      </c>
      <c r="ZH25" s="1" t="e">
        <v>#NULL!</v>
      </c>
      <c r="ZI25" s="3">
        <v>2</v>
      </c>
      <c r="ZJ25" s="3">
        <v>0</v>
      </c>
      <c r="ZK25" s="1" t="e">
        <v>#NULL!</v>
      </c>
      <c r="ZL25" s="3">
        <v>3</v>
      </c>
      <c r="ZM25" s="3">
        <v>0</v>
      </c>
      <c r="ZN25" s="1" t="e">
        <v>#NULL!</v>
      </c>
      <c r="ZO25" s="3">
        <v>2</v>
      </c>
      <c r="ZP25" s="3">
        <v>0</v>
      </c>
      <c r="ZQ25" s="1" t="e">
        <v>#NULL!</v>
      </c>
      <c r="ZR25" s="3">
        <v>3</v>
      </c>
      <c r="ZS25" s="3">
        <v>0</v>
      </c>
      <c r="ZT25" s="1" t="e">
        <v>#NULL!</v>
      </c>
      <c r="ZU25" s="3">
        <v>3</v>
      </c>
      <c r="ZV25" s="3">
        <v>0</v>
      </c>
      <c r="ZW25" s="1" t="e">
        <v>#NULL!</v>
      </c>
      <c r="ZX25" s="3">
        <v>999</v>
      </c>
      <c r="ZY25" s="3">
        <v>0</v>
      </c>
      <c r="ZZ25" s="1" t="e">
        <v>#NULL!</v>
      </c>
      <c r="AAA25" s="3">
        <v>3</v>
      </c>
      <c r="AAB25" s="3">
        <v>0</v>
      </c>
      <c r="AAC25" s="1" t="e">
        <v>#NULL!</v>
      </c>
      <c r="AAD25" s="3">
        <v>999</v>
      </c>
      <c r="AAE25" s="3">
        <v>999</v>
      </c>
      <c r="AAF25" s="3">
        <v>999</v>
      </c>
      <c r="AAG25" s="3">
        <v>999</v>
      </c>
      <c r="AAH25" s="3">
        <v>999</v>
      </c>
      <c r="AAI25" s="3">
        <v>999</v>
      </c>
      <c r="AAJ25" s="3">
        <v>999</v>
      </c>
      <c r="AAK25" s="3">
        <v>999</v>
      </c>
      <c r="AAL25" s="3">
        <v>999</v>
      </c>
      <c r="AAM25" s="3">
        <v>999</v>
      </c>
      <c r="AAN25" s="3">
        <v>999</v>
      </c>
      <c r="AAO25" s="3">
        <v>999</v>
      </c>
      <c r="AAP25" s="3">
        <v>999</v>
      </c>
      <c r="AAQ25" s="3">
        <v>999</v>
      </c>
      <c r="AAR25" s="3">
        <v>999</v>
      </c>
      <c r="AAS25" s="3">
        <v>999</v>
      </c>
      <c r="AAT25" s="3">
        <v>999</v>
      </c>
      <c r="AAU25" s="3">
        <v>999</v>
      </c>
      <c r="AAV25" s="3">
        <v>999</v>
      </c>
      <c r="AAW25" s="3">
        <v>999</v>
      </c>
      <c r="AAX25" s="3">
        <v>999</v>
      </c>
      <c r="AAY25" s="3">
        <v>999</v>
      </c>
      <c r="AAZ25" s="3">
        <v>999</v>
      </c>
      <c r="ABA25" s="3">
        <v>999</v>
      </c>
      <c r="ABB25" s="3">
        <v>4</v>
      </c>
      <c r="ABC25" s="3">
        <v>4</v>
      </c>
      <c r="ABD25" s="3">
        <v>3</v>
      </c>
      <c r="ABE25" s="3">
        <v>0</v>
      </c>
      <c r="ABF25" s="3">
        <v>2</v>
      </c>
      <c r="ABG25" s="3">
        <v>4</v>
      </c>
      <c r="ABH25" s="3">
        <v>4</v>
      </c>
      <c r="ABI25" s="3">
        <v>0</v>
      </c>
      <c r="ABJ25" s="3">
        <v>0</v>
      </c>
      <c r="ABK25" s="3">
        <v>5</v>
      </c>
      <c r="ABL25" s="3">
        <v>4</v>
      </c>
      <c r="ABM25" s="3">
        <v>0</v>
      </c>
      <c r="ABN25" s="3">
        <v>0</v>
      </c>
      <c r="ABO25" s="3">
        <v>0</v>
      </c>
      <c r="ABP25" s="3">
        <v>5</v>
      </c>
      <c r="ABQ25" s="3">
        <v>5</v>
      </c>
      <c r="ABR25" s="3">
        <v>0</v>
      </c>
      <c r="ABS25" s="3">
        <v>0</v>
      </c>
      <c r="ABT25" s="3">
        <v>8</v>
      </c>
      <c r="ABU25" s="3">
        <v>5</v>
      </c>
      <c r="ABV25" s="3">
        <v>0</v>
      </c>
      <c r="ABW25" s="3">
        <v>0</v>
      </c>
      <c r="ABX25" s="3">
        <v>4</v>
      </c>
      <c r="ABY25" s="3">
        <v>1</v>
      </c>
      <c r="ABZ25" s="3">
        <v>4</v>
      </c>
      <c r="ACA25" s="3">
        <v>0</v>
      </c>
      <c r="ACB25" s="3">
        <v>2</v>
      </c>
      <c r="ACC25" s="3">
        <v>4</v>
      </c>
      <c r="ACD25" s="3">
        <v>2</v>
      </c>
      <c r="ACE25" s="3">
        <v>0</v>
      </c>
      <c r="ACF25" s="3">
        <v>0</v>
      </c>
      <c r="ACG25" s="3">
        <v>5</v>
      </c>
      <c r="ACH25" s="3">
        <v>5</v>
      </c>
      <c r="ACI25" s="3">
        <v>0</v>
      </c>
      <c r="ACJ25" s="3">
        <v>3</v>
      </c>
      <c r="ACK25" s="3">
        <v>3</v>
      </c>
      <c r="ACL25" s="3">
        <v>3</v>
      </c>
      <c r="ACM25" s="3">
        <v>4</v>
      </c>
      <c r="ACN25" s="3">
        <v>4</v>
      </c>
      <c r="ACO25" s="3">
        <v>0</v>
      </c>
      <c r="ACP25" s="3">
        <v>4</v>
      </c>
      <c r="ACQ25" s="3">
        <v>3</v>
      </c>
      <c r="ACR25" s="3">
        <v>0</v>
      </c>
      <c r="ACS25" s="3">
        <v>0</v>
      </c>
      <c r="ACT25" s="3">
        <v>4</v>
      </c>
      <c r="ACU25" s="3">
        <v>4</v>
      </c>
      <c r="ACV25" s="3">
        <v>0</v>
      </c>
      <c r="ACW25" s="3">
        <v>3</v>
      </c>
      <c r="ACX25" s="3">
        <v>4</v>
      </c>
      <c r="ACY25" s="3">
        <v>0</v>
      </c>
      <c r="ACZ25" s="3">
        <v>3</v>
      </c>
      <c r="ADA25" s="3">
        <v>3</v>
      </c>
      <c r="ADB25" s="3">
        <v>0</v>
      </c>
      <c r="ADC25" s="3">
        <v>3</v>
      </c>
      <c r="ADD25" s="3">
        <v>3</v>
      </c>
      <c r="ADE25" s="3">
        <v>0</v>
      </c>
      <c r="ADF25" s="3">
        <v>5</v>
      </c>
      <c r="ADG25" s="3">
        <v>3</v>
      </c>
      <c r="ADH25" s="3">
        <v>0</v>
      </c>
      <c r="ADI25" s="3">
        <v>5</v>
      </c>
      <c r="ADJ25" s="3">
        <v>2</v>
      </c>
      <c r="ADK25" s="3">
        <v>0</v>
      </c>
      <c r="ADL25" s="3">
        <v>4</v>
      </c>
      <c r="ADM25" s="3">
        <v>4</v>
      </c>
      <c r="ADN25" s="3">
        <v>0</v>
      </c>
      <c r="ADO25" s="3">
        <v>0</v>
      </c>
      <c r="ADP25" s="3">
        <v>0</v>
      </c>
      <c r="ADQ25" s="3">
        <v>0</v>
      </c>
      <c r="ADR25" s="3">
        <v>0</v>
      </c>
      <c r="ADS25" s="3">
        <v>0</v>
      </c>
      <c r="ADT25" s="3">
        <v>0</v>
      </c>
      <c r="ADU25" s="3">
        <v>0</v>
      </c>
      <c r="ADV25" s="3">
        <v>0</v>
      </c>
      <c r="ADW25" s="3">
        <v>0</v>
      </c>
      <c r="ADX25" s="3">
        <v>0</v>
      </c>
      <c r="ADY25" s="3">
        <v>0</v>
      </c>
      <c r="ADZ25" s="3">
        <v>0</v>
      </c>
      <c r="AEA25" s="3">
        <v>0</v>
      </c>
      <c r="AEB25" s="3">
        <v>0</v>
      </c>
      <c r="AEC25" s="3">
        <v>0</v>
      </c>
      <c r="AED25" s="3">
        <v>0</v>
      </c>
      <c r="AEE25" s="3">
        <v>0</v>
      </c>
      <c r="AEF25" s="3">
        <v>0</v>
      </c>
      <c r="AEG25" s="3">
        <v>0</v>
      </c>
      <c r="AEH25" s="3">
        <v>0</v>
      </c>
      <c r="AEI25" s="3">
        <v>0</v>
      </c>
      <c r="AEJ25" s="3">
        <v>0</v>
      </c>
      <c r="AEK25" s="3">
        <v>0</v>
      </c>
      <c r="AEL25" s="3">
        <v>0</v>
      </c>
      <c r="AEM25" t="s">
        <v>933</v>
      </c>
      <c r="AEN25" t="s">
        <v>933</v>
      </c>
      <c r="AEO25" t="s">
        <v>927</v>
      </c>
      <c r="AEP25" s="5">
        <v>0</v>
      </c>
      <c r="AEQ25" t="s">
        <v>933</v>
      </c>
      <c r="AER25" t="s">
        <v>927</v>
      </c>
      <c r="AES25" t="s">
        <v>927</v>
      </c>
      <c r="AET25" s="5">
        <v>0</v>
      </c>
      <c r="AEU25" s="5">
        <v>0</v>
      </c>
      <c r="AEV25" t="s">
        <v>933</v>
      </c>
      <c r="AEW25" t="s">
        <v>933</v>
      </c>
      <c r="AEX25" s="5">
        <v>0</v>
      </c>
      <c r="AEY25" s="5">
        <v>0</v>
      </c>
      <c r="AEZ25" s="5">
        <v>0</v>
      </c>
      <c r="AFA25" t="s">
        <v>933</v>
      </c>
      <c r="AFB25" t="s">
        <v>933</v>
      </c>
      <c r="AFC25" s="5">
        <v>0</v>
      </c>
      <c r="AFD25" s="5">
        <v>0</v>
      </c>
      <c r="AFE25" t="s">
        <v>933</v>
      </c>
      <c r="AFF25" t="s">
        <v>933</v>
      </c>
      <c r="AFG25" s="5">
        <v>0</v>
      </c>
      <c r="AFH25" s="5">
        <v>0</v>
      </c>
      <c r="AFI25" t="s">
        <v>933</v>
      </c>
      <c r="AFJ25" t="s">
        <v>933</v>
      </c>
      <c r="AFK25" t="s">
        <v>933</v>
      </c>
      <c r="AFL25" s="5">
        <v>0</v>
      </c>
      <c r="AFM25" t="s">
        <v>933</v>
      </c>
      <c r="AFN25" t="s">
        <v>933</v>
      </c>
      <c r="AFO25" t="s">
        <v>933</v>
      </c>
      <c r="AFP25" s="5">
        <v>0</v>
      </c>
      <c r="AFQ25" s="5">
        <v>0</v>
      </c>
      <c r="AFR25" t="s">
        <v>933</v>
      </c>
      <c r="AFS25" t="s">
        <v>933</v>
      </c>
      <c r="AFT25" s="5">
        <v>0</v>
      </c>
      <c r="AFU25" t="s">
        <v>933</v>
      </c>
      <c r="AFV25" t="s">
        <v>933</v>
      </c>
      <c r="AFW25" t="s">
        <v>927</v>
      </c>
      <c r="AFX25" t="s">
        <v>933</v>
      </c>
      <c r="AFY25" t="s">
        <v>933</v>
      </c>
      <c r="AFZ25" s="5">
        <v>0</v>
      </c>
      <c r="AGA25" t="s">
        <v>933</v>
      </c>
      <c r="AGB25" t="s">
        <v>933</v>
      </c>
      <c r="AGC25" s="5">
        <v>0</v>
      </c>
      <c r="AGD25" s="5">
        <v>0</v>
      </c>
      <c r="AGE25" t="s">
        <v>933</v>
      </c>
      <c r="AGF25" t="s">
        <v>933</v>
      </c>
      <c r="AGG25" s="5">
        <v>0</v>
      </c>
      <c r="AGH25" t="s">
        <v>933</v>
      </c>
      <c r="AGI25" t="s">
        <v>933</v>
      </c>
      <c r="AGJ25" s="5">
        <v>0</v>
      </c>
      <c r="AGK25" t="s">
        <v>933</v>
      </c>
      <c r="AGL25" t="s">
        <v>933</v>
      </c>
      <c r="AGM25" s="5">
        <v>0</v>
      </c>
      <c r="AGN25" t="s">
        <v>933</v>
      </c>
      <c r="AGO25" t="s">
        <v>933</v>
      </c>
      <c r="AGP25" s="5">
        <v>0</v>
      </c>
      <c r="AGQ25" t="s">
        <v>933</v>
      </c>
      <c r="AGR25" t="s">
        <v>933</v>
      </c>
      <c r="AGS25" s="5">
        <v>0</v>
      </c>
      <c r="AGT25" t="s">
        <v>933</v>
      </c>
      <c r="AGU25" t="s">
        <v>933</v>
      </c>
      <c r="AGV25" s="5">
        <v>0</v>
      </c>
      <c r="AGW25" t="s">
        <v>933</v>
      </c>
      <c r="AGX25" t="s">
        <v>933</v>
      </c>
      <c r="AGY25" s="5">
        <v>0</v>
      </c>
      <c r="AGZ25" s="5">
        <v>0</v>
      </c>
      <c r="AHA25" s="5">
        <v>0</v>
      </c>
      <c r="AHB25" s="5">
        <v>0</v>
      </c>
      <c r="AHC25" s="5">
        <v>0</v>
      </c>
      <c r="AHD25" s="5">
        <v>0</v>
      </c>
      <c r="AHE25" s="5">
        <v>0</v>
      </c>
      <c r="AHF25" s="5">
        <v>0</v>
      </c>
      <c r="AHG25" s="5">
        <v>0</v>
      </c>
      <c r="AHH25" s="5">
        <v>0</v>
      </c>
      <c r="AHI25" s="5">
        <v>0</v>
      </c>
      <c r="AHJ25" s="5">
        <v>0</v>
      </c>
      <c r="AHK25" s="5">
        <v>0</v>
      </c>
      <c r="AHL25" s="5">
        <v>0</v>
      </c>
      <c r="AHM25" s="5">
        <v>0</v>
      </c>
      <c r="AHN25" s="5">
        <v>0</v>
      </c>
      <c r="AHO25" s="5">
        <v>0</v>
      </c>
      <c r="AHP25" s="5">
        <v>0</v>
      </c>
      <c r="AHQ25" s="5">
        <v>0</v>
      </c>
      <c r="AHR25" s="5">
        <v>0</v>
      </c>
      <c r="AHS25" s="5">
        <v>0</v>
      </c>
      <c r="AHT25" s="5">
        <v>0</v>
      </c>
      <c r="AHU25" s="5">
        <v>0</v>
      </c>
      <c r="AHV25" s="5">
        <v>0</v>
      </c>
      <c r="AHW25" s="5">
        <v>0</v>
      </c>
    </row>
    <row r="26" spans="1:907" x14ac:dyDescent="0.2">
      <c r="A26" s="5">
        <v>31</v>
      </c>
      <c r="B26" t="s">
        <v>929</v>
      </c>
      <c r="C26" t="s">
        <v>904</v>
      </c>
      <c r="D26" t="s">
        <v>905</v>
      </c>
      <c r="E26" s="5">
        <v>75</v>
      </c>
      <c r="F26" s="5">
        <v>74.75</v>
      </c>
      <c r="G26" s="2">
        <v>42044</v>
      </c>
      <c r="H26" s="2">
        <v>42079</v>
      </c>
      <c r="I26" t="s">
        <v>906</v>
      </c>
      <c r="J26" t="s">
        <v>907</v>
      </c>
      <c r="K26" t="s">
        <v>913</v>
      </c>
      <c r="L26" t="s">
        <v>913</v>
      </c>
      <c r="M26" t="s">
        <v>913</v>
      </c>
      <c r="N26" s="5">
        <v>0</v>
      </c>
      <c r="O26" t="s">
        <v>913</v>
      </c>
      <c r="P26" t="s">
        <v>913</v>
      </c>
      <c r="Q26" s="5">
        <v>0</v>
      </c>
      <c r="R26" s="5">
        <v>0</v>
      </c>
      <c r="S26" s="5">
        <v>0</v>
      </c>
      <c r="T26" t="s">
        <v>912</v>
      </c>
      <c r="U26" t="s">
        <v>912</v>
      </c>
      <c r="V26" s="5">
        <v>0</v>
      </c>
      <c r="W26" s="5">
        <v>0</v>
      </c>
      <c r="X26" s="5">
        <v>0</v>
      </c>
      <c r="Y26" t="s">
        <v>912</v>
      </c>
      <c r="Z26" t="s">
        <v>912</v>
      </c>
      <c r="AA26" s="5">
        <v>0</v>
      </c>
      <c r="AB26" s="5">
        <v>0</v>
      </c>
      <c r="AC26" t="s">
        <v>911</v>
      </c>
      <c r="AD26" t="s">
        <v>912</v>
      </c>
      <c r="AE26" s="5">
        <v>0</v>
      </c>
      <c r="AF26" s="5">
        <v>0</v>
      </c>
      <c r="AG26" t="s">
        <v>912</v>
      </c>
      <c r="AH26" t="s">
        <v>911</v>
      </c>
      <c r="AI26" s="5">
        <v>0</v>
      </c>
      <c r="AJ26" s="5">
        <v>0</v>
      </c>
      <c r="AK26" t="s">
        <v>912</v>
      </c>
      <c r="AL26" t="s">
        <v>912</v>
      </c>
      <c r="AM26" s="5">
        <v>0</v>
      </c>
      <c r="AN26" s="5">
        <v>0</v>
      </c>
      <c r="AO26" s="5">
        <v>0</v>
      </c>
      <c r="AP26" t="s">
        <v>912</v>
      </c>
      <c r="AQ26" t="s">
        <v>912</v>
      </c>
      <c r="AR26" s="5">
        <v>0</v>
      </c>
      <c r="AS26" t="s">
        <v>913</v>
      </c>
      <c r="AT26" t="s">
        <v>911</v>
      </c>
      <c r="AU26" t="s">
        <v>913</v>
      </c>
      <c r="AV26" t="s">
        <v>913</v>
      </c>
      <c r="AW26" t="s">
        <v>912</v>
      </c>
      <c r="AX26" s="5">
        <v>0</v>
      </c>
      <c r="AY26" t="s">
        <v>912</v>
      </c>
      <c r="AZ26" t="s">
        <v>913</v>
      </c>
      <c r="BA26" s="5">
        <v>0</v>
      </c>
      <c r="BB26" s="5">
        <v>0</v>
      </c>
      <c r="BC26" t="s">
        <v>912</v>
      </c>
      <c r="BD26" s="5">
        <v>0</v>
      </c>
      <c r="BE26" s="5">
        <v>0</v>
      </c>
      <c r="BF26" t="s">
        <v>912</v>
      </c>
      <c r="BG26" t="s">
        <v>911</v>
      </c>
      <c r="BH26" s="5">
        <v>0</v>
      </c>
      <c r="BI26" t="s">
        <v>912</v>
      </c>
      <c r="BJ26" t="s">
        <v>912</v>
      </c>
      <c r="BK26" s="5">
        <v>0</v>
      </c>
      <c r="BL26" t="s">
        <v>912</v>
      </c>
      <c r="BM26" t="s">
        <v>913</v>
      </c>
      <c r="BN26" s="5">
        <v>0</v>
      </c>
      <c r="BO26" t="s">
        <v>913</v>
      </c>
      <c r="BP26" t="s">
        <v>913</v>
      </c>
      <c r="BQ26" s="5">
        <v>0</v>
      </c>
      <c r="BR26" t="s">
        <v>911</v>
      </c>
      <c r="BS26" t="s">
        <v>912</v>
      </c>
      <c r="BT26" s="5">
        <v>0</v>
      </c>
      <c r="BU26" t="s">
        <v>913</v>
      </c>
      <c r="BV26" t="s">
        <v>913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t="s">
        <v>913</v>
      </c>
      <c r="CW26" t="s">
        <v>913</v>
      </c>
      <c r="CX26" t="s">
        <v>913</v>
      </c>
      <c r="CY26" s="5">
        <v>0</v>
      </c>
      <c r="CZ26" t="s">
        <v>913</v>
      </c>
      <c r="DA26" t="s">
        <v>913</v>
      </c>
      <c r="DB26" s="5">
        <v>0</v>
      </c>
      <c r="DC26" s="5">
        <v>0</v>
      </c>
      <c r="DD26" s="5">
        <v>0</v>
      </c>
      <c r="DE26" t="s">
        <v>913</v>
      </c>
      <c r="DF26" t="s">
        <v>913</v>
      </c>
      <c r="DG26" s="5">
        <v>0</v>
      </c>
      <c r="DH26" s="5">
        <v>0</v>
      </c>
      <c r="DI26" s="5">
        <v>0</v>
      </c>
      <c r="DJ26" t="s">
        <v>913</v>
      </c>
      <c r="DK26" t="s">
        <v>913</v>
      </c>
      <c r="DL26" s="5">
        <v>0</v>
      </c>
      <c r="DM26" s="5">
        <v>0</v>
      </c>
      <c r="DN26" t="s">
        <v>912</v>
      </c>
      <c r="DO26" t="s">
        <v>912</v>
      </c>
      <c r="DP26" s="5">
        <v>0</v>
      </c>
      <c r="DQ26" s="5">
        <v>0</v>
      </c>
      <c r="DR26" t="s">
        <v>912</v>
      </c>
      <c r="DS26" t="s">
        <v>913</v>
      </c>
      <c r="DT26" s="5">
        <v>0</v>
      </c>
      <c r="DU26" s="5">
        <v>0</v>
      </c>
      <c r="DV26" t="s">
        <v>913</v>
      </c>
      <c r="DW26" t="s">
        <v>913</v>
      </c>
      <c r="DX26" s="5">
        <v>0</v>
      </c>
      <c r="DY26" s="5">
        <v>0</v>
      </c>
      <c r="DZ26" s="5">
        <v>0</v>
      </c>
      <c r="EA26" t="s">
        <v>913</v>
      </c>
      <c r="EB26" t="s">
        <v>913</v>
      </c>
      <c r="EC26" s="5">
        <v>0</v>
      </c>
      <c r="ED26" t="s">
        <v>913</v>
      </c>
      <c r="EE26" t="s">
        <v>911</v>
      </c>
      <c r="EF26" t="s">
        <v>913</v>
      </c>
      <c r="EG26" t="s">
        <v>913</v>
      </c>
      <c r="EH26" t="s">
        <v>912</v>
      </c>
      <c r="EI26" s="5">
        <v>0</v>
      </c>
      <c r="EJ26" t="s">
        <v>912</v>
      </c>
      <c r="EK26" t="s">
        <v>913</v>
      </c>
      <c r="EL26" s="5">
        <v>0</v>
      </c>
      <c r="EM26" s="5">
        <v>0</v>
      </c>
      <c r="EN26" t="s">
        <v>913</v>
      </c>
      <c r="EO26" s="5">
        <v>0</v>
      </c>
      <c r="EP26" s="5">
        <v>0</v>
      </c>
      <c r="EQ26" t="s">
        <v>912</v>
      </c>
      <c r="ER26" t="s">
        <v>911</v>
      </c>
      <c r="ES26" s="5">
        <v>0</v>
      </c>
      <c r="ET26" t="s">
        <v>913</v>
      </c>
      <c r="EU26" t="s">
        <v>913</v>
      </c>
      <c r="EV26" s="5">
        <v>0</v>
      </c>
      <c r="EW26" t="s">
        <v>913</v>
      </c>
      <c r="EX26" t="s">
        <v>913</v>
      </c>
      <c r="EY26" s="5">
        <v>0</v>
      </c>
      <c r="EZ26" t="s">
        <v>913</v>
      </c>
      <c r="FA26" t="s">
        <v>913</v>
      </c>
      <c r="FB26" s="5">
        <v>0</v>
      </c>
      <c r="FC26" t="s">
        <v>912</v>
      </c>
      <c r="FD26" t="s">
        <v>913</v>
      </c>
      <c r="FE26" s="5">
        <v>0</v>
      </c>
      <c r="FF26" t="s">
        <v>913</v>
      </c>
      <c r="FG26" t="s">
        <v>913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t="s">
        <v>930</v>
      </c>
      <c r="GH26" t="s">
        <v>908</v>
      </c>
      <c r="GI26" t="s">
        <v>909</v>
      </c>
      <c r="GJ26" s="5">
        <v>0</v>
      </c>
      <c r="GK26" s="5">
        <v>1</v>
      </c>
      <c r="GL26" s="5">
        <v>0</v>
      </c>
      <c r="GM26" s="5">
        <v>1</v>
      </c>
      <c r="GN26" s="5">
        <v>0</v>
      </c>
      <c r="GO26" s="5">
        <v>0</v>
      </c>
      <c r="GP26" t="s">
        <v>930</v>
      </c>
      <c r="GQ26" t="s">
        <v>908</v>
      </c>
      <c r="GR26" t="s">
        <v>1037</v>
      </c>
      <c r="GS26" s="4">
        <v>19</v>
      </c>
      <c r="GT26" s="4">
        <v>24</v>
      </c>
      <c r="GU26" s="4">
        <v>36</v>
      </c>
      <c r="GV26" s="4">
        <v>36</v>
      </c>
      <c r="GW26" s="5">
        <v>55</v>
      </c>
      <c r="GX26" s="5">
        <v>60</v>
      </c>
      <c r="GY26" s="5">
        <v>9</v>
      </c>
      <c r="GZ26" s="5">
        <v>10</v>
      </c>
      <c r="HA26" s="5">
        <v>12</v>
      </c>
      <c r="HB26" s="5">
        <v>12</v>
      </c>
      <c r="HC26" s="5">
        <v>18</v>
      </c>
      <c r="HD26" s="5">
        <v>18</v>
      </c>
      <c r="HE26" s="5">
        <v>18</v>
      </c>
      <c r="HF26" s="5">
        <v>18</v>
      </c>
      <c r="HG26" t="s">
        <v>935</v>
      </c>
      <c r="HH26" t="s">
        <v>935</v>
      </c>
      <c r="HI26" s="5">
        <v>1</v>
      </c>
      <c r="HJ26" s="5">
        <v>17</v>
      </c>
      <c r="HK26" s="5">
        <v>4</v>
      </c>
      <c r="HL26" s="5">
        <v>3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5</v>
      </c>
      <c r="HT26" s="5">
        <v>5</v>
      </c>
      <c r="HU26" s="5">
        <v>5</v>
      </c>
      <c r="HV26" s="5">
        <v>0</v>
      </c>
      <c r="HW26" s="5">
        <v>5</v>
      </c>
      <c r="HX26" s="5">
        <v>5</v>
      </c>
      <c r="HY26" s="5">
        <v>0</v>
      </c>
      <c r="HZ26" s="5">
        <v>0</v>
      </c>
      <c r="IA26" s="5">
        <v>0</v>
      </c>
      <c r="IB26" s="5">
        <v>5</v>
      </c>
      <c r="IC26" s="5">
        <v>5</v>
      </c>
      <c r="ID26" s="5">
        <v>0</v>
      </c>
      <c r="IE26" s="5">
        <v>0</v>
      </c>
      <c r="IF26" s="5">
        <v>0</v>
      </c>
      <c r="IG26" s="5">
        <v>5</v>
      </c>
      <c r="IH26" s="5">
        <v>5</v>
      </c>
      <c r="II26" s="5">
        <v>0</v>
      </c>
      <c r="IJ26" s="5">
        <v>0</v>
      </c>
      <c r="IK26" s="5">
        <v>5</v>
      </c>
      <c r="IL26" s="5">
        <v>5</v>
      </c>
      <c r="IM26" s="5">
        <v>0</v>
      </c>
      <c r="IN26" s="5">
        <v>0</v>
      </c>
      <c r="IO26" s="5">
        <v>5</v>
      </c>
      <c r="IP26" s="5">
        <v>5</v>
      </c>
      <c r="IQ26" s="5">
        <v>0</v>
      </c>
      <c r="IR26" s="5">
        <v>0</v>
      </c>
      <c r="IS26" s="5">
        <v>5</v>
      </c>
      <c r="IT26" s="5">
        <v>5</v>
      </c>
      <c r="IU26" s="5">
        <v>0</v>
      </c>
      <c r="IV26" s="5">
        <v>0</v>
      </c>
      <c r="IW26" s="5">
        <v>0</v>
      </c>
      <c r="IX26" s="5">
        <v>5</v>
      </c>
      <c r="IY26" s="5">
        <v>5</v>
      </c>
      <c r="IZ26" s="5">
        <v>0</v>
      </c>
      <c r="JA26" s="5">
        <v>5</v>
      </c>
      <c r="JB26" s="5">
        <v>5</v>
      </c>
      <c r="JC26" s="5">
        <v>5</v>
      </c>
      <c r="JD26" s="5">
        <v>5</v>
      </c>
      <c r="JE26" s="5">
        <v>5</v>
      </c>
      <c r="JF26" s="5">
        <v>0</v>
      </c>
      <c r="JG26" s="5">
        <v>5</v>
      </c>
      <c r="JH26" s="5">
        <v>5</v>
      </c>
      <c r="JI26" s="5">
        <v>0</v>
      </c>
      <c r="JJ26" s="5">
        <v>0</v>
      </c>
      <c r="JK26" s="5">
        <v>5</v>
      </c>
      <c r="JL26" s="5">
        <v>0</v>
      </c>
      <c r="JM26" s="5">
        <v>0</v>
      </c>
      <c r="JN26" s="5">
        <v>5</v>
      </c>
      <c r="JO26" s="5">
        <v>5</v>
      </c>
      <c r="JP26" s="5">
        <v>0</v>
      </c>
      <c r="JQ26" s="5">
        <v>5</v>
      </c>
      <c r="JR26" s="5">
        <v>5</v>
      </c>
      <c r="JS26" s="5">
        <v>0</v>
      </c>
      <c r="JT26" s="5">
        <v>5</v>
      </c>
      <c r="JU26" s="5">
        <v>5</v>
      </c>
      <c r="JV26" s="5">
        <v>0</v>
      </c>
      <c r="JW26" s="5">
        <v>5</v>
      </c>
      <c r="JX26" s="5">
        <v>5</v>
      </c>
      <c r="JY26" s="5">
        <v>0</v>
      </c>
      <c r="JZ26" s="5">
        <v>5</v>
      </c>
      <c r="KA26" s="5">
        <v>5</v>
      </c>
      <c r="KB26" s="5">
        <v>0</v>
      </c>
      <c r="KC26" s="5">
        <v>5</v>
      </c>
      <c r="KD26" s="5">
        <v>5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t="s">
        <v>918</v>
      </c>
      <c r="LE26" t="s">
        <v>918</v>
      </c>
      <c r="LF26" t="s">
        <v>918</v>
      </c>
      <c r="LG26" s="5">
        <v>0</v>
      </c>
      <c r="LH26" t="s">
        <v>918</v>
      </c>
      <c r="LI26" t="s">
        <v>918</v>
      </c>
      <c r="LJ26" s="5">
        <v>0</v>
      </c>
      <c r="LK26" s="5">
        <v>0</v>
      </c>
      <c r="LL26" s="5">
        <v>0</v>
      </c>
      <c r="LM26" t="s">
        <v>918</v>
      </c>
      <c r="LN26" t="s">
        <v>918</v>
      </c>
      <c r="LO26" s="5">
        <v>0</v>
      </c>
      <c r="LP26" s="5">
        <v>0</v>
      </c>
      <c r="LQ26" s="5">
        <v>0</v>
      </c>
      <c r="LR26" t="s">
        <v>916</v>
      </c>
      <c r="LS26" t="s">
        <v>916</v>
      </c>
      <c r="LT26" s="5">
        <v>0</v>
      </c>
      <c r="LU26" s="5">
        <v>0</v>
      </c>
      <c r="LV26" t="s">
        <v>916</v>
      </c>
      <c r="LW26" t="s">
        <v>916</v>
      </c>
      <c r="LX26" s="5">
        <v>0</v>
      </c>
      <c r="LY26" s="5">
        <v>0</v>
      </c>
      <c r="LZ26" t="s">
        <v>916</v>
      </c>
      <c r="MA26" t="s">
        <v>917</v>
      </c>
      <c r="MB26" s="5">
        <v>0</v>
      </c>
      <c r="MC26" s="5">
        <v>0</v>
      </c>
      <c r="MD26" t="s">
        <v>918</v>
      </c>
      <c r="ME26" t="s">
        <v>918</v>
      </c>
      <c r="MF26" s="5">
        <v>0</v>
      </c>
      <c r="MG26" s="5">
        <v>0</v>
      </c>
      <c r="MH26" s="5">
        <v>0</v>
      </c>
      <c r="MI26" t="s">
        <v>918</v>
      </c>
      <c r="MJ26" t="s">
        <v>918</v>
      </c>
      <c r="MK26" s="5">
        <v>0</v>
      </c>
      <c r="ML26" t="s">
        <v>918</v>
      </c>
      <c r="MM26" t="s">
        <v>917</v>
      </c>
      <c r="MN26" t="s">
        <v>918</v>
      </c>
      <c r="MO26" t="s">
        <v>918</v>
      </c>
      <c r="MP26" t="s">
        <v>917</v>
      </c>
      <c r="MQ26" s="5">
        <v>0</v>
      </c>
      <c r="MR26" t="s">
        <v>916</v>
      </c>
      <c r="MS26" t="s">
        <v>918</v>
      </c>
      <c r="MT26" s="5">
        <v>0</v>
      </c>
      <c r="MU26" s="5">
        <v>0</v>
      </c>
      <c r="MV26" t="s">
        <v>916</v>
      </c>
      <c r="MW26" s="5">
        <v>0</v>
      </c>
      <c r="MX26" s="5">
        <v>0</v>
      </c>
      <c r="MY26" t="s">
        <v>916</v>
      </c>
      <c r="MZ26" t="s">
        <v>917</v>
      </c>
      <c r="NA26" s="5">
        <v>0</v>
      </c>
      <c r="NB26" t="s">
        <v>916</v>
      </c>
      <c r="NC26" t="s">
        <v>916</v>
      </c>
      <c r="ND26" s="5">
        <v>0</v>
      </c>
      <c r="NE26" t="s">
        <v>916</v>
      </c>
      <c r="NF26" t="s">
        <v>918</v>
      </c>
      <c r="NG26" s="5">
        <v>0</v>
      </c>
      <c r="NH26" t="s">
        <v>918</v>
      </c>
      <c r="NI26" t="s">
        <v>918</v>
      </c>
      <c r="NJ26" s="5">
        <v>0</v>
      </c>
      <c r="NK26" t="s">
        <v>916</v>
      </c>
      <c r="NL26" t="s">
        <v>916</v>
      </c>
      <c r="NM26" s="5">
        <v>0</v>
      </c>
      <c r="NN26" t="s">
        <v>918</v>
      </c>
      <c r="NO26" t="s">
        <v>918</v>
      </c>
      <c r="NP26" s="5">
        <v>0</v>
      </c>
      <c r="NQ26" s="5">
        <v>0</v>
      </c>
      <c r="NR26" s="5">
        <v>0</v>
      </c>
      <c r="NS26" s="5">
        <v>0</v>
      </c>
      <c r="NT26" s="5">
        <v>0</v>
      </c>
      <c r="NU26" s="5">
        <v>0</v>
      </c>
      <c r="NV26" s="5">
        <v>0</v>
      </c>
      <c r="NW26" s="5">
        <v>0</v>
      </c>
      <c r="NX26" s="5">
        <v>0</v>
      </c>
      <c r="NY26" s="5">
        <v>0</v>
      </c>
      <c r="NZ26" s="5">
        <v>0</v>
      </c>
      <c r="OA26" s="5">
        <v>0</v>
      </c>
      <c r="OB26" s="5">
        <v>0</v>
      </c>
      <c r="OC26" s="5">
        <v>0</v>
      </c>
      <c r="OD26" s="5">
        <v>0</v>
      </c>
      <c r="OE26" s="5">
        <v>0</v>
      </c>
      <c r="OF26" s="5">
        <v>0</v>
      </c>
      <c r="OG26" s="5">
        <v>0</v>
      </c>
      <c r="OH26" s="5">
        <v>0</v>
      </c>
      <c r="OI26" s="5">
        <v>0</v>
      </c>
      <c r="OJ26" s="5">
        <v>0</v>
      </c>
      <c r="OK26" s="5">
        <v>0</v>
      </c>
      <c r="OL26" s="5">
        <v>0</v>
      </c>
      <c r="OM26" s="5">
        <v>0</v>
      </c>
      <c r="ON26" s="5">
        <v>0</v>
      </c>
      <c r="OO26" s="5">
        <v>5</v>
      </c>
      <c r="OP26" s="5">
        <v>0</v>
      </c>
      <c r="OQ26" s="5">
        <v>5</v>
      </c>
      <c r="OR26" s="5">
        <v>0</v>
      </c>
      <c r="OS26" s="5">
        <v>5</v>
      </c>
      <c r="OT26" s="5">
        <v>5</v>
      </c>
      <c r="OU26" s="5">
        <v>0</v>
      </c>
      <c r="OV26" s="5">
        <v>0</v>
      </c>
      <c r="OW26" s="5">
        <v>0</v>
      </c>
      <c r="OX26" s="5">
        <v>5</v>
      </c>
      <c r="OY26" s="5">
        <v>5</v>
      </c>
      <c r="OZ26" s="5">
        <v>0</v>
      </c>
      <c r="PA26" s="5">
        <v>0</v>
      </c>
      <c r="PB26" s="5">
        <v>0</v>
      </c>
      <c r="PC26" s="5">
        <v>5</v>
      </c>
      <c r="PD26" s="5">
        <v>5</v>
      </c>
      <c r="PE26" s="5">
        <v>0</v>
      </c>
      <c r="PF26" s="5">
        <v>0</v>
      </c>
      <c r="PG26" s="5">
        <v>5</v>
      </c>
      <c r="PH26" s="5">
        <v>0</v>
      </c>
      <c r="PI26" s="5">
        <v>0</v>
      </c>
      <c r="PJ26" s="5">
        <v>0</v>
      </c>
      <c r="PK26" s="5">
        <v>5</v>
      </c>
      <c r="PL26" s="5">
        <v>0</v>
      </c>
      <c r="PM26" s="5">
        <v>0</v>
      </c>
      <c r="PN26" s="5">
        <v>0</v>
      </c>
      <c r="PO26" s="5">
        <v>5</v>
      </c>
      <c r="PP26" s="5">
        <v>0</v>
      </c>
      <c r="PQ26" s="5">
        <v>0</v>
      </c>
      <c r="PR26" s="5">
        <v>0</v>
      </c>
      <c r="PS26" s="5">
        <v>0</v>
      </c>
      <c r="PT26" s="5">
        <v>5</v>
      </c>
      <c r="PU26" s="5">
        <v>0</v>
      </c>
      <c r="PV26" s="5">
        <v>0</v>
      </c>
      <c r="PW26" s="5">
        <v>5</v>
      </c>
      <c r="PX26" s="5">
        <v>15</v>
      </c>
      <c r="PY26" s="5">
        <v>0</v>
      </c>
      <c r="PZ26" s="5">
        <v>5</v>
      </c>
      <c r="QA26" s="5">
        <v>15</v>
      </c>
      <c r="QB26" s="5">
        <v>0</v>
      </c>
      <c r="QC26" s="5">
        <v>5</v>
      </c>
      <c r="QD26" s="5">
        <v>0</v>
      </c>
      <c r="QE26" s="5">
        <v>0</v>
      </c>
      <c r="QF26" s="5">
        <v>0</v>
      </c>
      <c r="QG26" s="5">
        <v>5</v>
      </c>
      <c r="QH26" s="5">
        <v>0</v>
      </c>
      <c r="QI26" s="5">
        <v>0</v>
      </c>
      <c r="QJ26" s="5">
        <v>5</v>
      </c>
      <c r="QK26" s="5">
        <v>0</v>
      </c>
      <c r="QL26" s="5">
        <v>0</v>
      </c>
      <c r="QM26" s="5">
        <v>5</v>
      </c>
      <c r="QN26" s="5">
        <v>0</v>
      </c>
      <c r="QO26" s="5">
        <v>0</v>
      </c>
      <c r="QP26" s="5">
        <v>5</v>
      </c>
      <c r="QQ26" s="5">
        <v>0</v>
      </c>
      <c r="QR26" s="5">
        <v>0</v>
      </c>
      <c r="QS26" s="5">
        <v>5</v>
      </c>
      <c r="QT26" s="5">
        <v>0</v>
      </c>
      <c r="QU26" s="5">
        <v>0</v>
      </c>
      <c r="QV26" s="5">
        <v>5</v>
      </c>
      <c r="QW26" s="5">
        <v>0</v>
      </c>
      <c r="QX26" s="5">
        <v>0</v>
      </c>
      <c r="QY26" s="5">
        <v>5</v>
      </c>
      <c r="QZ26" s="5">
        <v>0</v>
      </c>
      <c r="RA26" s="5">
        <v>0</v>
      </c>
      <c r="RB26" s="5">
        <v>0</v>
      </c>
      <c r="RC26" s="5">
        <v>0</v>
      </c>
      <c r="RD26" s="5">
        <v>0</v>
      </c>
      <c r="RE26" s="5">
        <v>0</v>
      </c>
      <c r="RF26" s="5">
        <v>0</v>
      </c>
      <c r="RG26" s="5">
        <v>0</v>
      </c>
      <c r="RH26" s="5">
        <v>0</v>
      </c>
      <c r="RI26" s="5">
        <v>0</v>
      </c>
      <c r="RJ26" s="5">
        <v>0</v>
      </c>
      <c r="RK26" s="5">
        <v>0</v>
      </c>
      <c r="RL26" s="5">
        <v>0</v>
      </c>
      <c r="RM26" s="5">
        <v>0</v>
      </c>
      <c r="RN26" s="5">
        <v>0</v>
      </c>
      <c r="RO26" s="5">
        <v>0</v>
      </c>
      <c r="RP26" s="5">
        <v>0</v>
      </c>
      <c r="RQ26" s="5">
        <v>0</v>
      </c>
      <c r="RR26" s="5">
        <v>0</v>
      </c>
      <c r="RS26" s="5">
        <v>0</v>
      </c>
      <c r="RT26" s="5">
        <v>0</v>
      </c>
      <c r="RU26" s="5">
        <v>0</v>
      </c>
      <c r="RV26" s="5">
        <v>0</v>
      </c>
      <c r="RW26" s="5">
        <v>0</v>
      </c>
      <c r="RX26" s="5">
        <v>0</v>
      </c>
      <c r="RY26" s="5">
        <v>0</v>
      </c>
      <c r="RZ26" s="5">
        <v>3</v>
      </c>
      <c r="SA26" s="5">
        <v>2</v>
      </c>
      <c r="SB26" s="5">
        <v>2</v>
      </c>
      <c r="SC26" s="5">
        <v>2</v>
      </c>
      <c r="SD26" s="5">
        <v>2</v>
      </c>
      <c r="SE26" s="5">
        <v>2</v>
      </c>
      <c r="SF26" s="5">
        <v>2</v>
      </c>
      <c r="SG26" s="5">
        <v>2</v>
      </c>
      <c r="SH26" s="5">
        <v>3</v>
      </c>
      <c r="SI26" s="5">
        <v>2</v>
      </c>
      <c r="SJ26" s="5">
        <v>2</v>
      </c>
      <c r="SK26" s="5">
        <v>1</v>
      </c>
      <c r="SL26" s="5">
        <v>2</v>
      </c>
      <c r="SM26" s="5">
        <v>2</v>
      </c>
      <c r="SN26" s="5">
        <v>2</v>
      </c>
      <c r="SO26" s="5">
        <v>2</v>
      </c>
      <c r="SP26" s="5">
        <v>2</v>
      </c>
      <c r="SQ26" s="5">
        <v>2</v>
      </c>
      <c r="SR26" s="5">
        <v>0</v>
      </c>
      <c r="SS26" s="5">
        <v>0</v>
      </c>
      <c r="ST26" s="5">
        <v>0</v>
      </c>
      <c r="SU26" s="5">
        <v>0</v>
      </c>
      <c r="SV26" s="5">
        <v>0</v>
      </c>
      <c r="SW26" s="5">
        <v>0</v>
      </c>
      <c r="SX26" s="5">
        <v>0</v>
      </c>
      <c r="SY26" s="5">
        <v>0</v>
      </c>
      <c r="SZ26" s="5">
        <v>0</v>
      </c>
      <c r="TA26" s="5">
        <v>0</v>
      </c>
      <c r="TB26" t="s">
        <v>932</v>
      </c>
      <c r="TC26" t="s">
        <v>932</v>
      </c>
      <c r="TD26" t="s">
        <v>932</v>
      </c>
      <c r="TE26" t="s">
        <v>943</v>
      </c>
      <c r="TF26" t="s">
        <v>932</v>
      </c>
      <c r="TG26" t="s">
        <v>932</v>
      </c>
      <c r="TH26" t="s">
        <v>932</v>
      </c>
      <c r="TI26" t="s">
        <v>932</v>
      </c>
      <c r="TJ26" t="s">
        <v>932</v>
      </c>
      <c r="TK26" t="s">
        <v>943</v>
      </c>
      <c r="TL26" t="s">
        <v>945</v>
      </c>
      <c r="TM26" t="s">
        <v>945</v>
      </c>
      <c r="TN26" t="s">
        <v>945</v>
      </c>
      <c r="TO26" t="s">
        <v>932</v>
      </c>
      <c r="TP26" t="s">
        <v>920</v>
      </c>
      <c r="TQ26" t="s">
        <v>945</v>
      </c>
      <c r="TR26" t="s">
        <v>920</v>
      </c>
      <c r="TS26" t="s">
        <v>945</v>
      </c>
      <c r="TT26" s="5">
        <v>999</v>
      </c>
      <c r="TU26" s="5">
        <v>999</v>
      </c>
      <c r="TV26" s="5">
        <v>999</v>
      </c>
      <c r="TW26" s="5">
        <v>999</v>
      </c>
      <c r="TX26" s="5">
        <v>999</v>
      </c>
      <c r="TY26" s="5">
        <v>999</v>
      </c>
      <c r="TZ26" s="5">
        <v>999</v>
      </c>
      <c r="UA26" s="5">
        <v>999</v>
      </c>
      <c r="UB26" s="5">
        <v>999</v>
      </c>
      <c r="UC26" s="5">
        <v>999</v>
      </c>
      <c r="UD26" t="s">
        <v>921</v>
      </c>
      <c r="UE26" t="s">
        <v>943</v>
      </c>
      <c r="UF26" s="5">
        <v>0</v>
      </c>
      <c r="UG26" s="5">
        <v>0</v>
      </c>
      <c r="UH26" s="5">
        <v>0</v>
      </c>
      <c r="UI26" s="5">
        <v>0</v>
      </c>
      <c r="UJ26" s="5">
        <v>0</v>
      </c>
      <c r="UK26" s="5">
        <v>0</v>
      </c>
      <c r="UL26" s="5">
        <v>0</v>
      </c>
      <c r="UM26" s="5">
        <v>0</v>
      </c>
      <c r="UN26" s="5">
        <v>0</v>
      </c>
      <c r="UO26" s="5">
        <v>0</v>
      </c>
      <c r="UP26" s="5">
        <v>0</v>
      </c>
      <c r="UQ26" s="5">
        <v>0</v>
      </c>
      <c r="UR26" s="5">
        <v>0</v>
      </c>
      <c r="US26" s="5">
        <v>0</v>
      </c>
      <c r="UT26" s="5">
        <v>0</v>
      </c>
      <c r="UU26" s="5">
        <v>0</v>
      </c>
      <c r="UV26" s="5">
        <v>0</v>
      </c>
      <c r="UW26" s="5">
        <v>0</v>
      </c>
      <c r="UX26" s="5">
        <v>0</v>
      </c>
      <c r="UY26" s="5">
        <v>0</v>
      </c>
      <c r="UZ26" s="5">
        <v>0</v>
      </c>
      <c r="VA26" s="5">
        <v>0</v>
      </c>
      <c r="VB26" s="5">
        <v>0</v>
      </c>
      <c r="VC26" s="5">
        <v>0</v>
      </c>
      <c r="VD26" s="5">
        <v>0</v>
      </c>
      <c r="VE26" s="5">
        <v>0</v>
      </c>
      <c r="VF26" t="s">
        <v>925</v>
      </c>
      <c r="VG26" t="s">
        <v>925</v>
      </c>
      <c r="VH26" s="5">
        <v>0</v>
      </c>
      <c r="VI26" s="5">
        <v>0</v>
      </c>
      <c r="VJ26" s="5">
        <v>0</v>
      </c>
      <c r="VK26" t="s">
        <v>926</v>
      </c>
      <c r="VL26" t="s">
        <v>925</v>
      </c>
      <c r="VM26" s="5">
        <v>0</v>
      </c>
      <c r="VN26" t="s">
        <v>924</v>
      </c>
      <c r="VO26" t="s">
        <v>926</v>
      </c>
      <c r="VP26" t="s">
        <v>924</v>
      </c>
      <c r="VQ26" t="s">
        <v>925</v>
      </c>
      <c r="VR26" t="s">
        <v>926</v>
      </c>
      <c r="VS26" s="5">
        <v>0</v>
      </c>
      <c r="VT26" t="s">
        <v>926</v>
      </c>
      <c r="VU26" t="s">
        <v>926</v>
      </c>
      <c r="VV26" s="5">
        <v>0</v>
      </c>
      <c r="VW26">
        <v>0</v>
      </c>
      <c r="VX26" t="s">
        <v>926</v>
      </c>
      <c r="VY26" s="5">
        <v>0</v>
      </c>
      <c r="VZ26" s="5">
        <v>0</v>
      </c>
      <c r="WA26" t="s">
        <v>926</v>
      </c>
      <c r="WB26" t="s">
        <v>924</v>
      </c>
      <c r="WC26" s="5">
        <v>0</v>
      </c>
      <c r="WD26" t="s">
        <v>926</v>
      </c>
      <c r="WE26" t="s">
        <v>925</v>
      </c>
      <c r="WF26" s="5">
        <v>0</v>
      </c>
      <c r="WG26" t="s">
        <v>925</v>
      </c>
      <c r="WH26" t="s">
        <v>925</v>
      </c>
      <c r="WI26" s="5">
        <v>0</v>
      </c>
      <c r="WJ26" t="s">
        <v>925</v>
      </c>
      <c r="WK26" t="s">
        <v>925</v>
      </c>
      <c r="WL26" s="5">
        <v>0</v>
      </c>
      <c r="WM26" t="s">
        <v>925</v>
      </c>
      <c r="WN26" t="s">
        <v>925</v>
      </c>
      <c r="WO26" s="5">
        <v>0</v>
      </c>
      <c r="WP26" t="s">
        <v>925</v>
      </c>
      <c r="WQ26" t="s">
        <v>925</v>
      </c>
      <c r="WR26" s="5">
        <v>0</v>
      </c>
      <c r="WS26" s="5">
        <v>0</v>
      </c>
      <c r="WT26" s="5">
        <v>0</v>
      </c>
      <c r="WU26" s="5">
        <v>0</v>
      </c>
      <c r="WV26" s="5">
        <v>0</v>
      </c>
      <c r="WW26" s="5">
        <v>0</v>
      </c>
      <c r="WX26" s="5">
        <v>0</v>
      </c>
      <c r="WY26" s="5">
        <v>0</v>
      </c>
      <c r="WZ26" s="5">
        <v>0</v>
      </c>
      <c r="XA26" s="5">
        <v>0</v>
      </c>
      <c r="XB26" s="5">
        <v>0</v>
      </c>
      <c r="XC26" s="5">
        <v>0</v>
      </c>
      <c r="XD26" s="5">
        <v>0</v>
      </c>
      <c r="XE26" s="5">
        <v>0</v>
      </c>
      <c r="XF26" s="5">
        <v>0</v>
      </c>
      <c r="XG26" s="5">
        <v>0</v>
      </c>
      <c r="XH26" s="5">
        <v>0</v>
      </c>
      <c r="XI26" s="5">
        <v>0</v>
      </c>
      <c r="XJ26" s="5">
        <v>0</v>
      </c>
      <c r="XK26" s="5">
        <v>0</v>
      </c>
      <c r="XL26" s="5">
        <v>0</v>
      </c>
      <c r="XM26" s="5">
        <v>0</v>
      </c>
      <c r="XN26" s="5">
        <v>0</v>
      </c>
      <c r="XO26" s="5">
        <v>0</v>
      </c>
      <c r="XP26" s="5">
        <v>0</v>
      </c>
      <c r="XQ26" s="3">
        <v>1</v>
      </c>
      <c r="XR26" s="3">
        <v>1</v>
      </c>
      <c r="XS26" s="3">
        <v>0</v>
      </c>
      <c r="XT26" s="1" t="e">
        <v>#NULL!</v>
      </c>
      <c r="XU26" s="3">
        <v>2</v>
      </c>
      <c r="XV26" s="3">
        <v>0</v>
      </c>
      <c r="XW26" s="1" t="e">
        <v>#NULL!</v>
      </c>
      <c r="XX26" s="1" t="e">
        <v>#NULL!</v>
      </c>
      <c r="XY26" s="1" t="e">
        <v>#NULL!</v>
      </c>
      <c r="XZ26" s="3">
        <v>1</v>
      </c>
      <c r="YA26" s="3">
        <v>0</v>
      </c>
      <c r="YB26" s="1" t="e">
        <v>#NULL!</v>
      </c>
      <c r="YC26" s="1" t="e">
        <v>#NULL!</v>
      </c>
      <c r="YD26" s="1" t="e">
        <v>#NULL!</v>
      </c>
      <c r="YE26" s="3">
        <v>2</v>
      </c>
      <c r="YF26" s="3">
        <v>0</v>
      </c>
      <c r="YG26" s="1" t="e">
        <v>#NULL!</v>
      </c>
      <c r="YH26" s="1" t="e">
        <v>#NULL!</v>
      </c>
      <c r="YI26" s="3">
        <v>1</v>
      </c>
      <c r="YJ26" s="3">
        <v>0</v>
      </c>
      <c r="YK26" s="1" t="e">
        <v>#NULL!</v>
      </c>
      <c r="YL26" s="1" t="e">
        <v>#NULL!</v>
      </c>
      <c r="YM26" s="3">
        <v>2</v>
      </c>
      <c r="YN26" s="3">
        <v>0</v>
      </c>
      <c r="YO26" s="1" t="e">
        <v>#NULL!</v>
      </c>
      <c r="YP26" s="1" t="e">
        <v>#NULL!</v>
      </c>
      <c r="YQ26" s="3">
        <v>2</v>
      </c>
      <c r="YR26" s="3">
        <v>0</v>
      </c>
      <c r="YS26" s="1" t="e">
        <v>#NULL!</v>
      </c>
      <c r="YT26" s="1" t="e">
        <v>#NULL!</v>
      </c>
      <c r="YU26" s="1" t="e">
        <v>#NULL!</v>
      </c>
      <c r="YV26" s="3">
        <v>1</v>
      </c>
      <c r="YW26" s="3">
        <v>0</v>
      </c>
      <c r="YX26" s="1" t="e">
        <v>#NULL!</v>
      </c>
      <c r="YY26" s="3">
        <v>999</v>
      </c>
      <c r="YZ26" s="3">
        <v>1</v>
      </c>
      <c r="ZA26" s="3">
        <v>0</v>
      </c>
      <c r="ZB26" s="3">
        <v>3</v>
      </c>
      <c r="ZC26" s="3">
        <v>0</v>
      </c>
      <c r="ZD26" s="1" t="e">
        <v>#NULL!</v>
      </c>
      <c r="ZE26" s="3">
        <v>2</v>
      </c>
      <c r="ZF26" s="3">
        <v>0</v>
      </c>
      <c r="ZG26" s="1" t="e">
        <v>#NULL!</v>
      </c>
      <c r="ZH26" s="1" t="e">
        <v>#NULL!</v>
      </c>
      <c r="ZI26" s="3">
        <v>0</v>
      </c>
      <c r="ZJ26" s="1" t="e">
        <v>#NULL!</v>
      </c>
      <c r="ZK26" s="1" t="e">
        <v>#NULL!</v>
      </c>
      <c r="ZL26" s="3">
        <v>2</v>
      </c>
      <c r="ZM26" s="3">
        <v>0</v>
      </c>
      <c r="ZN26" s="1" t="e">
        <v>#NULL!</v>
      </c>
      <c r="ZO26" s="3">
        <v>2</v>
      </c>
      <c r="ZP26" s="3">
        <v>0</v>
      </c>
      <c r="ZQ26" s="1" t="e">
        <v>#NULL!</v>
      </c>
      <c r="ZR26" s="3">
        <v>3</v>
      </c>
      <c r="ZS26" s="3">
        <v>0</v>
      </c>
      <c r="ZT26" s="1" t="e">
        <v>#NULL!</v>
      </c>
      <c r="ZU26" s="3">
        <v>2</v>
      </c>
      <c r="ZV26" s="3">
        <v>0</v>
      </c>
      <c r="ZW26" s="1" t="e">
        <v>#NULL!</v>
      </c>
      <c r="ZX26" s="3">
        <v>3</v>
      </c>
      <c r="ZY26" s="3">
        <v>0</v>
      </c>
      <c r="ZZ26" s="1" t="e">
        <v>#NULL!</v>
      </c>
      <c r="AAA26" s="3">
        <v>2</v>
      </c>
      <c r="AAB26" s="3">
        <v>0</v>
      </c>
      <c r="AAC26" s="1" t="e">
        <v>#NULL!</v>
      </c>
      <c r="AAD26" s="3">
        <v>999</v>
      </c>
      <c r="AAE26" s="3">
        <v>999</v>
      </c>
      <c r="AAF26" s="3">
        <v>999</v>
      </c>
      <c r="AAG26" s="3">
        <v>999</v>
      </c>
      <c r="AAH26" s="3">
        <v>999</v>
      </c>
      <c r="AAI26" s="3">
        <v>999</v>
      </c>
      <c r="AAJ26" s="3">
        <v>999</v>
      </c>
      <c r="AAK26" s="3">
        <v>999</v>
      </c>
      <c r="AAL26" s="3">
        <v>999</v>
      </c>
      <c r="AAM26" s="3">
        <v>999</v>
      </c>
      <c r="AAN26" s="3">
        <v>999</v>
      </c>
      <c r="AAO26" s="3">
        <v>999</v>
      </c>
      <c r="AAP26" s="3">
        <v>999</v>
      </c>
      <c r="AAQ26" s="3">
        <v>999</v>
      </c>
      <c r="AAR26" s="3">
        <v>999</v>
      </c>
      <c r="AAS26" s="3">
        <v>999</v>
      </c>
      <c r="AAT26" s="3">
        <v>999</v>
      </c>
      <c r="AAU26" s="3">
        <v>999</v>
      </c>
      <c r="AAV26" s="3">
        <v>999</v>
      </c>
      <c r="AAW26" s="3">
        <v>999</v>
      </c>
      <c r="AAX26" s="3">
        <v>999</v>
      </c>
      <c r="AAY26" s="3">
        <v>999</v>
      </c>
      <c r="AAZ26" s="3">
        <v>999</v>
      </c>
      <c r="ABA26" s="3">
        <v>999</v>
      </c>
      <c r="ABB26" s="3">
        <v>2</v>
      </c>
      <c r="ABC26" s="3">
        <v>6</v>
      </c>
      <c r="ABD26" s="3">
        <v>4</v>
      </c>
      <c r="ABE26" s="3">
        <v>0</v>
      </c>
      <c r="ABF26" s="3">
        <v>8</v>
      </c>
      <c r="ABG26" s="3">
        <v>5</v>
      </c>
      <c r="ABH26" s="3">
        <v>0</v>
      </c>
      <c r="ABI26" s="3">
        <v>0</v>
      </c>
      <c r="ABJ26" s="3">
        <v>0</v>
      </c>
      <c r="ABK26" s="3">
        <v>7</v>
      </c>
      <c r="ABL26" s="3">
        <v>4</v>
      </c>
      <c r="ABM26" s="3">
        <v>0</v>
      </c>
      <c r="ABN26" s="3">
        <v>0</v>
      </c>
      <c r="ABO26" s="3">
        <v>0</v>
      </c>
      <c r="ABP26" s="3">
        <v>3</v>
      </c>
      <c r="ABQ26" s="3">
        <v>4</v>
      </c>
      <c r="ABR26" s="3">
        <v>0</v>
      </c>
      <c r="ABS26" s="3">
        <v>0</v>
      </c>
      <c r="ABT26" s="3">
        <v>2</v>
      </c>
      <c r="ABU26" s="3">
        <v>3</v>
      </c>
      <c r="ABV26" s="3">
        <v>0</v>
      </c>
      <c r="ABW26" s="3">
        <v>0</v>
      </c>
      <c r="ABX26" s="3">
        <v>3</v>
      </c>
      <c r="ABY26" s="3">
        <v>4</v>
      </c>
      <c r="ABZ26" s="3">
        <v>0</v>
      </c>
      <c r="ACA26" s="3">
        <v>0</v>
      </c>
      <c r="ACB26" s="3">
        <v>7</v>
      </c>
      <c r="ACC26" s="3">
        <v>4</v>
      </c>
      <c r="ACD26" s="3">
        <v>0</v>
      </c>
      <c r="ACE26" s="3">
        <v>0</v>
      </c>
      <c r="ACF26" s="3">
        <v>0</v>
      </c>
      <c r="ACG26" s="3">
        <v>2</v>
      </c>
      <c r="ACH26" s="3">
        <v>9</v>
      </c>
      <c r="ACI26" s="3">
        <v>0</v>
      </c>
      <c r="ACJ26" s="3">
        <v>7</v>
      </c>
      <c r="ACK26" s="3">
        <v>1</v>
      </c>
      <c r="ACL26" s="3">
        <v>4</v>
      </c>
      <c r="ACM26" s="3">
        <v>4</v>
      </c>
      <c r="ACN26" s="3">
        <v>3</v>
      </c>
      <c r="ACO26" s="3">
        <v>0</v>
      </c>
      <c r="ACP26" s="3">
        <v>6</v>
      </c>
      <c r="ACQ26" s="3">
        <v>4</v>
      </c>
      <c r="ACR26" s="3">
        <v>0</v>
      </c>
      <c r="ACS26" s="3">
        <v>0</v>
      </c>
      <c r="ACT26" s="3">
        <v>9</v>
      </c>
      <c r="ACU26" s="3">
        <v>0</v>
      </c>
      <c r="ACV26" s="3">
        <v>0</v>
      </c>
      <c r="ACW26" s="3">
        <v>7</v>
      </c>
      <c r="ACX26" s="3">
        <v>3</v>
      </c>
      <c r="ACY26" s="3">
        <v>0</v>
      </c>
      <c r="ACZ26" s="3">
        <v>7</v>
      </c>
      <c r="ADA26" s="3">
        <v>3</v>
      </c>
      <c r="ADB26" s="3">
        <v>0</v>
      </c>
      <c r="ADC26" s="3">
        <v>5</v>
      </c>
      <c r="ADD26" s="3">
        <v>5</v>
      </c>
      <c r="ADE26" s="3">
        <v>0</v>
      </c>
      <c r="ADF26" s="3">
        <v>6</v>
      </c>
      <c r="ADG26" s="3">
        <v>6</v>
      </c>
      <c r="ADH26" s="3">
        <v>0</v>
      </c>
      <c r="ADI26" s="3">
        <v>2</v>
      </c>
      <c r="ADJ26" s="3">
        <v>6</v>
      </c>
      <c r="ADK26" s="3">
        <v>0</v>
      </c>
      <c r="ADL26" s="3">
        <v>8</v>
      </c>
      <c r="ADM26" s="3">
        <v>4</v>
      </c>
      <c r="ADN26" s="3">
        <v>0</v>
      </c>
      <c r="ADO26" s="3">
        <v>0</v>
      </c>
      <c r="ADP26" s="3">
        <v>0</v>
      </c>
      <c r="ADQ26" s="3">
        <v>0</v>
      </c>
      <c r="ADR26" s="3">
        <v>0</v>
      </c>
      <c r="ADS26" s="3">
        <v>0</v>
      </c>
      <c r="ADT26" s="3">
        <v>0</v>
      </c>
      <c r="ADU26" s="3">
        <v>0</v>
      </c>
      <c r="ADV26" s="3">
        <v>0</v>
      </c>
      <c r="ADW26" s="3">
        <v>0</v>
      </c>
      <c r="ADX26" s="3">
        <v>0</v>
      </c>
      <c r="ADY26" s="3">
        <v>0</v>
      </c>
      <c r="ADZ26" s="3">
        <v>0</v>
      </c>
      <c r="AEA26" s="3">
        <v>0</v>
      </c>
      <c r="AEB26" s="3">
        <v>0</v>
      </c>
      <c r="AEC26" s="3">
        <v>0</v>
      </c>
      <c r="AED26" s="3">
        <v>0</v>
      </c>
      <c r="AEE26" s="3">
        <v>0</v>
      </c>
      <c r="AEF26" s="3">
        <v>0</v>
      </c>
      <c r="AEG26" s="3">
        <v>0</v>
      </c>
      <c r="AEH26" s="3">
        <v>0</v>
      </c>
      <c r="AEI26" s="3">
        <v>0</v>
      </c>
      <c r="AEJ26" s="3">
        <v>0</v>
      </c>
      <c r="AEK26" s="3">
        <v>0</v>
      </c>
      <c r="AEL26" s="3">
        <v>0</v>
      </c>
      <c r="AEM26" t="s">
        <v>933</v>
      </c>
      <c r="AEN26" t="s">
        <v>933</v>
      </c>
      <c r="AEO26" t="s">
        <v>933</v>
      </c>
      <c r="AEP26" s="5">
        <v>0</v>
      </c>
      <c r="AEQ26" t="s">
        <v>933</v>
      </c>
      <c r="AER26" t="s">
        <v>933</v>
      </c>
      <c r="AES26" s="5">
        <v>0</v>
      </c>
      <c r="AET26" s="5">
        <v>0</v>
      </c>
      <c r="AEU26" s="5">
        <v>0</v>
      </c>
      <c r="AEV26" t="s">
        <v>933</v>
      </c>
      <c r="AEW26" t="s">
        <v>933</v>
      </c>
      <c r="AEX26" s="5">
        <v>0</v>
      </c>
      <c r="AEY26" s="5">
        <v>0</v>
      </c>
      <c r="AEZ26" s="5">
        <v>0</v>
      </c>
      <c r="AFA26" t="s">
        <v>933</v>
      </c>
      <c r="AFB26" t="s">
        <v>933</v>
      </c>
      <c r="AFC26" s="5">
        <v>0</v>
      </c>
      <c r="AFD26" s="5">
        <v>0</v>
      </c>
      <c r="AFE26" t="s">
        <v>933</v>
      </c>
      <c r="AFF26" t="s">
        <v>933</v>
      </c>
      <c r="AFG26" s="5">
        <v>0</v>
      </c>
      <c r="AFH26" s="5">
        <v>0</v>
      </c>
      <c r="AFI26" t="s">
        <v>933</v>
      </c>
      <c r="AFJ26" t="s">
        <v>933</v>
      </c>
      <c r="AFK26" s="5">
        <v>0</v>
      </c>
      <c r="AFL26" s="5">
        <v>0</v>
      </c>
      <c r="AFM26" t="s">
        <v>933</v>
      </c>
      <c r="AFN26" t="s">
        <v>933</v>
      </c>
      <c r="AFO26" s="5">
        <v>0</v>
      </c>
      <c r="AFP26" s="5">
        <v>0</v>
      </c>
      <c r="AFQ26" s="5">
        <v>0</v>
      </c>
      <c r="AFR26" t="s">
        <v>933</v>
      </c>
      <c r="AFS26" t="s">
        <v>933</v>
      </c>
      <c r="AFT26" s="5">
        <v>0</v>
      </c>
      <c r="AFU26" t="s">
        <v>933</v>
      </c>
      <c r="AFV26" t="s">
        <v>933</v>
      </c>
      <c r="AFW26" t="s">
        <v>933</v>
      </c>
      <c r="AFX26" t="s">
        <v>933</v>
      </c>
      <c r="AFY26" t="s">
        <v>933</v>
      </c>
      <c r="AFZ26" s="5">
        <v>0</v>
      </c>
      <c r="AGA26" t="s">
        <v>933</v>
      </c>
      <c r="AGB26" t="s">
        <v>933</v>
      </c>
      <c r="AGC26" s="5">
        <v>0</v>
      </c>
      <c r="AGD26" s="5">
        <v>0</v>
      </c>
      <c r="AGE26" t="s">
        <v>933</v>
      </c>
      <c r="AGF26" s="5">
        <v>0</v>
      </c>
      <c r="AGG26" s="5">
        <v>0</v>
      </c>
      <c r="AGH26" t="s">
        <v>927</v>
      </c>
      <c r="AGI26" t="s">
        <v>928</v>
      </c>
      <c r="AGJ26" s="5">
        <v>0</v>
      </c>
      <c r="AGK26" t="s">
        <v>933</v>
      </c>
      <c r="AGL26" t="s">
        <v>933</v>
      </c>
      <c r="AGM26" s="5">
        <v>0</v>
      </c>
      <c r="AGN26" t="s">
        <v>933</v>
      </c>
      <c r="AGO26" t="s">
        <v>933</v>
      </c>
      <c r="AGP26" s="5">
        <v>0</v>
      </c>
      <c r="AGQ26" t="s">
        <v>933</v>
      </c>
      <c r="AGR26" t="s">
        <v>933</v>
      </c>
      <c r="AGS26" s="5">
        <v>0</v>
      </c>
      <c r="AGT26" t="s">
        <v>927</v>
      </c>
      <c r="AGU26" t="s">
        <v>927</v>
      </c>
      <c r="AGV26" s="5">
        <v>0</v>
      </c>
      <c r="AGW26" t="s">
        <v>933</v>
      </c>
      <c r="AGX26" t="s">
        <v>933</v>
      </c>
      <c r="AGY26" s="5">
        <v>0</v>
      </c>
      <c r="AGZ26" s="5">
        <v>0</v>
      </c>
      <c r="AHA26" s="5">
        <v>0</v>
      </c>
      <c r="AHB26" s="5">
        <v>0</v>
      </c>
      <c r="AHC26" s="5">
        <v>0</v>
      </c>
      <c r="AHD26" s="5">
        <v>0</v>
      </c>
      <c r="AHE26" s="5">
        <v>0</v>
      </c>
      <c r="AHF26" s="5">
        <v>0</v>
      </c>
      <c r="AHG26" s="5">
        <v>0</v>
      </c>
      <c r="AHH26" s="5">
        <v>0</v>
      </c>
      <c r="AHI26" s="5">
        <v>0</v>
      </c>
      <c r="AHJ26" s="5">
        <v>0</v>
      </c>
      <c r="AHK26" s="5">
        <v>0</v>
      </c>
      <c r="AHL26" s="5">
        <v>0</v>
      </c>
      <c r="AHM26" s="5">
        <v>0</v>
      </c>
      <c r="AHN26" s="5">
        <v>0</v>
      </c>
      <c r="AHO26" s="5">
        <v>0</v>
      </c>
      <c r="AHP26" s="5">
        <v>0</v>
      </c>
      <c r="AHQ26" s="5">
        <v>0</v>
      </c>
      <c r="AHR26" s="5">
        <v>0</v>
      </c>
      <c r="AHS26" s="5">
        <v>0</v>
      </c>
      <c r="AHT26" s="5">
        <v>0</v>
      </c>
      <c r="AHU26" s="5">
        <v>0</v>
      </c>
      <c r="AHV26" s="5">
        <v>0</v>
      </c>
      <c r="AHW26" s="5">
        <v>0</v>
      </c>
    </row>
    <row r="27" spans="1:907" x14ac:dyDescent="0.2">
      <c r="A27" s="5">
        <v>32</v>
      </c>
      <c r="B27" t="s">
        <v>903</v>
      </c>
      <c r="C27" t="s">
        <v>904</v>
      </c>
      <c r="D27" t="s">
        <v>904</v>
      </c>
      <c r="E27" s="5">
        <v>74</v>
      </c>
      <c r="F27" s="5">
        <v>74.397222222222226</v>
      </c>
      <c r="G27" s="2">
        <v>41995</v>
      </c>
      <c r="H27" s="2">
        <v>42046</v>
      </c>
      <c r="I27" t="s">
        <v>906</v>
      </c>
      <c r="J27" t="s">
        <v>907</v>
      </c>
      <c r="K27" t="s">
        <v>912</v>
      </c>
      <c r="L27" t="s">
        <v>912</v>
      </c>
      <c r="M27" s="5">
        <v>0</v>
      </c>
      <c r="N27" s="5">
        <v>0</v>
      </c>
      <c r="O27" t="s">
        <v>912</v>
      </c>
      <c r="P27" t="s">
        <v>912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t="s">
        <v>912</v>
      </c>
      <c r="Z27" t="s">
        <v>912</v>
      </c>
      <c r="AA27" s="5">
        <v>0</v>
      </c>
      <c r="AB27" s="5">
        <v>0</v>
      </c>
      <c r="AC27" t="s">
        <v>912</v>
      </c>
      <c r="AD27" t="s">
        <v>912</v>
      </c>
      <c r="AE27" s="5">
        <v>0</v>
      </c>
      <c r="AF27" s="5">
        <v>0</v>
      </c>
      <c r="AG27" t="s">
        <v>912</v>
      </c>
      <c r="AH27" t="s">
        <v>912</v>
      </c>
      <c r="AI27" s="5">
        <v>0</v>
      </c>
      <c r="AJ27" s="5">
        <v>0</v>
      </c>
      <c r="AK27" t="s">
        <v>911</v>
      </c>
      <c r="AL27" t="s">
        <v>912</v>
      </c>
      <c r="AM27" s="5">
        <v>0</v>
      </c>
      <c r="AN27" s="5">
        <v>0</v>
      </c>
      <c r="AO27" s="5">
        <v>0</v>
      </c>
      <c r="AP27" t="s">
        <v>912</v>
      </c>
      <c r="AQ27" t="s">
        <v>912</v>
      </c>
      <c r="AR27" s="5">
        <v>0</v>
      </c>
      <c r="AS27" t="s">
        <v>912</v>
      </c>
      <c r="AT27" s="5">
        <v>0</v>
      </c>
      <c r="AU27" s="5">
        <v>0</v>
      </c>
      <c r="AV27" t="s">
        <v>912</v>
      </c>
      <c r="AW27" s="5">
        <v>0</v>
      </c>
      <c r="AX27" s="5">
        <v>0</v>
      </c>
      <c r="AY27" t="s">
        <v>912</v>
      </c>
      <c r="AZ27" s="5">
        <v>0</v>
      </c>
      <c r="BA27" s="5">
        <v>0</v>
      </c>
      <c r="BB27" s="5">
        <v>0</v>
      </c>
      <c r="BC27" t="s">
        <v>912</v>
      </c>
      <c r="BD27" t="s">
        <v>912</v>
      </c>
      <c r="BE27" s="5">
        <v>0</v>
      </c>
      <c r="BF27" s="5">
        <v>0</v>
      </c>
      <c r="BG27" s="5">
        <v>0</v>
      </c>
      <c r="BH27" s="5">
        <v>0</v>
      </c>
      <c r="BI27" t="s">
        <v>911</v>
      </c>
      <c r="BJ27" s="5">
        <v>0</v>
      </c>
      <c r="BK27" s="5">
        <v>0</v>
      </c>
      <c r="BL27" t="s">
        <v>912</v>
      </c>
      <c r="BM27" s="5">
        <v>0</v>
      </c>
      <c r="BN27" s="5">
        <v>0</v>
      </c>
      <c r="BO27" t="s">
        <v>912</v>
      </c>
      <c r="BP27" t="s">
        <v>912</v>
      </c>
      <c r="BQ27" s="5">
        <v>0</v>
      </c>
      <c r="BR27" t="s">
        <v>913</v>
      </c>
      <c r="BS27" t="s">
        <v>913</v>
      </c>
      <c r="BT27" s="5">
        <v>0</v>
      </c>
      <c r="BU27" t="s">
        <v>912</v>
      </c>
      <c r="BV27" t="s">
        <v>912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t="s">
        <v>912</v>
      </c>
      <c r="CW27" t="s">
        <v>912</v>
      </c>
      <c r="CX27" s="5">
        <v>0</v>
      </c>
      <c r="CY27" s="5">
        <v>0</v>
      </c>
      <c r="CZ27" t="s">
        <v>912</v>
      </c>
      <c r="DA27" t="s">
        <v>911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t="s">
        <v>912</v>
      </c>
      <c r="DK27" t="s">
        <v>912</v>
      </c>
      <c r="DL27" s="5">
        <v>0</v>
      </c>
      <c r="DM27" s="5">
        <v>0</v>
      </c>
      <c r="DN27" t="s">
        <v>912</v>
      </c>
      <c r="DO27" t="s">
        <v>912</v>
      </c>
      <c r="DP27" s="5">
        <v>0</v>
      </c>
      <c r="DQ27" s="5">
        <v>0</v>
      </c>
      <c r="DR27" t="s">
        <v>912</v>
      </c>
      <c r="DS27" t="s">
        <v>912</v>
      </c>
      <c r="DT27" s="5">
        <v>0</v>
      </c>
      <c r="DU27" s="5">
        <v>0</v>
      </c>
      <c r="DV27" t="s">
        <v>911</v>
      </c>
      <c r="DW27" t="s">
        <v>912</v>
      </c>
      <c r="DX27" s="5">
        <v>0</v>
      </c>
      <c r="DY27" s="5">
        <v>0</v>
      </c>
      <c r="DZ27" s="5">
        <v>0</v>
      </c>
      <c r="EA27" t="s">
        <v>911</v>
      </c>
      <c r="EB27" t="s">
        <v>912</v>
      </c>
      <c r="EC27" s="5">
        <v>0</v>
      </c>
      <c r="ED27" t="s">
        <v>912</v>
      </c>
      <c r="EE27" s="5">
        <v>0</v>
      </c>
      <c r="EF27" s="5">
        <v>0</v>
      </c>
      <c r="EG27" t="s">
        <v>913</v>
      </c>
      <c r="EH27" s="5">
        <v>0</v>
      </c>
      <c r="EI27" s="5">
        <v>0</v>
      </c>
      <c r="EJ27" t="s">
        <v>913</v>
      </c>
      <c r="EK27" s="5">
        <v>0</v>
      </c>
      <c r="EL27" s="5">
        <v>0</v>
      </c>
      <c r="EM27" s="5">
        <v>0</v>
      </c>
      <c r="EN27" t="s">
        <v>912</v>
      </c>
      <c r="EO27" t="s">
        <v>913</v>
      </c>
      <c r="EP27" s="5">
        <v>0</v>
      </c>
      <c r="EQ27" t="s">
        <v>919</v>
      </c>
      <c r="ER27" s="5">
        <v>0</v>
      </c>
      <c r="ES27" s="5">
        <v>0</v>
      </c>
      <c r="ET27" t="s">
        <v>912</v>
      </c>
      <c r="EU27" s="5">
        <v>0</v>
      </c>
      <c r="EV27" s="5">
        <v>0</v>
      </c>
      <c r="EW27" t="s">
        <v>912</v>
      </c>
      <c r="EX27" s="5">
        <v>0</v>
      </c>
      <c r="EY27" s="5">
        <v>0</v>
      </c>
      <c r="EZ27" t="s">
        <v>912</v>
      </c>
      <c r="FA27" t="s">
        <v>912</v>
      </c>
      <c r="FB27" s="5">
        <v>0</v>
      </c>
      <c r="FC27" t="s">
        <v>913</v>
      </c>
      <c r="FD27" t="s">
        <v>913</v>
      </c>
      <c r="FE27" s="5">
        <v>0</v>
      </c>
      <c r="FF27" t="s">
        <v>913</v>
      </c>
      <c r="FG27" t="s">
        <v>912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t="s">
        <v>930</v>
      </c>
      <c r="GH27" t="s">
        <v>930</v>
      </c>
      <c r="GI27" t="s">
        <v>909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t="s">
        <v>930</v>
      </c>
      <c r="GQ27" t="s">
        <v>930</v>
      </c>
      <c r="GR27" t="s">
        <v>1037</v>
      </c>
      <c r="GS27" s="4">
        <v>5</v>
      </c>
      <c r="GT27" s="4">
        <v>7</v>
      </c>
      <c r="GU27" s="4">
        <v>20</v>
      </c>
      <c r="GV27" s="1" t="e">
        <v>#NULL!</v>
      </c>
      <c r="GW27" s="5">
        <v>25</v>
      </c>
      <c r="GX27" s="1" t="e">
        <v>#NULL!</v>
      </c>
      <c r="GY27" s="5">
        <v>0</v>
      </c>
      <c r="GZ27" s="5">
        <v>5</v>
      </c>
      <c r="HA27" s="5">
        <v>7</v>
      </c>
      <c r="HB27" s="5">
        <v>0</v>
      </c>
      <c r="HC27" s="5">
        <v>11</v>
      </c>
      <c r="HD27" s="5">
        <v>999</v>
      </c>
      <c r="HE27" s="5">
        <v>9</v>
      </c>
      <c r="HF27" s="5">
        <v>999</v>
      </c>
      <c r="HG27" t="s">
        <v>910</v>
      </c>
      <c r="HH27" t="s">
        <v>935</v>
      </c>
      <c r="HI27" s="5">
        <v>2</v>
      </c>
      <c r="HJ27" s="5">
        <v>6</v>
      </c>
      <c r="HK27" s="5">
        <v>4</v>
      </c>
      <c r="HL27" s="5">
        <v>4</v>
      </c>
      <c r="HM27" s="5">
        <v>0</v>
      </c>
      <c r="HN27" s="5">
        <v>999</v>
      </c>
      <c r="HO27" s="5">
        <v>3</v>
      </c>
      <c r="HP27" s="5">
        <v>2</v>
      </c>
      <c r="HQ27" s="5">
        <v>3</v>
      </c>
      <c r="HR27" s="5">
        <v>2</v>
      </c>
      <c r="HS27" t="s">
        <v>915</v>
      </c>
      <c r="HT27" t="s">
        <v>915</v>
      </c>
      <c r="HU27" s="5">
        <v>0</v>
      </c>
      <c r="HV27" s="5">
        <v>0</v>
      </c>
      <c r="HW27" t="s">
        <v>915</v>
      </c>
      <c r="HX27" t="s">
        <v>915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t="s">
        <v>915</v>
      </c>
      <c r="IH27" t="s">
        <v>915</v>
      </c>
      <c r="II27" s="5">
        <v>0</v>
      </c>
      <c r="IJ27" s="5">
        <v>0</v>
      </c>
      <c r="IK27" t="s">
        <v>915</v>
      </c>
      <c r="IL27" t="s">
        <v>915</v>
      </c>
      <c r="IM27" s="5">
        <v>0</v>
      </c>
      <c r="IN27" s="5">
        <v>0</v>
      </c>
      <c r="IO27" t="s">
        <v>915</v>
      </c>
      <c r="IP27" t="s">
        <v>915</v>
      </c>
      <c r="IQ27" s="5">
        <v>0</v>
      </c>
      <c r="IR27" s="5">
        <v>0</v>
      </c>
      <c r="IS27" t="s">
        <v>915</v>
      </c>
      <c r="IT27" t="s">
        <v>915</v>
      </c>
      <c r="IU27" s="5">
        <v>0</v>
      </c>
      <c r="IV27" s="5">
        <v>0</v>
      </c>
      <c r="IW27" s="5">
        <v>0</v>
      </c>
      <c r="IX27" t="s">
        <v>915</v>
      </c>
      <c r="IY27" t="s">
        <v>915</v>
      </c>
      <c r="IZ27" s="5">
        <v>0</v>
      </c>
      <c r="JA27" t="s">
        <v>915</v>
      </c>
      <c r="JB27" s="5">
        <v>0</v>
      </c>
      <c r="JC27" s="5">
        <v>0</v>
      </c>
      <c r="JD27" t="s">
        <v>915</v>
      </c>
      <c r="JE27" s="5">
        <v>0</v>
      </c>
      <c r="JF27" s="5">
        <v>0</v>
      </c>
      <c r="JG27" s="5">
        <v>5</v>
      </c>
      <c r="JH27" s="5">
        <v>0</v>
      </c>
      <c r="JI27" s="5">
        <v>0</v>
      </c>
      <c r="JJ27" s="5">
        <v>0</v>
      </c>
      <c r="JK27" t="s">
        <v>915</v>
      </c>
      <c r="JL27" t="s">
        <v>915</v>
      </c>
      <c r="JM27" s="5">
        <v>0</v>
      </c>
      <c r="JN27" t="s">
        <v>915</v>
      </c>
      <c r="JO27" s="5">
        <v>0</v>
      </c>
      <c r="JP27" s="5">
        <v>0</v>
      </c>
      <c r="JQ27" t="s">
        <v>915</v>
      </c>
      <c r="JR27" s="5">
        <v>0</v>
      </c>
      <c r="JS27" s="5">
        <v>0</v>
      </c>
      <c r="JT27" t="s">
        <v>915</v>
      </c>
      <c r="JU27" s="5">
        <v>0</v>
      </c>
      <c r="JV27" s="5">
        <v>0</v>
      </c>
      <c r="JW27" t="s">
        <v>915</v>
      </c>
      <c r="JX27" t="s">
        <v>915</v>
      </c>
      <c r="JY27" s="5">
        <v>0</v>
      </c>
      <c r="JZ27" t="s">
        <v>915</v>
      </c>
      <c r="KA27" t="s">
        <v>915</v>
      </c>
      <c r="KB27" s="5">
        <v>0</v>
      </c>
      <c r="KC27" t="s">
        <v>915</v>
      </c>
      <c r="KD27" t="s">
        <v>915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t="s">
        <v>916</v>
      </c>
      <c r="LE27" t="s">
        <v>916</v>
      </c>
      <c r="LF27" s="5">
        <v>0</v>
      </c>
      <c r="LG27" s="5">
        <v>0</v>
      </c>
      <c r="LH27" t="s">
        <v>916</v>
      </c>
      <c r="LI27" t="s">
        <v>917</v>
      </c>
      <c r="LJ27" s="5">
        <v>0</v>
      </c>
      <c r="LK27" s="5">
        <v>0</v>
      </c>
      <c r="LL27" s="5">
        <v>0</v>
      </c>
      <c r="LM27" s="5">
        <v>0</v>
      </c>
      <c r="LN27" s="5">
        <v>0</v>
      </c>
      <c r="LO27" s="5">
        <v>0</v>
      </c>
      <c r="LP27" s="5">
        <v>0</v>
      </c>
      <c r="LQ27" s="5">
        <v>0</v>
      </c>
      <c r="LR27" t="s">
        <v>916</v>
      </c>
      <c r="LS27" t="s">
        <v>916</v>
      </c>
      <c r="LT27" s="5">
        <v>0</v>
      </c>
      <c r="LU27" s="5">
        <v>0</v>
      </c>
      <c r="LV27" t="s">
        <v>916</v>
      </c>
      <c r="LW27" t="s">
        <v>916</v>
      </c>
      <c r="LX27" s="5">
        <v>0</v>
      </c>
      <c r="LY27" s="5">
        <v>0</v>
      </c>
      <c r="LZ27" t="s">
        <v>916</v>
      </c>
      <c r="MA27" t="s">
        <v>916</v>
      </c>
      <c r="MB27" s="5">
        <v>0</v>
      </c>
      <c r="MC27" s="5">
        <v>0</v>
      </c>
      <c r="MD27" t="s">
        <v>916</v>
      </c>
      <c r="ME27" t="s">
        <v>916</v>
      </c>
      <c r="MF27" s="5">
        <v>0</v>
      </c>
      <c r="MG27" s="5">
        <v>0</v>
      </c>
      <c r="MH27" s="5">
        <v>0</v>
      </c>
      <c r="MI27" t="s">
        <v>916</v>
      </c>
      <c r="MJ27" t="s">
        <v>916</v>
      </c>
      <c r="MK27" s="5">
        <v>0</v>
      </c>
      <c r="ML27" t="s">
        <v>916</v>
      </c>
      <c r="MM27" s="5">
        <v>0</v>
      </c>
      <c r="MN27" s="5">
        <v>0</v>
      </c>
      <c r="MO27" t="s">
        <v>916</v>
      </c>
      <c r="MP27" s="5">
        <v>0</v>
      </c>
      <c r="MQ27" s="5">
        <v>0</v>
      </c>
      <c r="MR27" t="s">
        <v>916</v>
      </c>
      <c r="MS27" s="5">
        <v>0</v>
      </c>
      <c r="MT27" s="5">
        <v>0</v>
      </c>
      <c r="MU27" s="5">
        <v>0</v>
      </c>
      <c r="MV27" t="s">
        <v>916</v>
      </c>
      <c r="MW27" t="s">
        <v>916</v>
      </c>
      <c r="MX27" s="5">
        <v>0</v>
      </c>
      <c r="MY27" s="5">
        <v>0</v>
      </c>
      <c r="MZ27" s="5">
        <v>0</v>
      </c>
      <c r="NA27" s="5">
        <v>0</v>
      </c>
      <c r="NB27" t="s">
        <v>916</v>
      </c>
      <c r="NC27" s="5">
        <v>0</v>
      </c>
      <c r="ND27" s="5">
        <v>0</v>
      </c>
      <c r="NE27" t="s">
        <v>916</v>
      </c>
      <c r="NF27" s="5">
        <v>0</v>
      </c>
      <c r="NG27" s="5">
        <v>0</v>
      </c>
      <c r="NH27" t="s">
        <v>916</v>
      </c>
      <c r="NI27" t="s">
        <v>916</v>
      </c>
      <c r="NJ27" s="5">
        <v>0</v>
      </c>
      <c r="NK27" t="s">
        <v>918</v>
      </c>
      <c r="NL27" t="s">
        <v>918</v>
      </c>
      <c r="NM27" s="5">
        <v>0</v>
      </c>
      <c r="NN27" t="s">
        <v>916</v>
      </c>
      <c r="NO27" t="s">
        <v>916</v>
      </c>
      <c r="NP27" s="5">
        <v>0</v>
      </c>
      <c r="NQ27" s="5">
        <v>0</v>
      </c>
      <c r="NR27" s="5">
        <v>0</v>
      </c>
      <c r="NS27" s="5">
        <v>0</v>
      </c>
      <c r="NT27" s="5">
        <v>0</v>
      </c>
      <c r="NU27" s="5">
        <v>0</v>
      </c>
      <c r="NV27" s="5">
        <v>0</v>
      </c>
      <c r="NW27" s="5">
        <v>0</v>
      </c>
      <c r="NX27" s="5">
        <v>0</v>
      </c>
      <c r="NY27" s="5">
        <v>0</v>
      </c>
      <c r="NZ27" s="5">
        <v>0</v>
      </c>
      <c r="OA27" s="5">
        <v>0</v>
      </c>
      <c r="OB27" s="5">
        <v>0</v>
      </c>
      <c r="OC27" s="5">
        <v>0</v>
      </c>
      <c r="OD27" s="5">
        <v>0</v>
      </c>
      <c r="OE27" s="5">
        <v>0</v>
      </c>
      <c r="OF27" s="5">
        <v>0</v>
      </c>
      <c r="OG27" s="5">
        <v>0</v>
      </c>
      <c r="OH27" s="5">
        <v>0</v>
      </c>
      <c r="OI27" s="5">
        <v>0</v>
      </c>
      <c r="OJ27" s="5">
        <v>0</v>
      </c>
      <c r="OK27" s="5">
        <v>0</v>
      </c>
      <c r="OL27" s="5">
        <v>0</v>
      </c>
      <c r="OM27" s="5">
        <v>0</v>
      </c>
      <c r="ON27" s="5">
        <v>0</v>
      </c>
      <c r="OO27" s="5">
        <v>5</v>
      </c>
      <c r="OP27" s="5">
        <v>0</v>
      </c>
      <c r="OQ27" s="5">
        <v>0</v>
      </c>
      <c r="OR27" s="5">
        <v>0</v>
      </c>
      <c r="OS27" s="5">
        <v>5</v>
      </c>
      <c r="OT27" s="5">
        <v>5</v>
      </c>
      <c r="OU27" s="5">
        <v>0</v>
      </c>
      <c r="OV27" s="5">
        <v>0</v>
      </c>
      <c r="OW27" s="5">
        <v>0</v>
      </c>
      <c r="OX27" s="5">
        <v>0</v>
      </c>
      <c r="OY27" s="5">
        <v>0</v>
      </c>
      <c r="OZ27" s="5">
        <v>0</v>
      </c>
      <c r="PA27" s="5">
        <v>0</v>
      </c>
      <c r="PB27" s="5">
        <v>0</v>
      </c>
      <c r="PC27" s="5">
        <v>5</v>
      </c>
      <c r="PD27" s="5">
        <v>5</v>
      </c>
      <c r="PE27" s="5">
        <v>0</v>
      </c>
      <c r="PF27" s="5">
        <v>0</v>
      </c>
      <c r="PG27" s="5">
        <v>5</v>
      </c>
      <c r="PH27" s="5">
        <v>0</v>
      </c>
      <c r="PI27" s="5">
        <v>0</v>
      </c>
      <c r="PJ27" s="5">
        <v>0</v>
      </c>
      <c r="PK27" s="5">
        <v>5</v>
      </c>
      <c r="PL27" s="5">
        <v>0</v>
      </c>
      <c r="PM27" s="5">
        <v>0</v>
      </c>
      <c r="PN27" s="5">
        <v>0</v>
      </c>
      <c r="PO27" s="5">
        <v>5</v>
      </c>
      <c r="PP27" s="5">
        <v>0</v>
      </c>
      <c r="PQ27" s="5">
        <v>0</v>
      </c>
      <c r="PR27" s="5">
        <v>0</v>
      </c>
      <c r="PS27" s="5">
        <v>0</v>
      </c>
      <c r="PT27" s="5">
        <v>5</v>
      </c>
      <c r="PU27" s="5">
        <v>0</v>
      </c>
      <c r="PV27" s="5">
        <v>0</v>
      </c>
      <c r="PW27" s="5">
        <v>5</v>
      </c>
      <c r="PX27" s="5">
        <v>0</v>
      </c>
      <c r="PY27" s="5">
        <v>0</v>
      </c>
      <c r="PZ27" s="5">
        <v>5</v>
      </c>
      <c r="QA27" s="5">
        <v>0</v>
      </c>
      <c r="QB27" s="5">
        <v>0</v>
      </c>
      <c r="QC27" s="5">
        <v>5</v>
      </c>
      <c r="QD27" s="5">
        <v>0</v>
      </c>
      <c r="QE27" s="5">
        <v>0</v>
      </c>
      <c r="QF27" s="5">
        <v>0</v>
      </c>
      <c r="QG27" s="5">
        <v>5</v>
      </c>
      <c r="QH27" s="5">
        <v>0</v>
      </c>
      <c r="QI27" s="5">
        <v>0</v>
      </c>
      <c r="QJ27" s="5">
        <v>5</v>
      </c>
      <c r="QK27" s="5">
        <v>0</v>
      </c>
      <c r="QL27" s="5">
        <v>0</v>
      </c>
      <c r="QM27" s="5">
        <v>5</v>
      </c>
      <c r="QN27" s="5">
        <v>0</v>
      </c>
      <c r="QO27" s="5">
        <v>0</v>
      </c>
      <c r="QP27" s="5">
        <v>5</v>
      </c>
      <c r="QQ27" s="5">
        <v>0</v>
      </c>
      <c r="QR27" s="5">
        <v>0</v>
      </c>
      <c r="QS27" s="5">
        <v>5</v>
      </c>
      <c r="QT27" s="5">
        <v>0</v>
      </c>
      <c r="QU27" s="5">
        <v>0</v>
      </c>
      <c r="QV27" s="5">
        <v>5</v>
      </c>
      <c r="QW27" s="5">
        <v>0</v>
      </c>
      <c r="QX27" s="5">
        <v>0</v>
      </c>
      <c r="QY27" s="5">
        <v>5</v>
      </c>
      <c r="QZ27" s="5">
        <v>0</v>
      </c>
      <c r="RA27" s="5">
        <v>0</v>
      </c>
      <c r="RB27" s="5">
        <v>0</v>
      </c>
      <c r="RC27" s="5">
        <v>0</v>
      </c>
      <c r="RD27" s="5">
        <v>0</v>
      </c>
      <c r="RE27" s="5">
        <v>0</v>
      </c>
      <c r="RF27" s="5">
        <v>0</v>
      </c>
      <c r="RG27" s="5">
        <v>0</v>
      </c>
      <c r="RH27" s="5">
        <v>0</v>
      </c>
      <c r="RI27" s="5">
        <v>0</v>
      </c>
      <c r="RJ27" s="5">
        <v>0</v>
      </c>
      <c r="RK27" s="5">
        <v>0</v>
      </c>
      <c r="RL27" s="5">
        <v>0</v>
      </c>
      <c r="RM27" s="5">
        <v>0</v>
      </c>
      <c r="RN27" s="5">
        <v>0</v>
      </c>
      <c r="RO27" s="5">
        <v>0</v>
      </c>
      <c r="RP27" s="5">
        <v>0</v>
      </c>
      <c r="RQ27" s="5">
        <v>0</v>
      </c>
      <c r="RR27" s="5">
        <v>0</v>
      </c>
      <c r="RS27" s="5">
        <v>0</v>
      </c>
      <c r="RT27" s="5">
        <v>0</v>
      </c>
      <c r="RU27" s="5">
        <v>0</v>
      </c>
      <c r="RV27" s="5">
        <v>0</v>
      </c>
      <c r="RW27" s="5">
        <v>0</v>
      </c>
      <c r="RX27" s="5">
        <v>0</v>
      </c>
      <c r="RY27" s="5">
        <v>0</v>
      </c>
      <c r="RZ27" s="5">
        <v>2</v>
      </c>
      <c r="SA27" s="5">
        <v>2</v>
      </c>
      <c r="SB27" s="5">
        <v>2</v>
      </c>
      <c r="SC27" s="5">
        <v>2</v>
      </c>
      <c r="SD27" s="5">
        <v>2</v>
      </c>
      <c r="SE27" s="5">
        <v>2</v>
      </c>
      <c r="SF27" s="5">
        <v>2</v>
      </c>
      <c r="SG27" s="5">
        <v>1</v>
      </c>
      <c r="SH27" s="5">
        <v>1</v>
      </c>
      <c r="SI27" s="5">
        <v>1</v>
      </c>
      <c r="SJ27" s="5">
        <v>2</v>
      </c>
      <c r="SK27" s="5">
        <v>2</v>
      </c>
      <c r="SL27" s="5">
        <v>1</v>
      </c>
      <c r="SM27" s="5">
        <v>1</v>
      </c>
      <c r="SN27" s="5">
        <v>2</v>
      </c>
      <c r="SO27" s="5">
        <v>2</v>
      </c>
      <c r="SP27" s="5">
        <v>2</v>
      </c>
      <c r="SQ27" s="5">
        <v>0</v>
      </c>
      <c r="SR27" s="5">
        <v>0</v>
      </c>
      <c r="SS27" s="5">
        <v>0</v>
      </c>
      <c r="ST27" s="5">
        <v>0</v>
      </c>
      <c r="SU27" s="5">
        <v>0</v>
      </c>
      <c r="SV27" s="5">
        <v>0</v>
      </c>
      <c r="SW27" s="5">
        <v>0</v>
      </c>
      <c r="SX27" s="5">
        <v>0</v>
      </c>
      <c r="SY27" s="5">
        <v>0</v>
      </c>
      <c r="SZ27" s="5">
        <v>0</v>
      </c>
      <c r="TA27" s="5">
        <v>0</v>
      </c>
      <c r="TB27" t="s">
        <v>945</v>
      </c>
      <c r="TC27" s="5">
        <v>999</v>
      </c>
      <c r="TD27" t="s">
        <v>920</v>
      </c>
      <c r="TE27" t="s">
        <v>945</v>
      </c>
      <c r="TF27" t="s">
        <v>945</v>
      </c>
      <c r="TG27" t="s">
        <v>932</v>
      </c>
      <c r="TH27" t="s">
        <v>922</v>
      </c>
      <c r="TI27" t="s">
        <v>945</v>
      </c>
      <c r="TJ27" t="s">
        <v>922</v>
      </c>
      <c r="TK27" t="s">
        <v>922</v>
      </c>
      <c r="TL27" t="s">
        <v>945</v>
      </c>
      <c r="TM27" t="s">
        <v>945</v>
      </c>
      <c r="TN27" t="s">
        <v>945</v>
      </c>
      <c r="TO27" t="s">
        <v>945</v>
      </c>
      <c r="TP27" t="s">
        <v>945</v>
      </c>
      <c r="TQ27" t="s">
        <v>945</v>
      </c>
      <c r="TR27" t="s">
        <v>945</v>
      </c>
      <c r="TS27" t="s">
        <v>920</v>
      </c>
      <c r="TT27" s="5">
        <v>999</v>
      </c>
      <c r="TU27" s="5">
        <v>999</v>
      </c>
      <c r="TV27" s="5">
        <v>999</v>
      </c>
      <c r="TW27" s="5">
        <v>999</v>
      </c>
      <c r="TX27" s="5">
        <v>999</v>
      </c>
      <c r="TY27" s="5">
        <v>999</v>
      </c>
      <c r="TZ27" s="5">
        <v>999</v>
      </c>
      <c r="UA27" s="5">
        <v>999</v>
      </c>
      <c r="UB27" s="5">
        <v>999</v>
      </c>
      <c r="UC27" s="5">
        <v>999</v>
      </c>
      <c r="UD27" s="5">
        <v>999</v>
      </c>
      <c r="UE27" t="s">
        <v>938</v>
      </c>
      <c r="UF27" s="5">
        <v>0</v>
      </c>
      <c r="UG27" s="5">
        <v>0</v>
      </c>
      <c r="UH27" s="5">
        <v>0</v>
      </c>
      <c r="UI27" s="5">
        <v>0</v>
      </c>
      <c r="UJ27" s="5">
        <v>0</v>
      </c>
      <c r="UK27" s="5">
        <v>0</v>
      </c>
      <c r="UL27" s="5">
        <v>0</v>
      </c>
      <c r="UM27" s="5">
        <v>0</v>
      </c>
      <c r="UN27" s="5">
        <v>0</v>
      </c>
      <c r="UO27" s="5">
        <v>0</v>
      </c>
      <c r="UP27" s="5">
        <v>0</v>
      </c>
      <c r="UQ27" s="5">
        <v>0</v>
      </c>
      <c r="UR27" s="5">
        <v>0</v>
      </c>
      <c r="US27" s="5">
        <v>0</v>
      </c>
      <c r="UT27" s="5">
        <v>0</v>
      </c>
      <c r="UU27" s="5">
        <v>0</v>
      </c>
      <c r="UV27" s="5">
        <v>0</v>
      </c>
      <c r="UW27" s="5">
        <v>0</v>
      </c>
      <c r="UX27" s="5">
        <v>0</v>
      </c>
      <c r="UY27" s="5">
        <v>0</v>
      </c>
      <c r="UZ27" s="5">
        <v>0</v>
      </c>
      <c r="VA27" s="5">
        <v>0</v>
      </c>
      <c r="VB27" s="5">
        <v>0</v>
      </c>
      <c r="VC27" s="5">
        <v>0</v>
      </c>
      <c r="VD27" s="5">
        <v>0</v>
      </c>
      <c r="VE27" s="5">
        <v>0</v>
      </c>
      <c r="VF27" s="5">
        <v>0</v>
      </c>
      <c r="VG27" s="5">
        <v>0</v>
      </c>
      <c r="VH27" s="5">
        <v>0</v>
      </c>
      <c r="VI27" s="5">
        <v>0</v>
      </c>
      <c r="VJ27" s="5">
        <v>0</v>
      </c>
      <c r="VK27" s="5">
        <v>0</v>
      </c>
      <c r="VL27" s="5">
        <v>0</v>
      </c>
      <c r="VM27" s="5">
        <v>0</v>
      </c>
      <c r="VN27" s="5">
        <v>0</v>
      </c>
      <c r="VO27" s="5">
        <v>0</v>
      </c>
      <c r="VP27" s="5">
        <v>0</v>
      </c>
      <c r="VQ27" s="5">
        <v>0</v>
      </c>
      <c r="VR27" s="5">
        <v>0</v>
      </c>
      <c r="VS27" s="5">
        <v>0</v>
      </c>
      <c r="VT27" s="5">
        <v>0</v>
      </c>
      <c r="VU27" s="5">
        <v>0</v>
      </c>
      <c r="VV27" s="5">
        <v>0</v>
      </c>
      <c r="VW27">
        <v>0</v>
      </c>
      <c r="VX27" t="s">
        <v>925</v>
      </c>
      <c r="VY27" t="s">
        <v>924</v>
      </c>
      <c r="VZ27" s="5">
        <v>0</v>
      </c>
      <c r="WA27" s="5">
        <v>0</v>
      </c>
      <c r="WB27" s="5">
        <v>0</v>
      </c>
      <c r="WC27" s="5">
        <v>0</v>
      </c>
      <c r="WD27" t="s">
        <v>924</v>
      </c>
      <c r="WE27" s="5">
        <v>0</v>
      </c>
      <c r="WF27" s="5">
        <v>0</v>
      </c>
      <c r="WG27" t="s">
        <v>924</v>
      </c>
      <c r="WH27" s="5">
        <v>0</v>
      </c>
      <c r="WI27" s="5">
        <v>0</v>
      </c>
      <c r="WJ27" t="s">
        <v>924</v>
      </c>
      <c r="WK27" t="s">
        <v>924</v>
      </c>
      <c r="WL27" s="5">
        <v>0</v>
      </c>
      <c r="WM27" t="s">
        <v>924</v>
      </c>
      <c r="WN27" t="s">
        <v>924</v>
      </c>
      <c r="WO27" s="5">
        <v>0</v>
      </c>
      <c r="WP27" t="s">
        <v>924</v>
      </c>
      <c r="WQ27" t="s">
        <v>924</v>
      </c>
      <c r="WR27" s="5">
        <v>0</v>
      </c>
      <c r="WS27" s="5">
        <v>0</v>
      </c>
      <c r="WT27" s="5">
        <v>0</v>
      </c>
      <c r="WU27" s="5">
        <v>0</v>
      </c>
      <c r="WV27" s="5">
        <v>0</v>
      </c>
      <c r="WW27" s="5">
        <v>0</v>
      </c>
      <c r="WX27" s="5">
        <v>0</v>
      </c>
      <c r="WY27" s="5">
        <v>0</v>
      </c>
      <c r="WZ27" s="5">
        <v>0</v>
      </c>
      <c r="XA27" s="5">
        <v>0</v>
      </c>
      <c r="XB27" s="5">
        <v>0</v>
      </c>
      <c r="XC27" s="5">
        <v>0</v>
      </c>
      <c r="XD27" s="5">
        <v>0</v>
      </c>
      <c r="XE27" s="5">
        <v>0</v>
      </c>
      <c r="XF27" s="5">
        <v>0</v>
      </c>
      <c r="XG27" s="5">
        <v>0</v>
      </c>
      <c r="XH27" s="5">
        <v>0</v>
      </c>
      <c r="XI27" s="5">
        <v>0</v>
      </c>
      <c r="XJ27" s="5">
        <v>0</v>
      </c>
      <c r="XK27" s="5">
        <v>0</v>
      </c>
      <c r="XL27" s="5">
        <v>0</v>
      </c>
      <c r="XM27" s="5">
        <v>0</v>
      </c>
      <c r="XN27" s="5">
        <v>0</v>
      </c>
      <c r="XO27" s="5">
        <v>0</v>
      </c>
      <c r="XP27" s="5">
        <v>0</v>
      </c>
      <c r="XQ27" s="3">
        <v>3</v>
      </c>
      <c r="XR27" s="3">
        <v>0</v>
      </c>
      <c r="XS27" s="1" t="e">
        <v>#NULL!</v>
      </c>
      <c r="XT27" s="1" t="e">
        <v>#NULL!</v>
      </c>
      <c r="XU27" s="3">
        <v>2</v>
      </c>
      <c r="XV27" s="3">
        <v>0</v>
      </c>
      <c r="XW27" s="1" t="e">
        <v>#NULL!</v>
      </c>
      <c r="XX27" s="1" t="e">
        <v>#NULL!</v>
      </c>
      <c r="XY27" s="1" t="e">
        <v>#NULL!</v>
      </c>
      <c r="XZ27" s="3">
        <v>999</v>
      </c>
      <c r="YA27" s="3">
        <v>999</v>
      </c>
      <c r="YB27" s="3">
        <v>999</v>
      </c>
      <c r="YC27" s="3">
        <v>999</v>
      </c>
      <c r="YD27" s="3">
        <v>999</v>
      </c>
      <c r="YE27" s="3">
        <v>3</v>
      </c>
      <c r="YF27" s="3">
        <v>0</v>
      </c>
      <c r="YG27" s="1" t="e">
        <v>#NULL!</v>
      </c>
      <c r="YH27" s="1" t="e">
        <v>#NULL!</v>
      </c>
      <c r="YI27" s="3">
        <v>2</v>
      </c>
      <c r="YJ27" s="3">
        <v>0</v>
      </c>
      <c r="YK27" s="1" t="e">
        <v>#NULL!</v>
      </c>
      <c r="YL27" s="1" t="e">
        <v>#NULL!</v>
      </c>
      <c r="YM27" s="3">
        <v>3</v>
      </c>
      <c r="YN27" s="3">
        <v>0</v>
      </c>
      <c r="YO27" s="1" t="e">
        <v>#NULL!</v>
      </c>
      <c r="YP27" s="1" t="e">
        <v>#NULL!</v>
      </c>
      <c r="YQ27" s="3">
        <v>999</v>
      </c>
      <c r="YR27" s="3">
        <v>0</v>
      </c>
      <c r="YS27" s="1" t="e">
        <v>#NULL!</v>
      </c>
      <c r="YT27" s="1" t="e">
        <v>#NULL!</v>
      </c>
      <c r="YU27" s="1" t="e">
        <v>#NULL!</v>
      </c>
      <c r="YV27" s="3">
        <v>4</v>
      </c>
      <c r="YW27" s="3">
        <v>0</v>
      </c>
      <c r="YX27" s="1" t="e">
        <v>#NULL!</v>
      </c>
      <c r="YY27" s="3">
        <v>0</v>
      </c>
      <c r="YZ27" s="1" t="e">
        <v>#NULL!</v>
      </c>
      <c r="ZA27" s="1" t="e">
        <v>#NULL!</v>
      </c>
      <c r="ZB27" s="3">
        <v>0</v>
      </c>
      <c r="ZC27" s="1" t="e">
        <v>#NULL!</v>
      </c>
      <c r="ZD27" s="1" t="e">
        <v>#NULL!</v>
      </c>
      <c r="ZE27" s="3">
        <v>0</v>
      </c>
      <c r="ZF27" s="1" t="e">
        <v>#NULL!</v>
      </c>
      <c r="ZG27" s="1" t="e">
        <v>#NULL!</v>
      </c>
      <c r="ZH27" s="1" t="e">
        <v>#NULL!</v>
      </c>
      <c r="ZI27" s="3">
        <v>3</v>
      </c>
      <c r="ZJ27" s="3">
        <v>0</v>
      </c>
      <c r="ZK27" s="1" t="e">
        <v>#NULL!</v>
      </c>
      <c r="ZL27" s="3">
        <v>0</v>
      </c>
      <c r="ZM27" s="1" t="e">
        <v>#NULL!</v>
      </c>
      <c r="ZN27" s="1" t="e">
        <v>#NULL!</v>
      </c>
      <c r="ZO27" s="3">
        <v>3</v>
      </c>
      <c r="ZP27" s="1" t="e">
        <v>#NULL!</v>
      </c>
      <c r="ZQ27" s="1" t="e">
        <v>#NULL!</v>
      </c>
      <c r="ZR27" s="3">
        <v>0</v>
      </c>
      <c r="ZS27" s="1" t="e">
        <v>#NULL!</v>
      </c>
      <c r="ZT27" s="1" t="e">
        <v>#NULL!</v>
      </c>
      <c r="ZU27" s="3">
        <v>2</v>
      </c>
      <c r="ZV27" s="3">
        <v>0</v>
      </c>
      <c r="ZW27" s="1" t="e">
        <v>#NULL!</v>
      </c>
      <c r="ZX27" s="3">
        <v>2</v>
      </c>
      <c r="ZY27" s="3">
        <v>0</v>
      </c>
      <c r="ZZ27" s="1" t="e">
        <v>#NULL!</v>
      </c>
      <c r="AAA27" s="3">
        <v>3</v>
      </c>
      <c r="AAB27" s="3">
        <v>0</v>
      </c>
      <c r="AAC27" s="1" t="e">
        <v>#NULL!</v>
      </c>
      <c r="AAD27" s="3">
        <v>999</v>
      </c>
      <c r="AAE27" s="3">
        <v>999</v>
      </c>
      <c r="AAF27" s="3">
        <v>999</v>
      </c>
      <c r="AAG27" s="3">
        <v>999</v>
      </c>
      <c r="AAH27" s="3">
        <v>999</v>
      </c>
      <c r="AAI27" s="3">
        <v>999</v>
      </c>
      <c r="AAJ27" s="3">
        <v>999</v>
      </c>
      <c r="AAK27" s="3">
        <v>999</v>
      </c>
      <c r="AAL27" s="3">
        <v>999</v>
      </c>
      <c r="AAM27" s="3">
        <v>999</v>
      </c>
      <c r="AAN27" s="3">
        <v>999</v>
      </c>
      <c r="AAO27" s="3">
        <v>999</v>
      </c>
      <c r="AAP27" s="3">
        <v>999</v>
      </c>
      <c r="AAQ27" s="3">
        <v>999</v>
      </c>
      <c r="AAR27" s="3">
        <v>999</v>
      </c>
      <c r="AAS27" s="3">
        <v>999</v>
      </c>
      <c r="AAT27" s="3">
        <v>999</v>
      </c>
      <c r="AAU27" s="3">
        <v>999</v>
      </c>
      <c r="AAV27" s="3">
        <v>999</v>
      </c>
      <c r="AAW27" s="3">
        <v>999</v>
      </c>
      <c r="AAX27" s="3">
        <v>999</v>
      </c>
      <c r="AAY27" s="3">
        <v>999</v>
      </c>
      <c r="AAZ27" s="3">
        <v>999</v>
      </c>
      <c r="ABA27" s="3">
        <v>999</v>
      </c>
      <c r="ABB27" s="3">
        <v>5</v>
      </c>
      <c r="ABC27" s="3">
        <v>3</v>
      </c>
      <c r="ABD27" s="3">
        <v>0</v>
      </c>
      <c r="ABE27" s="3">
        <v>0</v>
      </c>
      <c r="ABF27" s="3">
        <v>5</v>
      </c>
      <c r="ABG27" s="3">
        <v>4</v>
      </c>
      <c r="ABH27" s="3">
        <v>0</v>
      </c>
      <c r="ABI27" s="3">
        <v>0</v>
      </c>
      <c r="ABJ27" s="3">
        <v>0</v>
      </c>
      <c r="ABK27" s="3">
        <v>0</v>
      </c>
      <c r="ABL27" s="3">
        <v>0</v>
      </c>
      <c r="ABM27" s="3">
        <v>0</v>
      </c>
      <c r="ABN27" s="3">
        <v>0</v>
      </c>
      <c r="ABO27" s="3">
        <v>0</v>
      </c>
      <c r="ABP27" s="3">
        <v>5</v>
      </c>
      <c r="ABQ27" s="3">
        <v>5</v>
      </c>
      <c r="ABR27" s="3">
        <v>0</v>
      </c>
      <c r="ABS27" s="3">
        <v>0</v>
      </c>
      <c r="ABT27" s="3">
        <v>6</v>
      </c>
      <c r="ABU27" s="3">
        <v>5</v>
      </c>
      <c r="ABV27" s="3">
        <v>0</v>
      </c>
      <c r="ABW27" s="3">
        <v>0</v>
      </c>
      <c r="ABX27" s="3">
        <v>3</v>
      </c>
      <c r="ABY27" s="3">
        <v>3</v>
      </c>
      <c r="ABZ27" s="3">
        <v>0</v>
      </c>
      <c r="ACA27" s="3">
        <v>0</v>
      </c>
      <c r="ACB27" s="3">
        <v>3</v>
      </c>
      <c r="ACC27" s="3">
        <v>4</v>
      </c>
      <c r="ACD27" s="3">
        <v>0</v>
      </c>
      <c r="ACE27" s="3">
        <v>0</v>
      </c>
      <c r="ACF27" s="3">
        <v>0</v>
      </c>
      <c r="ACG27" s="3">
        <v>4</v>
      </c>
      <c r="ACH27" s="3">
        <v>3</v>
      </c>
      <c r="ACI27" s="3">
        <v>0</v>
      </c>
      <c r="ACJ27" s="3">
        <v>4</v>
      </c>
      <c r="ACK27" s="3">
        <v>0</v>
      </c>
      <c r="ACL27" s="3">
        <v>0</v>
      </c>
      <c r="ACM27" s="3">
        <v>5</v>
      </c>
      <c r="ACN27" s="3">
        <v>0</v>
      </c>
      <c r="ACO27" s="3">
        <v>0</v>
      </c>
      <c r="ACP27" s="3">
        <v>5</v>
      </c>
      <c r="ACQ27" s="3">
        <v>0</v>
      </c>
      <c r="ACR27" s="3">
        <v>0</v>
      </c>
      <c r="ACS27" s="3">
        <v>0</v>
      </c>
      <c r="ACT27" s="3">
        <v>4</v>
      </c>
      <c r="ACU27" s="3">
        <v>3</v>
      </c>
      <c r="ACV27" s="3">
        <v>0</v>
      </c>
      <c r="ACW27" s="3">
        <v>4</v>
      </c>
      <c r="ACX27" s="3">
        <v>0</v>
      </c>
      <c r="ACY27" s="3">
        <v>0</v>
      </c>
      <c r="ACZ27" s="3">
        <v>4</v>
      </c>
      <c r="ADA27" s="3">
        <v>0</v>
      </c>
      <c r="ADB27" s="3">
        <v>0</v>
      </c>
      <c r="ADC27" s="3">
        <v>5</v>
      </c>
      <c r="ADD27" s="3">
        <v>0</v>
      </c>
      <c r="ADE27" s="3">
        <v>0</v>
      </c>
      <c r="ADF27" s="3">
        <v>4</v>
      </c>
      <c r="ADG27" s="3">
        <v>3</v>
      </c>
      <c r="ADH27" s="3">
        <v>0</v>
      </c>
      <c r="ADI27" s="3">
        <v>4</v>
      </c>
      <c r="ADJ27" s="3">
        <v>4</v>
      </c>
      <c r="ADK27" s="3">
        <v>0</v>
      </c>
      <c r="ADL27" s="3">
        <v>3</v>
      </c>
      <c r="ADM27" s="3">
        <v>1</v>
      </c>
      <c r="ADN27" s="3">
        <v>0</v>
      </c>
      <c r="ADO27" s="3">
        <v>0</v>
      </c>
      <c r="ADP27" s="3">
        <v>0</v>
      </c>
      <c r="ADQ27" s="3">
        <v>0</v>
      </c>
      <c r="ADR27" s="3">
        <v>0</v>
      </c>
      <c r="ADS27" s="3">
        <v>0</v>
      </c>
      <c r="ADT27" s="3">
        <v>0</v>
      </c>
      <c r="ADU27" s="3">
        <v>0</v>
      </c>
      <c r="ADV27" s="3">
        <v>0</v>
      </c>
      <c r="ADW27" s="3">
        <v>0</v>
      </c>
      <c r="ADX27" s="3">
        <v>0</v>
      </c>
      <c r="ADY27" s="3">
        <v>0</v>
      </c>
      <c r="ADZ27" s="3">
        <v>0</v>
      </c>
      <c r="AEA27" s="3">
        <v>0</v>
      </c>
      <c r="AEB27" s="3">
        <v>0</v>
      </c>
      <c r="AEC27" s="3">
        <v>0</v>
      </c>
      <c r="AED27" s="3">
        <v>0</v>
      </c>
      <c r="AEE27" s="3">
        <v>0</v>
      </c>
      <c r="AEF27" s="3">
        <v>0</v>
      </c>
      <c r="AEG27" s="3">
        <v>0</v>
      </c>
      <c r="AEH27" s="3">
        <v>0</v>
      </c>
      <c r="AEI27" s="3">
        <v>0</v>
      </c>
      <c r="AEJ27" s="3">
        <v>0</v>
      </c>
      <c r="AEK27" s="3">
        <v>0</v>
      </c>
      <c r="AEL27" s="3">
        <v>0</v>
      </c>
      <c r="AEM27" t="s">
        <v>933</v>
      </c>
      <c r="AEN27" t="s">
        <v>933</v>
      </c>
      <c r="AEO27" s="5">
        <v>0</v>
      </c>
      <c r="AEP27" s="5">
        <v>0</v>
      </c>
      <c r="AEQ27" t="s">
        <v>933</v>
      </c>
      <c r="AER27" t="s">
        <v>933</v>
      </c>
      <c r="AES27" s="5">
        <v>0</v>
      </c>
      <c r="AET27" s="5">
        <v>0</v>
      </c>
      <c r="AEU27" s="5">
        <v>0</v>
      </c>
      <c r="AEV27" s="5">
        <v>0</v>
      </c>
      <c r="AEW27" s="5">
        <v>0</v>
      </c>
      <c r="AEX27" s="5">
        <v>0</v>
      </c>
      <c r="AEY27" s="5">
        <v>0</v>
      </c>
      <c r="AEZ27" s="5">
        <v>0</v>
      </c>
      <c r="AFA27" t="s">
        <v>933</v>
      </c>
      <c r="AFB27" t="s">
        <v>933</v>
      </c>
      <c r="AFC27" s="5">
        <v>0</v>
      </c>
      <c r="AFD27" s="5">
        <v>0</v>
      </c>
      <c r="AFE27" t="s">
        <v>933</v>
      </c>
      <c r="AFF27" t="s">
        <v>933</v>
      </c>
      <c r="AFG27" s="5">
        <v>0</v>
      </c>
      <c r="AFH27" s="5">
        <v>0</v>
      </c>
      <c r="AFI27" t="s">
        <v>933</v>
      </c>
      <c r="AFJ27" t="s">
        <v>933</v>
      </c>
      <c r="AFK27" s="5">
        <v>0</v>
      </c>
      <c r="AFL27" s="5">
        <v>0</v>
      </c>
      <c r="AFM27" t="s">
        <v>933</v>
      </c>
      <c r="AFN27" t="s">
        <v>933</v>
      </c>
      <c r="AFO27" s="5">
        <v>0</v>
      </c>
      <c r="AFP27" s="5">
        <v>0</v>
      </c>
      <c r="AFQ27" s="5">
        <v>0</v>
      </c>
      <c r="AFR27" t="s">
        <v>933</v>
      </c>
      <c r="AFS27" t="s">
        <v>933</v>
      </c>
      <c r="AFT27" s="5">
        <v>0</v>
      </c>
      <c r="AFU27" t="s">
        <v>933</v>
      </c>
      <c r="AFV27" s="5">
        <v>0</v>
      </c>
      <c r="AFW27" s="5">
        <v>0</v>
      </c>
      <c r="AFX27" t="s">
        <v>933</v>
      </c>
      <c r="AFY27" s="5">
        <v>0</v>
      </c>
      <c r="AFZ27" s="5">
        <v>0</v>
      </c>
      <c r="AGA27" t="s">
        <v>933</v>
      </c>
      <c r="AGB27" s="5">
        <v>0</v>
      </c>
      <c r="AGC27" s="5">
        <v>0</v>
      </c>
      <c r="AGD27" s="5">
        <v>0</v>
      </c>
      <c r="AGE27" t="s">
        <v>933</v>
      </c>
      <c r="AGF27" t="s">
        <v>933</v>
      </c>
      <c r="AGG27" s="5">
        <v>0</v>
      </c>
      <c r="AGH27" s="5">
        <v>0</v>
      </c>
      <c r="AGI27" s="5">
        <v>0</v>
      </c>
      <c r="AGJ27" s="5">
        <v>0</v>
      </c>
      <c r="AGK27" t="s">
        <v>933</v>
      </c>
      <c r="AGL27" s="5">
        <v>0</v>
      </c>
      <c r="AGM27" s="5">
        <v>0</v>
      </c>
      <c r="AGN27" t="s">
        <v>933</v>
      </c>
      <c r="AGO27" s="5">
        <v>0</v>
      </c>
      <c r="AGP27" s="5">
        <v>0</v>
      </c>
      <c r="AGQ27" t="s">
        <v>933</v>
      </c>
      <c r="AGR27" t="s">
        <v>933</v>
      </c>
      <c r="AGS27" s="5">
        <v>0</v>
      </c>
      <c r="AGT27" t="s">
        <v>933</v>
      </c>
      <c r="AGU27" t="s">
        <v>933</v>
      </c>
      <c r="AGV27" s="5">
        <v>0</v>
      </c>
      <c r="AGW27" t="s">
        <v>933</v>
      </c>
      <c r="AGX27" t="s">
        <v>933</v>
      </c>
      <c r="AGY27" s="5">
        <v>0</v>
      </c>
      <c r="AGZ27" s="5">
        <v>0</v>
      </c>
      <c r="AHA27" s="5">
        <v>0</v>
      </c>
      <c r="AHB27" s="5">
        <v>0</v>
      </c>
      <c r="AHC27" s="5">
        <v>0</v>
      </c>
      <c r="AHD27" s="5">
        <v>0</v>
      </c>
      <c r="AHE27" s="5">
        <v>0</v>
      </c>
      <c r="AHF27" s="5">
        <v>0</v>
      </c>
      <c r="AHG27" s="5">
        <v>0</v>
      </c>
      <c r="AHH27" s="5">
        <v>0</v>
      </c>
      <c r="AHI27" s="5">
        <v>0</v>
      </c>
      <c r="AHJ27" s="5">
        <v>0</v>
      </c>
      <c r="AHK27" s="5">
        <v>0</v>
      </c>
      <c r="AHL27" s="5">
        <v>0</v>
      </c>
      <c r="AHM27" s="5">
        <v>0</v>
      </c>
      <c r="AHN27" s="5">
        <v>0</v>
      </c>
      <c r="AHO27" s="5">
        <v>0</v>
      </c>
      <c r="AHP27" s="5">
        <v>0</v>
      </c>
      <c r="AHQ27" s="5">
        <v>0</v>
      </c>
      <c r="AHR27" s="5">
        <v>0</v>
      </c>
      <c r="AHS27" s="5">
        <v>0</v>
      </c>
      <c r="AHT27" s="5">
        <v>0</v>
      </c>
      <c r="AHU27" s="5">
        <v>0</v>
      </c>
      <c r="AHV27" s="5">
        <v>0</v>
      </c>
      <c r="AHW27" s="5">
        <v>0</v>
      </c>
    </row>
    <row r="28" spans="1:907" x14ac:dyDescent="0.2">
      <c r="A28" s="5">
        <v>33</v>
      </c>
      <c r="B28" t="s">
        <v>929</v>
      </c>
      <c r="C28" t="s">
        <v>904</v>
      </c>
      <c r="D28" t="s">
        <v>904</v>
      </c>
      <c r="E28" s="5">
        <v>83</v>
      </c>
      <c r="F28" s="5">
        <v>83.136111111111106</v>
      </c>
      <c r="G28" s="2">
        <v>42088</v>
      </c>
      <c r="H28" s="2">
        <v>42117</v>
      </c>
      <c r="I28" t="s">
        <v>906</v>
      </c>
      <c r="J28" t="s">
        <v>907</v>
      </c>
      <c r="K28" t="s">
        <v>913</v>
      </c>
      <c r="L28" t="s">
        <v>913</v>
      </c>
      <c r="M28" s="5">
        <v>0</v>
      </c>
      <c r="N28" s="5">
        <v>0</v>
      </c>
      <c r="O28" t="s">
        <v>913</v>
      </c>
      <c r="P28" t="s">
        <v>913</v>
      </c>
      <c r="Q28" s="5">
        <v>0</v>
      </c>
      <c r="R28" s="5">
        <v>0</v>
      </c>
      <c r="S28" s="5">
        <v>0</v>
      </c>
      <c r="T28" t="s">
        <v>912</v>
      </c>
      <c r="U28" t="s">
        <v>912</v>
      </c>
      <c r="V28" s="5">
        <v>0</v>
      </c>
      <c r="W28" s="5">
        <v>0</v>
      </c>
      <c r="X28" s="5">
        <v>0</v>
      </c>
      <c r="Y28" t="s">
        <v>912</v>
      </c>
      <c r="Z28" t="s">
        <v>913</v>
      </c>
      <c r="AA28" t="s">
        <v>913</v>
      </c>
      <c r="AB28" s="5">
        <v>0</v>
      </c>
      <c r="AC28" t="s">
        <v>912</v>
      </c>
      <c r="AD28" t="s">
        <v>912</v>
      </c>
      <c r="AE28" t="s">
        <v>912</v>
      </c>
      <c r="AF28" s="5">
        <v>0</v>
      </c>
      <c r="AG28" t="s">
        <v>912</v>
      </c>
      <c r="AH28" t="s">
        <v>912</v>
      </c>
      <c r="AI28" s="5">
        <v>0</v>
      </c>
      <c r="AJ28" s="5">
        <v>0</v>
      </c>
      <c r="AK28" t="s">
        <v>912</v>
      </c>
      <c r="AL28" t="s">
        <v>912</v>
      </c>
      <c r="AM28" s="5">
        <v>0</v>
      </c>
      <c r="AN28" s="5">
        <v>0</v>
      </c>
      <c r="AO28" s="5">
        <v>0</v>
      </c>
      <c r="AP28" t="s">
        <v>912</v>
      </c>
      <c r="AQ28" t="s">
        <v>912</v>
      </c>
      <c r="AR28" s="5">
        <v>0</v>
      </c>
      <c r="AS28" t="s">
        <v>913</v>
      </c>
      <c r="AT28" t="s">
        <v>913</v>
      </c>
      <c r="AU28" s="5">
        <v>0</v>
      </c>
      <c r="AV28" t="s">
        <v>913</v>
      </c>
      <c r="AW28" t="s">
        <v>912</v>
      </c>
      <c r="AX28" t="s">
        <v>912</v>
      </c>
      <c r="AY28" t="s">
        <v>912</v>
      </c>
      <c r="AZ28" t="s">
        <v>912</v>
      </c>
      <c r="BA28" s="5">
        <v>0</v>
      </c>
      <c r="BB28" s="5">
        <v>0</v>
      </c>
      <c r="BC28" t="s">
        <v>912</v>
      </c>
      <c r="BD28" t="s">
        <v>913</v>
      </c>
      <c r="BE28" s="5">
        <v>0</v>
      </c>
      <c r="BF28" t="s">
        <v>913</v>
      </c>
      <c r="BG28" t="s">
        <v>913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t="s">
        <v>913</v>
      </c>
      <c r="CW28" t="s">
        <v>913</v>
      </c>
      <c r="CX28" s="5">
        <v>0</v>
      </c>
      <c r="CY28" s="5">
        <v>0</v>
      </c>
      <c r="CZ28" t="s">
        <v>913</v>
      </c>
      <c r="DA28" t="s">
        <v>913</v>
      </c>
      <c r="DB28" s="5">
        <v>0</v>
      </c>
      <c r="DC28" s="5">
        <v>0</v>
      </c>
      <c r="DD28" s="5">
        <v>0</v>
      </c>
      <c r="DE28" t="s">
        <v>912</v>
      </c>
      <c r="DF28" t="s">
        <v>912</v>
      </c>
      <c r="DG28" s="5">
        <v>0</v>
      </c>
      <c r="DH28" s="5">
        <v>0</v>
      </c>
      <c r="DI28" s="5">
        <v>0</v>
      </c>
      <c r="DJ28" t="s">
        <v>913</v>
      </c>
      <c r="DK28" t="s">
        <v>913</v>
      </c>
      <c r="DL28" t="s">
        <v>913</v>
      </c>
      <c r="DM28" s="5">
        <v>0</v>
      </c>
      <c r="DN28" t="s">
        <v>913</v>
      </c>
      <c r="DO28" t="s">
        <v>913</v>
      </c>
      <c r="DP28" t="s">
        <v>913</v>
      </c>
      <c r="DQ28" s="5">
        <v>0</v>
      </c>
      <c r="DR28" t="s">
        <v>913</v>
      </c>
      <c r="DS28" t="s">
        <v>913</v>
      </c>
      <c r="DT28" s="5">
        <v>0</v>
      </c>
      <c r="DU28" s="5">
        <v>0</v>
      </c>
      <c r="DV28" t="s">
        <v>913</v>
      </c>
      <c r="DW28" t="s">
        <v>913</v>
      </c>
      <c r="DX28" s="5">
        <v>0</v>
      </c>
      <c r="DY28" s="5">
        <v>0</v>
      </c>
      <c r="DZ28" s="5">
        <v>0</v>
      </c>
      <c r="EA28" t="s">
        <v>913</v>
      </c>
      <c r="EB28" t="s">
        <v>913</v>
      </c>
      <c r="EC28" s="5">
        <v>0</v>
      </c>
      <c r="ED28" t="s">
        <v>913</v>
      </c>
      <c r="EE28" t="s">
        <v>913</v>
      </c>
      <c r="EF28" s="5">
        <v>0</v>
      </c>
      <c r="EG28" t="s">
        <v>913</v>
      </c>
      <c r="EH28" t="s">
        <v>913</v>
      </c>
      <c r="EI28" t="s">
        <v>913</v>
      </c>
      <c r="EJ28" t="s">
        <v>913</v>
      </c>
      <c r="EK28" t="s">
        <v>913</v>
      </c>
      <c r="EL28" s="5">
        <v>0</v>
      </c>
      <c r="EM28" s="5">
        <v>0</v>
      </c>
      <c r="EN28" t="s">
        <v>913</v>
      </c>
      <c r="EO28" t="s">
        <v>913</v>
      </c>
      <c r="EP28" s="5">
        <v>0</v>
      </c>
      <c r="EQ28" t="s">
        <v>913</v>
      </c>
      <c r="ER28" t="s">
        <v>913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t="s">
        <v>930</v>
      </c>
      <c r="GH28" t="s">
        <v>908</v>
      </c>
      <c r="GI28" t="s">
        <v>909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t="s">
        <v>930</v>
      </c>
      <c r="GQ28" t="s">
        <v>908</v>
      </c>
      <c r="GR28" t="s">
        <v>1036</v>
      </c>
      <c r="GS28" s="4">
        <v>14</v>
      </c>
      <c r="GT28" s="4">
        <v>13</v>
      </c>
      <c r="GU28" s="4">
        <v>33</v>
      </c>
      <c r="GV28" s="4">
        <v>29</v>
      </c>
      <c r="GW28" s="5">
        <v>47</v>
      </c>
      <c r="GX28" s="5">
        <v>42</v>
      </c>
      <c r="GY28" s="5">
        <v>4</v>
      </c>
      <c r="GZ28" s="5">
        <v>10</v>
      </c>
      <c r="HA28" s="5">
        <v>4</v>
      </c>
      <c r="HB28" s="5">
        <v>9</v>
      </c>
      <c r="HC28" s="5">
        <v>18</v>
      </c>
      <c r="HD28" s="5">
        <v>18</v>
      </c>
      <c r="HE28" s="5">
        <v>15</v>
      </c>
      <c r="HF28" s="5">
        <v>11</v>
      </c>
      <c r="HG28" t="s">
        <v>935</v>
      </c>
      <c r="HH28" t="s">
        <v>935</v>
      </c>
      <c r="HI28" s="5">
        <v>0</v>
      </c>
      <c r="HJ28" s="5">
        <v>0</v>
      </c>
      <c r="HK28" s="5">
        <v>4</v>
      </c>
      <c r="HL28" s="5">
        <v>4</v>
      </c>
      <c r="HM28" s="5">
        <v>2</v>
      </c>
      <c r="HN28" s="5">
        <v>1</v>
      </c>
      <c r="HO28" s="5">
        <v>5</v>
      </c>
      <c r="HP28" s="5">
        <v>5</v>
      </c>
      <c r="HQ28" s="5">
        <v>5</v>
      </c>
      <c r="HR28" s="5">
        <v>5</v>
      </c>
      <c r="HS28" s="5">
        <v>5</v>
      </c>
      <c r="HT28" s="5">
        <v>5</v>
      </c>
      <c r="HU28" s="5">
        <v>0</v>
      </c>
      <c r="HV28" s="5">
        <v>0</v>
      </c>
      <c r="HW28" s="5">
        <v>5</v>
      </c>
      <c r="HX28" s="5">
        <v>5</v>
      </c>
      <c r="HY28" s="5">
        <v>0</v>
      </c>
      <c r="HZ28" s="5">
        <v>0</v>
      </c>
      <c r="IA28" s="5">
        <v>0</v>
      </c>
      <c r="IB28" s="5">
        <v>5</v>
      </c>
      <c r="IC28" t="s">
        <v>915</v>
      </c>
      <c r="ID28" s="5">
        <v>0</v>
      </c>
      <c r="IE28" s="5">
        <v>0</v>
      </c>
      <c r="IF28" s="5">
        <v>0</v>
      </c>
      <c r="IG28" s="5">
        <v>5</v>
      </c>
      <c r="IH28" s="5">
        <v>5</v>
      </c>
      <c r="II28" s="5">
        <v>5</v>
      </c>
      <c r="IJ28" s="5">
        <v>0</v>
      </c>
      <c r="IK28" s="5">
        <v>5</v>
      </c>
      <c r="IL28" s="5">
        <v>5</v>
      </c>
      <c r="IM28" s="5">
        <v>5</v>
      </c>
      <c r="IN28" s="5">
        <v>0</v>
      </c>
      <c r="IO28" s="5">
        <v>5</v>
      </c>
      <c r="IP28" s="5">
        <v>5</v>
      </c>
      <c r="IQ28" s="5">
        <v>0</v>
      </c>
      <c r="IR28" s="5">
        <v>0</v>
      </c>
      <c r="IS28" s="5">
        <v>5</v>
      </c>
      <c r="IT28" s="5">
        <v>5</v>
      </c>
      <c r="IU28" s="5">
        <v>0</v>
      </c>
      <c r="IV28" s="5">
        <v>0</v>
      </c>
      <c r="IW28" s="5">
        <v>0</v>
      </c>
      <c r="IX28" s="5">
        <v>5</v>
      </c>
      <c r="IY28" s="5">
        <v>5</v>
      </c>
      <c r="IZ28" s="5">
        <v>0</v>
      </c>
      <c r="JA28" s="5">
        <v>5</v>
      </c>
      <c r="JB28" s="5">
        <v>5</v>
      </c>
      <c r="JC28" s="5">
        <v>0</v>
      </c>
      <c r="JD28" s="5">
        <v>5</v>
      </c>
      <c r="JE28" s="5">
        <v>5</v>
      </c>
      <c r="JF28" s="5">
        <v>5</v>
      </c>
      <c r="JG28" s="5">
        <v>5</v>
      </c>
      <c r="JH28" s="5">
        <v>5</v>
      </c>
      <c r="JI28" s="5">
        <v>0</v>
      </c>
      <c r="JJ28" s="5">
        <v>0</v>
      </c>
      <c r="JK28" s="5">
        <v>5</v>
      </c>
      <c r="JL28" s="5">
        <v>5</v>
      </c>
      <c r="JM28" s="5">
        <v>0</v>
      </c>
      <c r="JN28" s="5">
        <v>5</v>
      </c>
      <c r="JO28" s="5">
        <v>5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t="s">
        <v>918</v>
      </c>
      <c r="LE28" t="s">
        <v>918</v>
      </c>
      <c r="LF28" s="5">
        <v>0</v>
      </c>
      <c r="LG28" s="5">
        <v>0</v>
      </c>
      <c r="LH28" t="s">
        <v>916</v>
      </c>
      <c r="LI28" t="s">
        <v>918</v>
      </c>
      <c r="LJ28" s="5">
        <v>0</v>
      </c>
      <c r="LK28" s="5">
        <v>0</v>
      </c>
      <c r="LL28" s="5">
        <v>0</v>
      </c>
      <c r="LM28" t="s">
        <v>916</v>
      </c>
      <c r="LN28" t="s">
        <v>916</v>
      </c>
      <c r="LO28" s="5">
        <v>0</v>
      </c>
      <c r="LP28" s="5">
        <v>0</v>
      </c>
      <c r="LQ28" s="5">
        <v>0</v>
      </c>
      <c r="LR28" t="s">
        <v>916</v>
      </c>
      <c r="LS28" t="s">
        <v>918</v>
      </c>
      <c r="LT28" t="s">
        <v>918</v>
      </c>
      <c r="LU28" s="5">
        <v>0</v>
      </c>
      <c r="LV28" t="s">
        <v>916</v>
      </c>
      <c r="LW28" t="s">
        <v>916</v>
      </c>
      <c r="LX28" t="s">
        <v>916</v>
      </c>
      <c r="LY28" s="5">
        <v>0</v>
      </c>
      <c r="LZ28" t="s">
        <v>916</v>
      </c>
      <c r="MA28" t="s">
        <v>916</v>
      </c>
      <c r="MB28" s="5">
        <v>0</v>
      </c>
      <c r="MC28" s="5">
        <v>0</v>
      </c>
      <c r="MD28" t="s">
        <v>916</v>
      </c>
      <c r="ME28" t="s">
        <v>916</v>
      </c>
      <c r="MF28" s="5">
        <v>0</v>
      </c>
      <c r="MG28" s="5">
        <v>0</v>
      </c>
      <c r="MH28" s="5">
        <v>0</v>
      </c>
      <c r="MI28" t="s">
        <v>916</v>
      </c>
      <c r="MJ28" t="s">
        <v>918</v>
      </c>
      <c r="MK28" s="5">
        <v>0</v>
      </c>
      <c r="ML28" t="s">
        <v>918</v>
      </c>
      <c r="MM28" t="s">
        <v>918</v>
      </c>
      <c r="MN28" s="5">
        <v>0</v>
      </c>
      <c r="MO28" t="s">
        <v>918</v>
      </c>
      <c r="MP28" t="s">
        <v>916</v>
      </c>
      <c r="MQ28" t="s">
        <v>916</v>
      </c>
      <c r="MR28" t="s">
        <v>916</v>
      </c>
      <c r="MS28" t="s">
        <v>916</v>
      </c>
      <c r="MT28" s="5">
        <v>0</v>
      </c>
      <c r="MU28" s="5">
        <v>0</v>
      </c>
      <c r="MV28" t="s">
        <v>916</v>
      </c>
      <c r="MW28" t="s">
        <v>918</v>
      </c>
      <c r="MX28" s="5">
        <v>0</v>
      </c>
      <c r="MY28" t="s">
        <v>918</v>
      </c>
      <c r="MZ28" t="s">
        <v>918</v>
      </c>
      <c r="NA28" s="5">
        <v>0</v>
      </c>
      <c r="NB28" s="5">
        <v>0</v>
      </c>
      <c r="NC28" s="5">
        <v>0</v>
      </c>
      <c r="ND28" s="5">
        <v>0</v>
      </c>
      <c r="NE28" s="5">
        <v>0</v>
      </c>
      <c r="NF28" s="5">
        <v>0</v>
      </c>
      <c r="NG28" s="5">
        <v>0</v>
      </c>
      <c r="NH28" s="5">
        <v>0</v>
      </c>
      <c r="NI28" s="5">
        <v>0</v>
      </c>
      <c r="NJ28" s="5">
        <v>0</v>
      </c>
      <c r="NK28" s="5">
        <v>0</v>
      </c>
      <c r="NL28" s="5">
        <v>0</v>
      </c>
      <c r="NM28" s="5">
        <v>0</v>
      </c>
      <c r="NN28" s="5">
        <v>0</v>
      </c>
      <c r="NO28" s="5">
        <v>0</v>
      </c>
      <c r="NP28" s="5">
        <v>0</v>
      </c>
      <c r="NQ28" s="5">
        <v>0</v>
      </c>
      <c r="NR28" s="5">
        <v>0</v>
      </c>
      <c r="NS28" s="5">
        <v>0</v>
      </c>
      <c r="NT28" s="5">
        <v>0</v>
      </c>
      <c r="NU28" s="5">
        <v>0</v>
      </c>
      <c r="NV28" s="5">
        <v>0</v>
      </c>
      <c r="NW28" s="5">
        <v>0</v>
      </c>
      <c r="NX28" s="5">
        <v>0</v>
      </c>
      <c r="NY28" s="5">
        <v>0</v>
      </c>
      <c r="NZ28" s="5">
        <v>0</v>
      </c>
      <c r="OA28" s="5">
        <v>0</v>
      </c>
      <c r="OB28" s="5">
        <v>0</v>
      </c>
      <c r="OC28" s="5">
        <v>0</v>
      </c>
      <c r="OD28" s="5">
        <v>0</v>
      </c>
      <c r="OE28" s="5">
        <v>0</v>
      </c>
      <c r="OF28" s="5">
        <v>0</v>
      </c>
      <c r="OG28" s="5">
        <v>0</v>
      </c>
      <c r="OH28" s="5">
        <v>0</v>
      </c>
      <c r="OI28" s="5">
        <v>0</v>
      </c>
      <c r="OJ28" s="5">
        <v>0</v>
      </c>
      <c r="OK28" s="5">
        <v>0</v>
      </c>
      <c r="OL28" s="5">
        <v>0</v>
      </c>
      <c r="OM28" s="5">
        <v>0</v>
      </c>
      <c r="ON28" s="5">
        <v>0</v>
      </c>
      <c r="OO28" s="5">
        <v>5</v>
      </c>
      <c r="OP28" s="5">
        <v>0</v>
      </c>
      <c r="OQ28" s="5">
        <v>0</v>
      </c>
      <c r="OR28" s="5">
        <v>0</v>
      </c>
      <c r="OS28" s="5">
        <v>5</v>
      </c>
      <c r="OT28" s="5">
        <v>5</v>
      </c>
      <c r="OU28" s="5">
        <v>0</v>
      </c>
      <c r="OV28" s="5">
        <v>0</v>
      </c>
      <c r="OW28" s="5">
        <v>0</v>
      </c>
      <c r="OX28" s="5">
        <v>5</v>
      </c>
      <c r="OY28" s="5">
        <v>5</v>
      </c>
      <c r="OZ28" s="5">
        <v>0</v>
      </c>
      <c r="PA28" s="5">
        <v>0</v>
      </c>
      <c r="PB28" s="5">
        <v>0</v>
      </c>
      <c r="PC28" s="5">
        <v>5</v>
      </c>
      <c r="PD28" s="5">
        <v>5</v>
      </c>
      <c r="PE28" s="5">
        <v>5</v>
      </c>
      <c r="PF28" s="5">
        <v>0</v>
      </c>
      <c r="PG28" s="5">
        <v>5</v>
      </c>
      <c r="PH28" s="5">
        <v>0</v>
      </c>
      <c r="PI28" s="5">
        <v>0</v>
      </c>
      <c r="PJ28" s="5">
        <v>0</v>
      </c>
      <c r="PK28" s="5">
        <v>5</v>
      </c>
      <c r="PL28" s="5">
        <v>0</v>
      </c>
      <c r="PM28" s="5">
        <v>0</v>
      </c>
      <c r="PN28" s="5">
        <v>0</v>
      </c>
      <c r="PO28" s="5">
        <v>5</v>
      </c>
      <c r="PP28" s="5">
        <v>0</v>
      </c>
      <c r="PQ28" s="5">
        <v>0</v>
      </c>
      <c r="PR28" s="5">
        <v>0</v>
      </c>
      <c r="PS28" s="5">
        <v>0</v>
      </c>
      <c r="PT28" s="5">
        <v>5</v>
      </c>
      <c r="PU28" s="5">
        <v>0</v>
      </c>
      <c r="PV28" s="5">
        <v>0</v>
      </c>
      <c r="PW28" s="5">
        <v>5</v>
      </c>
      <c r="PX28" s="5">
        <v>0</v>
      </c>
      <c r="PY28" s="5">
        <v>0</v>
      </c>
      <c r="PZ28" s="5">
        <v>5</v>
      </c>
      <c r="QA28" s="5">
        <v>0</v>
      </c>
      <c r="QB28" s="5">
        <v>0</v>
      </c>
      <c r="QC28" s="5">
        <v>5</v>
      </c>
      <c r="QD28" s="5">
        <v>0</v>
      </c>
      <c r="QE28" s="5">
        <v>0</v>
      </c>
      <c r="QF28" s="5">
        <v>0</v>
      </c>
      <c r="QG28" s="5">
        <v>5</v>
      </c>
      <c r="QH28" s="5">
        <v>0</v>
      </c>
      <c r="QI28" s="5">
        <v>0</v>
      </c>
      <c r="QJ28" s="5">
        <v>5</v>
      </c>
      <c r="QK28" s="5">
        <v>0</v>
      </c>
      <c r="QL28" s="5">
        <v>0</v>
      </c>
      <c r="QM28" s="5">
        <v>0</v>
      </c>
      <c r="QN28" s="5">
        <v>0</v>
      </c>
      <c r="QO28" s="5">
        <v>0</v>
      </c>
      <c r="QP28" s="5">
        <v>0</v>
      </c>
      <c r="QQ28" s="5">
        <v>0</v>
      </c>
      <c r="QR28" s="5">
        <v>0</v>
      </c>
      <c r="QS28" s="5">
        <v>0</v>
      </c>
      <c r="QT28" s="5">
        <v>0</v>
      </c>
      <c r="QU28" s="5">
        <v>0</v>
      </c>
      <c r="QV28" s="5">
        <v>0</v>
      </c>
      <c r="QW28" s="5">
        <v>0</v>
      </c>
      <c r="QX28" s="5">
        <v>0</v>
      </c>
      <c r="QY28" s="5">
        <v>0</v>
      </c>
      <c r="QZ28" s="5">
        <v>0</v>
      </c>
      <c r="RA28" s="5">
        <v>0</v>
      </c>
      <c r="RB28" s="5">
        <v>0</v>
      </c>
      <c r="RC28" s="5">
        <v>0</v>
      </c>
      <c r="RD28" s="5">
        <v>0</v>
      </c>
      <c r="RE28" s="5">
        <v>0</v>
      </c>
      <c r="RF28" s="5">
        <v>0</v>
      </c>
      <c r="RG28" s="5">
        <v>0</v>
      </c>
      <c r="RH28" s="5">
        <v>0</v>
      </c>
      <c r="RI28" s="5">
        <v>0</v>
      </c>
      <c r="RJ28" s="5">
        <v>0</v>
      </c>
      <c r="RK28" s="5">
        <v>0</v>
      </c>
      <c r="RL28" s="5">
        <v>0</v>
      </c>
      <c r="RM28" s="5">
        <v>0</v>
      </c>
      <c r="RN28" s="5">
        <v>0</v>
      </c>
      <c r="RO28" s="5">
        <v>0</v>
      </c>
      <c r="RP28" s="5">
        <v>0</v>
      </c>
      <c r="RQ28" s="5">
        <v>0</v>
      </c>
      <c r="RR28" s="5">
        <v>0</v>
      </c>
      <c r="RS28" s="5">
        <v>0</v>
      </c>
      <c r="RT28" s="5">
        <v>0</v>
      </c>
      <c r="RU28" s="5">
        <v>0</v>
      </c>
      <c r="RV28" s="5">
        <v>0</v>
      </c>
      <c r="RW28" s="5">
        <v>0</v>
      </c>
      <c r="RX28" s="5">
        <v>0</v>
      </c>
      <c r="RY28" s="5">
        <v>0</v>
      </c>
      <c r="RZ28" s="5">
        <v>2</v>
      </c>
      <c r="SA28" s="5">
        <v>2</v>
      </c>
      <c r="SB28" s="5">
        <v>2</v>
      </c>
      <c r="SC28" s="5">
        <v>3</v>
      </c>
      <c r="SD28" s="5">
        <v>3</v>
      </c>
      <c r="SE28" s="5">
        <v>2</v>
      </c>
      <c r="SF28" s="5">
        <v>2</v>
      </c>
      <c r="SG28" s="5">
        <v>2</v>
      </c>
      <c r="SH28" s="5">
        <v>2</v>
      </c>
      <c r="SI28" s="5">
        <v>3</v>
      </c>
      <c r="SJ28" s="5">
        <v>2</v>
      </c>
      <c r="SK28" s="5">
        <v>2</v>
      </c>
      <c r="SL28" s="5">
        <v>2</v>
      </c>
      <c r="SM28" s="5">
        <v>0</v>
      </c>
      <c r="SN28" s="5">
        <v>0</v>
      </c>
      <c r="SO28" s="5">
        <v>0</v>
      </c>
      <c r="SP28" s="5">
        <v>0</v>
      </c>
      <c r="SQ28" s="5">
        <v>0</v>
      </c>
      <c r="SR28" s="5">
        <v>0</v>
      </c>
      <c r="SS28" s="5">
        <v>0</v>
      </c>
      <c r="ST28" s="5">
        <v>0</v>
      </c>
      <c r="SU28" s="5">
        <v>0</v>
      </c>
      <c r="SV28" s="5">
        <v>0</v>
      </c>
      <c r="SW28" s="5">
        <v>0</v>
      </c>
      <c r="SX28" s="5">
        <v>0</v>
      </c>
      <c r="SY28" s="5">
        <v>0</v>
      </c>
      <c r="SZ28" s="5">
        <v>0</v>
      </c>
      <c r="TA28" s="5">
        <v>0</v>
      </c>
      <c r="TB28" t="s">
        <v>945</v>
      </c>
      <c r="TC28" t="s">
        <v>945</v>
      </c>
      <c r="TD28" t="s">
        <v>942</v>
      </c>
      <c r="TE28" t="s">
        <v>920</v>
      </c>
      <c r="TF28" t="s">
        <v>943</v>
      </c>
      <c r="TG28" t="s">
        <v>942</v>
      </c>
      <c r="TH28" t="s">
        <v>943</v>
      </c>
      <c r="TI28" t="s">
        <v>941</v>
      </c>
      <c r="TJ28" t="s">
        <v>920</v>
      </c>
      <c r="TK28" t="s">
        <v>941</v>
      </c>
      <c r="TL28" t="s">
        <v>941</v>
      </c>
      <c r="TM28" t="s">
        <v>941</v>
      </c>
      <c r="TN28" t="s">
        <v>945</v>
      </c>
      <c r="TO28" s="5">
        <v>999</v>
      </c>
      <c r="TP28" s="5">
        <v>999</v>
      </c>
      <c r="TQ28" s="5">
        <v>999</v>
      </c>
      <c r="TR28" s="5">
        <v>999</v>
      </c>
      <c r="TS28" s="5">
        <v>999</v>
      </c>
      <c r="TT28" s="5">
        <v>999</v>
      </c>
      <c r="TU28" s="5">
        <v>999</v>
      </c>
      <c r="TV28" s="5">
        <v>999</v>
      </c>
      <c r="TW28" s="5">
        <v>999</v>
      </c>
      <c r="TX28" s="5">
        <v>999</v>
      </c>
      <c r="TY28" s="5">
        <v>999</v>
      </c>
      <c r="TZ28" s="5">
        <v>999</v>
      </c>
      <c r="UA28" s="5">
        <v>999</v>
      </c>
      <c r="UB28" s="5">
        <v>999</v>
      </c>
      <c r="UC28" s="5">
        <v>999</v>
      </c>
      <c r="UD28" t="s">
        <v>941</v>
      </c>
      <c r="UE28" t="s">
        <v>921</v>
      </c>
      <c r="UF28" s="5">
        <v>0</v>
      </c>
      <c r="UG28" s="5">
        <v>0</v>
      </c>
      <c r="UH28" s="5">
        <v>0</v>
      </c>
      <c r="UI28" s="5">
        <v>0</v>
      </c>
      <c r="UJ28" s="5">
        <v>0</v>
      </c>
      <c r="UK28" s="5">
        <v>0</v>
      </c>
      <c r="UL28" s="5">
        <v>0</v>
      </c>
      <c r="UM28" s="5">
        <v>0</v>
      </c>
      <c r="UN28" s="5">
        <v>0</v>
      </c>
      <c r="UO28" s="5">
        <v>0</v>
      </c>
      <c r="UP28" s="5">
        <v>0</v>
      </c>
      <c r="UQ28" s="5">
        <v>0</v>
      </c>
      <c r="UR28" s="5">
        <v>0</v>
      </c>
      <c r="US28" s="5">
        <v>0</v>
      </c>
      <c r="UT28" s="5">
        <v>0</v>
      </c>
      <c r="UU28" s="5">
        <v>0</v>
      </c>
      <c r="UV28" s="5">
        <v>0</v>
      </c>
      <c r="UW28" s="5">
        <v>0</v>
      </c>
      <c r="UX28" s="5">
        <v>0</v>
      </c>
      <c r="UY28" s="5">
        <v>0</v>
      </c>
      <c r="UZ28" s="5">
        <v>0</v>
      </c>
      <c r="VA28" s="5">
        <v>0</v>
      </c>
      <c r="VB28" s="5">
        <v>0</v>
      </c>
      <c r="VC28" s="5">
        <v>0</v>
      </c>
      <c r="VD28" s="5">
        <v>0</v>
      </c>
      <c r="VE28" s="5">
        <v>0</v>
      </c>
      <c r="VF28" t="s">
        <v>924</v>
      </c>
      <c r="VG28" t="s">
        <v>925</v>
      </c>
      <c r="VH28" s="5">
        <v>0</v>
      </c>
      <c r="VI28" s="5">
        <v>0</v>
      </c>
      <c r="VJ28" s="5">
        <v>0</v>
      </c>
      <c r="VK28" t="s">
        <v>924</v>
      </c>
      <c r="VL28" t="s">
        <v>924</v>
      </c>
      <c r="VM28" s="5">
        <v>0</v>
      </c>
      <c r="VN28" t="s">
        <v>925</v>
      </c>
      <c r="VO28" t="s">
        <v>924</v>
      </c>
      <c r="VP28" s="5">
        <v>0</v>
      </c>
      <c r="VQ28" t="s">
        <v>924</v>
      </c>
      <c r="VR28" t="s">
        <v>924</v>
      </c>
      <c r="VS28" t="s">
        <v>924</v>
      </c>
      <c r="VT28" t="s">
        <v>925</v>
      </c>
      <c r="VU28" t="s">
        <v>924</v>
      </c>
      <c r="VV28" s="5">
        <v>0</v>
      </c>
      <c r="VW28">
        <v>0</v>
      </c>
      <c r="VX28" t="s">
        <v>924</v>
      </c>
      <c r="VY28" t="s">
        <v>925</v>
      </c>
      <c r="VZ28" s="5">
        <v>0</v>
      </c>
      <c r="WA28" t="s">
        <v>926</v>
      </c>
      <c r="WB28" t="s">
        <v>926</v>
      </c>
      <c r="WC28" s="5">
        <v>0</v>
      </c>
      <c r="WD28" s="5">
        <v>0</v>
      </c>
      <c r="WE28" s="5">
        <v>0</v>
      </c>
      <c r="WF28" s="5">
        <v>0</v>
      </c>
      <c r="WG28" s="5">
        <v>0</v>
      </c>
      <c r="WH28" s="5">
        <v>0</v>
      </c>
      <c r="WI28" s="5">
        <v>0</v>
      </c>
      <c r="WJ28" s="5">
        <v>0</v>
      </c>
      <c r="WK28" s="5">
        <v>0</v>
      </c>
      <c r="WL28" s="5">
        <v>0</v>
      </c>
      <c r="WM28" s="5">
        <v>0</v>
      </c>
      <c r="WN28" s="5">
        <v>0</v>
      </c>
      <c r="WO28" s="5">
        <v>0</v>
      </c>
      <c r="WP28" s="5">
        <v>0</v>
      </c>
      <c r="WQ28" s="5">
        <v>0</v>
      </c>
      <c r="WR28" s="5">
        <v>0</v>
      </c>
      <c r="WS28" s="5">
        <v>0</v>
      </c>
      <c r="WT28" s="5">
        <v>0</v>
      </c>
      <c r="WU28" s="5">
        <v>0</v>
      </c>
      <c r="WV28" s="5">
        <v>0</v>
      </c>
      <c r="WW28" s="5">
        <v>0</v>
      </c>
      <c r="WX28" s="5">
        <v>0</v>
      </c>
      <c r="WY28" s="5">
        <v>0</v>
      </c>
      <c r="WZ28" s="5">
        <v>0</v>
      </c>
      <c r="XA28" s="5">
        <v>0</v>
      </c>
      <c r="XB28" s="5">
        <v>0</v>
      </c>
      <c r="XC28" s="5">
        <v>0</v>
      </c>
      <c r="XD28" s="5">
        <v>0</v>
      </c>
      <c r="XE28" s="5">
        <v>0</v>
      </c>
      <c r="XF28" s="5">
        <v>0</v>
      </c>
      <c r="XG28" s="5">
        <v>0</v>
      </c>
      <c r="XH28" s="5">
        <v>0</v>
      </c>
      <c r="XI28" s="5">
        <v>0</v>
      </c>
      <c r="XJ28" s="5">
        <v>0</v>
      </c>
      <c r="XK28" s="5">
        <v>0</v>
      </c>
      <c r="XL28" s="5">
        <v>0</v>
      </c>
      <c r="XM28" s="5">
        <v>0</v>
      </c>
      <c r="XN28" s="5">
        <v>0</v>
      </c>
      <c r="XO28" s="5">
        <v>0</v>
      </c>
      <c r="XP28" s="5">
        <v>0</v>
      </c>
      <c r="XQ28" s="3">
        <v>3</v>
      </c>
      <c r="XR28" s="3">
        <v>0</v>
      </c>
      <c r="XS28" s="1" t="e">
        <v>#NULL!</v>
      </c>
      <c r="XT28" s="1" t="e">
        <v>#NULL!</v>
      </c>
      <c r="XU28" s="3">
        <v>4</v>
      </c>
      <c r="XV28" s="3">
        <v>0</v>
      </c>
      <c r="XW28" s="1" t="e">
        <v>#NULL!</v>
      </c>
      <c r="XX28" s="1" t="e">
        <v>#NULL!</v>
      </c>
      <c r="XY28" s="1" t="e">
        <v>#NULL!</v>
      </c>
      <c r="XZ28" s="3">
        <v>2</v>
      </c>
      <c r="YA28" s="3">
        <v>0</v>
      </c>
      <c r="YB28" s="1" t="e">
        <v>#NULL!</v>
      </c>
      <c r="YC28" s="1" t="e">
        <v>#NULL!</v>
      </c>
      <c r="YD28" s="1" t="e">
        <v>#NULL!</v>
      </c>
      <c r="YE28" s="3">
        <v>2</v>
      </c>
      <c r="YF28" s="3">
        <v>3</v>
      </c>
      <c r="YG28" s="3">
        <v>0</v>
      </c>
      <c r="YH28" s="1" t="e">
        <v>#NULL!</v>
      </c>
      <c r="YI28" s="3">
        <v>3</v>
      </c>
      <c r="YJ28" s="3">
        <v>3</v>
      </c>
      <c r="YK28" s="3">
        <v>0</v>
      </c>
      <c r="YL28" s="1" t="e">
        <v>#NULL!</v>
      </c>
      <c r="YM28" s="3">
        <v>2</v>
      </c>
      <c r="YN28" s="3">
        <v>0</v>
      </c>
      <c r="YO28" s="1" t="e">
        <v>#NULL!</v>
      </c>
      <c r="YP28" s="1" t="e">
        <v>#NULL!</v>
      </c>
      <c r="YQ28" s="3">
        <v>2</v>
      </c>
      <c r="YR28" s="3">
        <v>0</v>
      </c>
      <c r="YS28" s="1" t="e">
        <v>#NULL!</v>
      </c>
      <c r="YT28" s="1" t="e">
        <v>#NULL!</v>
      </c>
      <c r="YU28" s="1" t="e">
        <v>#NULL!</v>
      </c>
      <c r="YV28" s="3">
        <v>2</v>
      </c>
      <c r="YW28" s="3">
        <v>2</v>
      </c>
      <c r="YX28" s="1" t="e">
        <v>#NULL!</v>
      </c>
      <c r="YY28" s="3">
        <v>2</v>
      </c>
      <c r="YZ28" s="3">
        <v>0</v>
      </c>
      <c r="ZA28" s="1" t="e">
        <v>#NULL!</v>
      </c>
      <c r="ZB28" s="3">
        <v>2</v>
      </c>
      <c r="ZC28" s="3">
        <v>2</v>
      </c>
      <c r="ZD28" s="3">
        <v>0</v>
      </c>
      <c r="ZE28" s="3">
        <v>2</v>
      </c>
      <c r="ZF28" s="3">
        <v>0</v>
      </c>
      <c r="ZG28" s="1" t="e">
        <v>#NULL!</v>
      </c>
      <c r="ZH28" s="1" t="e">
        <v>#NULL!</v>
      </c>
      <c r="ZI28" s="3">
        <v>1</v>
      </c>
      <c r="ZJ28" s="3">
        <v>0</v>
      </c>
      <c r="ZK28" s="1" t="e">
        <v>#NULL!</v>
      </c>
      <c r="ZL28" s="3">
        <v>3</v>
      </c>
      <c r="ZM28" s="3">
        <v>0</v>
      </c>
      <c r="ZN28" s="1" t="e">
        <v>#NULL!</v>
      </c>
      <c r="ZO28" s="3">
        <v>999</v>
      </c>
      <c r="ZP28" s="3">
        <v>999</v>
      </c>
      <c r="ZQ28" s="3">
        <v>999</v>
      </c>
      <c r="ZR28" s="3">
        <v>999</v>
      </c>
      <c r="ZS28" s="3">
        <v>999</v>
      </c>
      <c r="ZT28" s="3">
        <v>999</v>
      </c>
      <c r="ZU28" s="3">
        <v>999</v>
      </c>
      <c r="ZV28" s="3">
        <v>999</v>
      </c>
      <c r="ZW28" s="3">
        <v>999</v>
      </c>
      <c r="ZX28" s="3">
        <v>999</v>
      </c>
      <c r="ZY28" s="3">
        <v>999</v>
      </c>
      <c r="ZZ28" s="3">
        <v>999</v>
      </c>
      <c r="AAA28" s="3">
        <v>999</v>
      </c>
      <c r="AAB28" s="3">
        <v>999</v>
      </c>
      <c r="AAC28" s="3">
        <v>999</v>
      </c>
      <c r="AAD28" s="3">
        <v>999</v>
      </c>
      <c r="AAE28" s="3">
        <v>999</v>
      </c>
      <c r="AAF28" s="3">
        <v>999</v>
      </c>
      <c r="AAG28" s="3">
        <v>999</v>
      </c>
      <c r="AAH28" s="3">
        <v>999</v>
      </c>
      <c r="AAI28" s="3">
        <v>999</v>
      </c>
      <c r="AAJ28" s="3">
        <v>999</v>
      </c>
      <c r="AAK28" s="3">
        <v>999</v>
      </c>
      <c r="AAL28" s="3">
        <v>999</v>
      </c>
      <c r="AAM28" s="3">
        <v>999</v>
      </c>
      <c r="AAN28" s="3">
        <v>999</v>
      </c>
      <c r="AAO28" s="3">
        <v>999</v>
      </c>
      <c r="AAP28" s="3">
        <v>999</v>
      </c>
      <c r="AAQ28" s="3">
        <v>999</v>
      </c>
      <c r="AAR28" s="3">
        <v>999</v>
      </c>
      <c r="AAS28" s="3">
        <v>999</v>
      </c>
      <c r="AAT28" s="3">
        <v>999</v>
      </c>
      <c r="AAU28" s="3">
        <v>999</v>
      </c>
      <c r="AAV28" s="3">
        <v>999</v>
      </c>
      <c r="AAW28" s="3">
        <v>999</v>
      </c>
      <c r="AAX28" s="3">
        <v>999</v>
      </c>
      <c r="AAY28" s="3">
        <v>999</v>
      </c>
      <c r="AAZ28" s="3">
        <v>999</v>
      </c>
      <c r="ABA28" s="3">
        <v>999</v>
      </c>
      <c r="ABB28" s="3">
        <v>8</v>
      </c>
      <c r="ABC28" s="3">
        <v>6</v>
      </c>
      <c r="ABD28" s="3">
        <v>0</v>
      </c>
      <c r="ABE28" s="3">
        <v>0</v>
      </c>
      <c r="ABF28" s="3">
        <v>7</v>
      </c>
      <c r="ABG28" s="3">
        <v>5</v>
      </c>
      <c r="ABH28" s="3">
        <v>0</v>
      </c>
      <c r="ABI28" s="3">
        <v>0</v>
      </c>
      <c r="ABJ28" s="3">
        <v>0</v>
      </c>
      <c r="ABK28" s="3">
        <v>2</v>
      </c>
      <c r="ABL28" s="3">
        <v>5</v>
      </c>
      <c r="ABM28" s="3">
        <v>0</v>
      </c>
      <c r="ABN28" s="3">
        <v>0</v>
      </c>
      <c r="ABO28" s="3">
        <v>0</v>
      </c>
      <c r="ABP28" s="3">
        <v>2</v>
      </c>
      <c r="ABQ28" s="3">
        <v>5</v>
      </c>
      <c r="ABR28" s="3">
        <v>3</v>
      </c>
      <c r="ABS28" s="3">
        <v>0</v>
      </c>
      <c r="ABT28" s="3">
        <v>3</v>
      </c>
      <c r="ABU28" s="3">
        <v>4</v>
      </c>
      <c r="ABV28" s="3">
        <v>3</v>
      </c>
      <c r="ABW28" s="3">
        <v>0</v>
      </c>
      <c r="ABX28" s="3">
        <v>4</v>
      </c>
      <c r="ABY28" s="3">
        <v>7</v>
      </c>
      <c r="ABZ28" s="3">
        <v>0</v>
      </c>
      <c r="ACA28" s="3">
        <v>0</v>
      </c>
      <c r="ACB28" s="3">
        <v>5</v>
      </c>
      <c r="ACC28" s="3">
        <v>5</v>
      </c>
      <c r="ACD28" s="3">
        <v>0</v>
      </c>
      <c r="ACE28" s="3">
        <v>0</v>
      </c>
      <c r="ACF28" s="3">
        <v>0</v>
      </c>
      <c r="ACG28" s="3">
        <v>3</v>
      </c>
      <c r="ACH28" s="3">
        <v>5</v>
      </c>
      <c r="ACI28" s="3">
        <v>0</v>
      </c>
      <c r="ACJ28" s="3">
        <v>5</v>
      </c>
      <c r="ACK28" s="3">
        <v>6</v>
      </c>
      <c r="ACL28" s="3">
        <v>0</v>
      </c>
      <c r="ACM28" s="3">
        <v>6</v>
      </c>
      <c r="ACN28" s="3">
        <v>2</v>
      </c>
      <c r="ACO28" s="3">
        <v>4</v>
      </c>
      <c r="ACP28" s="3">
        <v>6</v>
      </c>
      <c r="ACQ28" s="3">
        <v>5</v>
      </c>
      <c r="ACR28" s="3">
        <v>0</v>
      </c>
      <c r="ACS28" s="3">
        <v>0</v>
      </c>
      <c r="ACT28" s="3">
        <v>3</v>
      </c>
      <c r="ACU28" s="3">
        <v>9</v>
      </c>
      <c r="ACV28" s="3">
        <v>0</v>
      </c>
      <c r="ACW28" s="3">
        <v>7</v>
      </c>
      <c r="ACX28" s="3">
        <v>4</v>
      </c>
      <c r="ACY28" s="3">
        <v>0</v>
      </c>
      <c r="ACZ28" s="3">
        <v>0</v>
      </c>
      <c r="ADA28" s="3">
        <v>0</v>
      </c>
      <c r="ADB28" s="3">
        <v>0</v>
      </c>
      <c r="ADC28" s="3">
        <v>0</v>
      </c>
      <c r="ADD28" s="3">
        <v>0</v>
      </c>
      <c r="ADE28" s="3">
        <v>0</v>
      </c>
      <c r="ADF28" s="3">
        <v>0</v>
      </c>
      <c r="ADG28" s="3">
        <v>0</v>
      </c>
      <c r="ADH28" s="3">
        <v>0</v>
      </c>
      <c r="ADI28" s="3">
        <v>0</v>
      </c>
      <c r="ADJ28" s="3">
        <v>0</v>
      </c>
      <c r="ADK28" s="3">
        <v>0</v>
      </c>
      <c r="ADL28" s="3">
        <v>0</v>
      </c>
      <c r="ADM28" s="3">
        <v>0</v>
      </c>
      <c r="ADN28" s="3">
        <v>0</v>
      </c>
      <c r="ADO28" s="3">
        <v>0</v>
      </c>
      <c r="ADP28" s="3">
        <v>0</v>
      </c>
      <c r="ADQ28" s="3">
        <v>0</v>
      </c>
      <c r="ADR28" s="3">
        <v>0</v>
      </c>
      <c r="ADS28" s="3">
        <v>0</v>
      </c>
      <c r="ADT28" s="3">
        <v>0</v>
      </c>
      <c r="ADU28" s="3">
        <v>0</v>
      </c>
      <c r="ADV28" s="3">
        <v>0</v>
      </c>
      <c r="ADW28" s="3">
        <v>0</v>
      </c>
      <c r="ADX28" s="3">
        <v>0</v>
      </c>
      <c r="ADY28" s="3">
        <v>0</v>
      </c>
      <c r="ADZ28" s="3">
        <v>0</v>
      </c>
      <c r="AEA28" s="3">
        <v>0</v>
      </c>
      <c r="AEB28" s="3">
        <v>0</v>
      </c>
      <c r="AEC28" s="3">
        <v>0</v>
      </c>
      <c r="AED28" s="3">
        <v>0</v>
      </c>
      <c r="AEE28" s="3">
        <v>0</v>
      </c>
      <c r="AEF28" s="3">
        <v>0</v>
      </c>
      <c r="AEG28" s="3">
        <v>0</v>
      </c>
      <c r="AEH28" s="3">
        <v>0</v>
      </c>
      <c r="AEI28" s="3">
        <v>0</v>
      </c>
      <c r="AEJ28" s="3">
        <v>0</v>
      </c>
      <c r="AEK28" s="3">
        <v>0</v>
      </c>
      <c r="AEL28" s="3">
        <v>0</v>
      </c>
      <c r="AEM28" t="s">
        <v>933</v>
      </c>
      <c r="AEN28" t="s">
        <v>933</v>
      </c>
      <c r="AEO28" s="5">
        <v>0</v>
      </c>
      <c r="AEP28" s="5">
        <v>0</v>
      </c>
      <c r="AEQ28" t="s">
        <v>928</v>
      </c>
      <c r="AER28" t="s">
        <v>933</v>
      </c>
      <c r="AES28" s="5">
        <v>0</v>
      </c>
      <c r="AET28" s="5">
        <v>0</v>
      </c>
      <c r="AEU28" s="5">
        <v>0</v>
      </c>
      <c r="AEV28" t="s">
        <v>933</v>
      </c>
      <c r="AEW28" t="s">
        <v>933</v>
      </c>
      <c r="AEX28" s="5">
        <v>0</v>
      </c>
      <c r="AEY28" s="5">
        <v>0</v>
      </c>
      <c r="AEZ28" s="5">
        <v>0</v>
      </c>
      <c r="AFA28" t="s">
        <v>933</v>
      </c>
      <c r="AFB28" t="s">
        <v>933</v>
      </c>
      <c r="AFC28" t="s">
        <v>933</v>
      </c>
      <c r="AFD28" s="5">
        <v>0</v>
      </c>
      <c r="AFE28" t="s">
        <v>933</v>
      </c>
      <c r="AFF28" t="s">
        <v>933</v>
      </c>
      <c r="AFG28" t="s">
        <v>933</v>
      </c>
      <c r="AFH28" s="5">
        <v>0</v>
      </c>
      <c r="AFI28" t="s">
        <v>933</v>
      </c>
      <c r="AFJ28" t="s">
        <v>933</v>
      </c>
      <c r="AFK28" s="5">
        <v>0</v>
      </c>
      <c r="AFL28" s="5">
        <v>0</v>
      </c>
      <c r="AFM28" t="s">
        <v>933</v>
      </c>
      <c r="AFN28" t="s">
        <v>933</v>
      </c>
      <c r="AFO28" s="5">
        <v>0</v>
      </c>
      <c r="AFP28" s="5">
        <v>0</v>
      </c>
      <c r="AFQ28" s="5">
        <v>0</v>
      </c>
      <c r="AFR28" t="s">
        <v>933</v>
      </c>
      <c r="AFS28" t="s">
        <v>933</v>
      </c>
      <c r="AFT28" s="5">
        <v>0</v>
      </c>
      <c r="AFU28" t="s">
        <v>933</v>
      </c>
      <c r="AFV28" t="s">
        <v>933</v>
      </c>
      <c r="AFW28" s="5">
        <v>0</v>
      </c>
      <c r="AFX28" t="s">
        <v>933</v>
      </c>
      <c r="AFY28" t="s">
        <v>933</v>
      </c>
      <c r="AFZ28" t="s">
        <v>933</v>
      </c>
      <c r="AGA28" t="s">
        <v>933</v>
      </c>
      <c r="AGB28" t="s">
        <v>933</v>
      </c>
      <c r="AGC28" s="5">
        <v>0</v>
      </c>
      <c r="AGD28" s="5">
        <v>0</v>
      </c>
      <c r="AGE28" t="s">
        <v>933</v>
      </c>
      <c r="AGF28" t="s">
        <v>933</v>
      </c>
      <c r="AGG28" s="5">
        <v>0</v>
      </c>
      <c r="AGH28" t="s">
        <v>933</v>
      </c>
      <c r="AGI28" t="s">
        <v>933</v>
      </c>
      <c r="AGJ28" s="5">
        <v>0</v>
      </c>
      <c r="AGK28" s="5">
        <v>0</v>
      </c>
      <c r="AGL28" s="5">
        <v>0</v>
      </c>
      <c r="AGM28" s="5">
        <v>0</v>
      </c>
      <c r="AGN28" s="5">
        <v>0</v>
      </c>
      <c r="AGO28" s="5">
        <v>0</v>
      </c>
      <c r="AGP28" s="5">
        <v>0</v>
      </c>
      <c r="AGQ28" s="5">
        <v>0</v>
      </c>
      <c r="AGR28" s="5">
        <v>0</v>
      </c>
      <c r="AGS28" s="5">
        <v>0</v>
      </c>
      <c r="AGT28" s="5">
        <v>0</v>
      </c>
      <c r="AGU28" s="5">
        <v>0</v>
      </c>
      <c r="AGV28" s="5">
        <v>0</v>
      </c>
      <c r="AGW28" s="5">
        <v>0</v>
      </c>
      <c r="AGX28" s="5">
        <v>0</v>
      </c>
      <c r="AGY28" s="5">
        <v>0</v>
      </c>
      <c r="AGZ28" s="5">
        <v>0</v>
      </c>
      <c r="AHA28" s="5">
        <v>0</v>
      </c>
      <c r="AHB28" s="5">
        <v>0</v>
      </c>
      <c r="AHC28" s="5">
        <v>0</v>
      </c>
      <c r="AHD28" s="5">
        <v>0</v>
      </c>
      <c r="AHE28" s="5">
        <v>0</v>
      </c>
      <c r="AHF28" s="5">
        <v>0</v>
      </c>
      <c r="AHG28" s="5">
        <v>0</v>
      </c>
      <c r="AHH28" s="5">
        <v>0</v>
      </c>
      <c r="AHI28" s="5">
        <v>0</v>
      </c>
      <c r="AHJ28" s="5">
        <v>0</v>
      </c>
      <c r="AHK28" s="5">
        <v>0</v>
      </c>
      <c r="AHL28" s="5">
        <v>0</v>
      </c>
      <c r="AHM28" s="5">
        <v>0</v>
      </c>
      <c r="AHN28" s="5">
        <v>0</v>
      </c>
      <c r="AHO28" s="5">
        <v>0</v>
      </c>
      <c r="AHP28" s="5">
        <v>0</v>
      </c>
      <c r="AHQ28" s="5">
        <v>0</v>
      </c>
      <c r="AHR28" s="5">
        <v>0</v>
      </c>
      <c r="AHS28" s="5">
        <v>0</v>
      </c>
      <c r="AHT28" s="5">
        <v>0</v>
      </c>
      <c r="AHU28" s="5">
        <v>0</v>
      </c>
      <c r="AHV28" s="5">
        <v>0</v>
      </c>
      <c r="AHW28" s="5">
        <v>0</v>
      </c>
    </row>
    <row r="29" spans="1:907" x14ac:dyDescent="0.2">
      <c r="A29" s="5">
        <v>34</v>
      </c>
      <c r="B29" t="s">
        <v>929</v>
      </c>
      <c r="C29" t="s">
        <v>904</v>
      </c>
      <c r="D29" t="s">
        <v>904</v>
      </c>
      <c r="E29" s="5">
        <v>64</v>
      </c>
      <c r="F29" s="5">
        <v>64.016666666666666</v>
      </c>
      <c r="G29" s="2">
        <v>42073</v>
      </c>
      <c r="H29" s="2">
        <v>42110</v>
      </c>
      <c r="I29" t="s">
        <v>906</v>
      </c>
      <c r="J29" t="s">
        <v>937</v>
      </c>
      <c r="K29" t="s">
        <v>913</v>
      </c>
      <c r="L29" t="s">
        <v>913</v>
      </c>
      <c r="M29" t="s">
        <v>913</v>
      </c>
      <c r="N29" s="5">
        <v>0</v>
      </c>
      <c r="O29" t="s">
        <v>913</v>
      </c>
      <c r="P29" t="s">
        <v>913</v>
      </c>
      <c r="Q29" s="5">
        <v>0</v>
      </c>
      <c r="R29" s="5">
        <v>0</v>
      </c>
      <c r="S29" s="5">
        <v>0</v>
      </c>
      <c r="T29" t="s">
        <v>913</v>
      </c>
      <c r="U29" t="s">
        <v>912</v>
      </c>
      <c r="V29" s="5">
        <v>0</v>
      </c>
      <c r="W29" s="5">
        <v>0</v>
      </c>
      <c r="X29" s="5">
        <v>0</v>
      </c>
      <c r="Y29" t="s">
        <v>912</v>
      </c>
      <c r="Z29" t="s">
        <v>912</v>
      </c>
      <c r="AA29" s="5">
        <v>0</v>
      </c>
      <c r="AB29" s="5">
        <v>0</v>
      </c>
      <c r="AC29" t="s">
        <v>912</v>
      </c>
      <c r="AD29" t="s">
        <v>912</v>
      </c>
      <c r="AE29" s="5">
        <v>0</v>
      </c>
      <c r="AF29" s="5">
        <v>0</v>
      </c>
      <c r="AG29" t="s">
        <v>913</v>
      </c>
      <c r="AH29" t="s">
        <v>912</v>
      </c>
      <c r="AI29" s="5">
        <v>0</v>
      </c>
      <c r="AJ29" s="5">
        <v>0</v>
      </c>
      <c r="AK29" t="s">
        <v>913</v>
      </c>
      <c r="AL29" t="s">
        <v>911</v>
      </c>
      <c r="AM29" s="5">
        <v>0</v>
      </c>
      <c r="AN29" s="5">
        <v>0</v>
      </c>
      <c r="AO29" s="5">
        <v>0</v>
      </c>
      <c r="AP29" t="s">
        <v>912</v>
      </c>
      <c r="AQ29" t="s">
        <v>912</v>
      </c>
      <c r="AR29" t="s">
        <v>913</v>
      </c>
      <c r="AS29" t="s">
        <v>912</v>
      </c>
      <c r="AT29" s="5">
        <v>0</v>
      </c>
      <c r="AU29" s="5">
        <v>0</v>
      </c>
      <c r="AV29" t="s">
        <v>911</v>
      </c>
      <c r="AW29" t="s">
        <v>912</v>
      </c>
      <c r="AX29" s="5">
        <v>0</v>
      </c>
      <c r="AY29" t="s">
        <v>913</v>
      </c>
      <c r="AZ29" t="s">
        <v>913</v>
      </c>
      <c r="BA29" s="5">
        <v>0</v>
      </c>
      <c r="BB29" s="5">
        <v>0</v>
      </c>
      <c r="BC29" t="s">
        <v>913</v>
      </c>
      <c r="BD29" t="s">
        <v>912</v>
      </c>
      <c r="BE29" s="5">
        <v>0</v>
      </c>
      <c r="BF29" t="s">
        <v>912</v>
      </c>
      <c r="BG29" t="s">
        <v>913</v>
      </c>
      <c r="BH29" s="5">
        <v>0</v>
      </c>
      <c r="BI29" t="s">
        <v>913</v>
      </c>
      <c r="BJ29" t="s">
        <v>913</v>
      </c>
      <c r="BK29" s="5">
        <v>0</v>
      </c>
      <c r="BL29" t="s">
        <v>913</v>
      </c>
      <c r="BM29" t="s">
        <v>913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t="s">
        <v>913</v>
      </c>
      <c r="CW29" t="s">
        <v>913</v>
      </c>
      <c r="CX29" t="s">
        <v>913</v>
      </c>
      <c r="CY29" s="5">
        <v>0</v>
      </c>
      <c r="CZ29" t="s">
        <v>913</v>
      </c>
      <c r="DA29" t="s">
        <v>913</v>
      </c>
      <c r="DB29" s="5">
        <v>0</v>
      </c>
      <c r="DC29" s="5">
        <v>0</v>
      </c>
      <c r="DD29" s="5">
        <v>0</v>
      </c>
      <c r="DE29" t="s">
        <v>913</v>
      </c>
      <c r="DF29" t="s">
        <v>912</v>
      </c>
      <c r="DG29" s="5">
        <v>0</v>
      </c>
      <c r="DH29" s="5">
        <v>0</v>
      </c>
      <c r="DI29" s="5">
        <v>0</v>
      </c>
      <c r="DJ29" t="s">
        <v>913</v>
      </c>
      <c r="DK29" t="s">
        <v>913</v>
      </c>
      <c r="DL29" s="5">
        <v>0</v>
      </c>
      <c r="DM29" s="5">
        <v>0</v>
      </c>
      <c r="DN29" t="s">
        <v>913</v>
      </c>
      <c r="DO29" t="s">
        <v>912</v>
      </c>
      <c r="DP29" s="5">
        <v>0</v>
      </c>
      <c r="DQ29" s="5">
        <v>0</v>
      </c>
      <c r="DR29" t="s">
        <v>913</v>
      </c>
      <c r="DS29" t="s">
        <v>912</v>
      </c>
      <c r="DT29" s="5">
        <v>0</v>
      </c>
      <c r="DU29" s="5">
        <v>0</v>
      </c>
      <c r="DV29" t="s">
        <v>913</v>
      </c>
      <c r="DW29" t="s">
        <v>912</v>
      </c>
      <c r="DX29" s="5">
        <v>0</v>
      </c>
      <c r="DY29" s="5">
        <v>0</v>
      </c>
      <c r="DZ29" s="5">
        <v>0</v>
      </c>
      <c r="EA29" t="s">
        <v>913</v>
      </c>
      <c r="EB29" t="s">
        <v>913</v>
      </c>
      <c r="EC29" t="s">
        <v>913</v>
      </c>
      <c r="ED29" t="s">
        <v>913</v>
      </c>
      <c r="EE29" s="5">
        <v>0</v>
      </c>
      <c r="EF29" s="5">
        <v>0</v>
      </c>
      <c r="EG29" t="s">
        <v>912</v>
      </c>
      <c r="EH29" t="s">
        <v>913</v>
      </c>
      <c r="EI29" s="5">
        <v>0</v>
      </c>
      <c r="EJ29" t="s">
        <v>913</v>
      </c>
      <c r="EK29" t="s">
        <v>913</v>
      </c>
      <c r="EL29" s="5">
        <v>0</v>
      </c>
      <c r="EM29" s="5">
        <v>0</v>
      </c>
      <c r="EN29" t="s">
        <v>913</v>
      </c>
      <c r="EO29" t="s">
        <v>913</v>
      </c>
      <c r="EP29" s="5">
        <v>0</v>
      </c>
      <c r="EQ29" t="s">
        <v>913</v>
      </c>
      <c r="ER29" t="s">
        <v>913</v>
      </c>
      <c r="ES29" s="5">
        <v>0</v>
      </c>
      <c r="ET29" t="s">
        <v>913</v>
      </c>
      <c r="EU29" t="s">
        <v>913</v>
      </c>
      <c r="EV29" s="5">
        <v>0</v>
      </c>
      <c r="EW29" t="s">
        <v>913</v>
      </c>
      <c r="EX29" t="s">
        <v>913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t="s">
        <v>908</v>
      </c>
      <c r="GH29" t="s">
        <v>908</v>
      </c>
      <c r="GI29" t="s">
        <v>934</v>
      </c>
      <c r="GJ29" s="5">
        <v>1</v>
      </c>
      <c r="GK29" s="5">
        <v>4</v>
      </c>
      <c r="GL29" s="5">
        <v>1</v>
      </c>
      <c r="GM29" s="5">
        <v>2</v>
      </c>
      <c r="GN29" s="5">
        <v>0</v>
      </c>
      <c r="GO29" s="5">
        <v>2</v>
      </c>
      <c r="GP29" t="s">
        <v>908</v>
      </c>
      <c r="GQ29" t="s">
        <v>908</v>
      </c>
      <c r="GR29" t="s">
        <v>1036</v>
      </c>
      <c r="GS29" s="4">
        <v>24</v>
      </c>
      <c r="GT29" s="4">
        <v>24</v>
      </c>
      <c r="GU29" s="4">
        <v>36</v>
      </c>
      <c r="GV29" s="4">
        <v>36</v>
      </c>
      <c r="GW29" s="5">
        <v>60</v>
      </c>
      <c r="GX29" s="5">
        <v>60</v>
      </c>
      <c r="GY29" s="5">
        <v>12</v>
      </c>
      <c r="GZ29" s="5">
        <v>12</v>
      </c>
      <c r="HA29" s="5">
        <v>12</v>
      </c>
      <c r="HB29" s="5">
        <v>12</v>
      </c>
      <c r="HC29" s="5">
        <v>18</v>
      </c>
      <c r="HD29" s="5">
        <v>18</v>
      </c>
      <c r="HE29" s="5">
        <v>18</v>
      </c>
      <c r="HF29" s="5">
        <v>18</v>
      </c>
      <c r="HG29" t="s">
        <v>935</v>
      </c>
      <c r="HH29" t="s">
        <v>935</v>
      </c>
      <c r="HI29" s="5">
        <v>10</v>
      </c>
      <c r="HJ29" s="5">
        <v>999</v>
      </c>
      <c r="HK29" s="5">
        <v>3</v>
      </c>
      <c r="HL29" s="5">
        <v>3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5</v>
      </c>
      <c r="HT29" s="5">
        <v>5</v>
      </c>
      <c r="HU29" s="5">
        <v>5</v>
      </c>
      <c r="HV29" s="5">
        <v>0</v>
      </c>
      <c r="HW29" s="5">
        <v>5</v>
      </c>
      <c r="HX29" s="5">
        <v>5</v>
      </c>
      <c r="HY29" s="5">
        <v>0</v>
      </c>
      <c r="HZ29" s="5">
        <v>0</v>
      </c>
      <c r="IA29" s="5">
        <v>0</v>
      </c>
      <c r="IB29" s="5">
        <v>5</v>
      </c>
      <c r="IC29" s="5">
        <v>5</v>
      </c>
      <c r="ID29" s="5">
        <v>0</v>
      </c>
      <c r="IE29" s="5">
        <v>0</v>
      </c>
      <c r="IF29" s="5">
        <v>0</v>
      </c>
      <c r="IG29" s="5">
        <v>5</v>
      </c>
      <c r="IH29" s="5">
        <v>5</v>
      </c>
      <c r="II29" s="5">
        <v>0</v>
      </c>
      <c r="IJ29" s="5">
        <v>0</v>
      </c>
      <c r="IK29" s="5">
        <v>5</v>
      </c>
      <c r="IL29" s="5">
        <v>5</v>
      </c>
      <c r="IM29" s="5">
        <v>0</v>
      </c>
      <c r="IN29" s="5">
        <v>0</v>
      </c>
      <c r="IO29" s="5">
        <v>5</v>
      </c>
      <c r="IP29" s="5">
        <v>5</v>
      </c>
      <c r="IQ29" s="5">
        <v>0</v>
      </c>
      <c r="IR29" s="5">
        <v>0</v>
      </c>
      <c r="IS29" s="5">
        <v>5</v>
      </c>
      <c r="IT29" s="5">
        <v>5</v>
      </c>
      <c r="IU29" s="5">
        <v>0</v>
      </c>
      <c r="IV29" s="5">
        <v>0</v>
      </c>
      <c r="IW29" s="5">
        <v>0</v>
      </c>
      <c r="IX29" s="5">
        <v>5</v>
      </c>
      <c r="IY29" s="5">
        <v>5</v>
      </c>
      <c r="IZ29" s="5">
        <v>5</v>
      </c>
      <c r="JA29" s="5">
        <v>5</v>
      </c>
      <c r="JB29" s="5">
        <v>0</v>
      </c>
      <c r="JC29" s="5">
        <v>0</v>
      </c>
      <c r="JD29" s="5">
        <v>5</v>
      </c>
      <c r="JE29" s="5">
        <v>5</v>
      </c>
      <c r="JF29" s="5">
        <v>0</v>
      </c>
      <c r="JG29" s="5">
        <v>5</v>
      </c>
      <c r="JH29" s="5">
        <v>5</v>
      </c>
      <c r="JI29" s="5">
        <v>0</v>
      </c>
      <c r="JJ29" s="5">
        <v>0</v>
      </c>
      <c r="JK29" s="5">
        <v>5</v>
      </c>
      <c r="JL29" s="5">
        <v>5</v>
      </c>
      <c r="JM29" s="5">
        <v>0</v>
      </c>
      <c r="JN29" s="5">
        <v>5</v>
      </c>
      <c r="JO29" s="5">
        <v>5</v>
      </c>
      <c r="JP29" s="5">
        <v>0</v>
      </c>
      <c r="JQ29" s="5">
        <v>5</v>
      </c>
      <c r="JR29" s="5">
        <v>5</v>
      </c>
      <c r="JS29" s="5">
        <v>0</v>
      </c>
      <c r="JT29" s="5">
        <v>5</v>
      </c>
      <c r="JU29" s="5">
        <v>5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t="s">
        <v>918</v>
      </c>
      <c r="LE29" t="s">
        <v>918</v>
      </c>
      <c r="LF29" t="s">
        <v>918</v>
      </c>
      <c r="LG29" s="5">
        <v>0</v>
      </c>
      <c r="LH29" t="s">
        <v>918</v>
      </c>
      <c r="LI29" t="s">
        <v>918</v>
      </c>
      <c r="LJ29" s="5">
        <v>0</v>
      </c>
      <c r="LK29" s="5">
        <v>0</v>
      </c>
      <c r="LL29" s="5">
        <v>0</v>
      </c>
      <c r="LM29" t="s">
        <v>940</v>
      </c>
      <c r="LN29" t="s">
        <v>916</v>
      </c>
      <c r="LO29" s="5">
        <v>0</v>
      </c>
      <c r="LP29" s="5">
        <v>0</v>
      </c>
      <c r="LQ29" s="5">
        <v>0</v>
      </c>
      <c r="LR29" t="s">
        <v>918</v>
      </c>
      <c r="LS29" t="s">
        <v>918</v>
      </c>
      <c r="LT29" s="5">
        <v>0</v>
      </c>
      <c r="LU29" s="5">
        <v>0</v>
      </c>
      <c r="LV29" t="s">
        <v>916</v>
      </c>
      <c r="LW29" t="s">
        <v>916</v>
      </c>
      <c r="LX29" s="5">
        <v>0</v>
      </c>
      <c r="LY29" s="5">
        <v>0</v>
      </c>
      <c r="LZ29" t="s">
        <v>918</v>
      </c>
      <c r="MA29" t="s">
        <v>916</v>
      </c>
      <c r="MB29" s="5">
        <v>0</v>
      </c>
      <c r="MC29" s="5">
        <v>0</v>
      </c>
      <c r="MD29" t="s">
        <v>918</v>
      </c>
      <c r="ME29" t="s">
        <v>917</v>
      </c>
      <c r="MF29" s="5">
        <v>0</v>
      </c>
      <c r="MG29" s="5">
        <v>0</v>
      </c>
      <c r="MH29" s="5">
        <v>0</v>
      </c>
      <c r="MI29" t="s">
        <v>916</v>
      </c>
      <c r="MJ29" t="s">
        <v>916</v>
      </c>
      <c r="MK29" t="s">
        <v>918</v>
      </c>
      <c r="ML29" t="s">
        <v>918</v>
      </c>
      <c r="MM29" s="5">
        <v>0</v>
      </c>
      <c r="MN29" s="5">
        <v>0</v>
      </c>
      <c r="MO29" t="s">
        <v>917</v>
      </c>
      <c r="MP29" t="s">
        <v>916</v>
      </c>
      <c r="MQ29" s="5">
        <v>0</v>
      </c>
      <c r="MR29" t="s">
        <v>918</v>
      </c>
      <c r="MS29" t="s">
        <v>918</v>
      </c>
      <c r="MT29" s="5">
        <v>0</v>
      </c>
      <c r="MU29" s="5">
        <v>0</v>
      </c>
      <c r="MV29" t="s">
        <v>918</v>
      </c>
      <c r="MW29" t="s">
        <v>916</v>
      </c>
      <c r="MX29" s="5">
        <v>0</v>
      </c>
      <c r="MY29" t="s">
        <v>916</v>
      </c>
      <c r="MZ29" t="s">
        <v>918</v>
      </c>
      <c r="NA29" s="5">
        <v>0</v>
      </c>
      <c r="NB29" t="s">
        <v>918</v>
      </c>
      <c r="NC29" t="s">
        <v>918</v>
      </c>
      <c r="ND29" s="5">
        <v>0</v>
      </c>
      <c r="NE29" t="s">
        <v>918</v>
      </c>
      <c r="NF29" t="s">
        <v>918</v>
      </c>
      <c r="NG29" s="5">
        <v>0</v>
      </c>
      <c r="NH29" s="5">
        <v>0</v>
      </c>
      <c r="NI29" s="5">
        <v>0</v>
      </c>
      <c r="NJ29" s="5">
        <v>0</v>
      </c>
      <c r="NK29" s="5">
        <v>0</v>
      </c>
      <c r="NL29" s="5">
        <v>0</v>
      </c>
      <c r="NM29" s="5">
        <v>0</v>
      </c>
      <c r="NN29" s="5">
        <v>0</v>
      </c>
      <c r="NO29" s="5">
        <v>0</v>
      </c>
      <c r="NP29" s="5">
        <v>0</v>
      </c>
      <c r="NQ29" s="5">
        <v>0</v>
      </c>
      <c r="NR29" s="5">
        <v>0</v>
      </c>
      <c r="NS29" s="5">
        <v>0</v>
      </c>
      <c r="NT29" s="5">
        <v>0</v>
      </c>
      <c r="NU29" s="5">
        <v>0</v>
      </c>
      <c r="NV29" s="5">
        <v>0</v>
      </c>
      <c r="NW29" s="5">
        <v>0</v>
      </c>
      <c r="NX29" s="5">
        <v>0</v>
      </c>
      <c r="NY29" s="5">
        <v>0</v>
      </c>
      <c r="NZ29" s="5">
        <v>0</v>
      </c>
      <c r="OA29" s="5">
        <v>0</v>
      </c>
      <c r="OB29" s="5">
        <v>0</v>
      </c>
      <c r="OC29" s="5">
        <v>0</v>
      </c>
      <c r="OD29" s="5">
        <v>0</v>
      </c>
      <c r="OE29" s="5">
        <v>0</v>
      </c>
      <c r="OF29" s="5">
        <v>0</v>
      </c>
      <c r="OG29" s="5">
        <v>0</v>
      </c>
      <c r="OH29" s="5">
        <v>0</v>
      </c>
      <c r="OI29" s="5">
        <v>0</v>
      </c>
      <c r="OJ29" s="5">
        <v>0</v>
      </c>
      <c r="OK29" s="5">
        <v>0</v>
      </c>
      <c r="OL29" s="5">
        <v>0</v>
      </c>
      <c r="OM29" s="5">
        <v>0</v>
      </c>
      <c r="ON29" s="5">
        <v>0</v>
      </c>
      <c r="OO29" s="5">
        <v>5</v>
      </c>
      <c r="OP29" s="5">
        <v>0</v>
      </c>
      <c r="OQ29" s="5">
        <v>5</v>
      </c>
      <c r="OR29" s="5">
        <v>0</v>
      </c>
      <c r="OS29" s="5">
        <v>5</v>
      </c>
      <c r="OT29" s="5">
        <v>15</v>
      </c>
      <c r="OU29" s="5">
        <v>0</v>
      </c>
      <c r="OV29" s="5">
        <v>0</v>
      </c>
      <c r="OW29" s="5">
        <v>0</v>
      </c>
      <c r="OX29" s="5">
        <v>5</v>
      </c>
      <c r="OY29" s="5">
        <v>15</v>
      </c>
      <c r="OZ29" s="5">
        <v>0</v>
      </c>
      <c r="PA29" s="5">
        <v>0</v>
      </c>
      <c r="PB29" s="5">
        <v>0</v>
      </c>
      <c r="PC29" s="5">
        <v>15</v>
      </c>
      <c r="PD29" s="5">
        <v>15</v>
      </c>
      <c r="PE29" s="5">
        <v>0</v>
      </c>
      <c r="PF29" s="5">
        <v>0</v>
      </c>
      <c r="PG29" s="5">
        <v>5</v>
      </c>
      <c r="PH29" s="5">
        <v>15</v>
      </c>
      <c r="PI29" s="5">
        <v>0</v>
      </c>
      <c r="PJ29" s="5">
        <v>0</v>
      </c>
      <c r="PK29" s="5">
        <v>5</v>
      </c>
      <c r="PL29" s="5">
        <v>15</v>
      </c>
      <c r="PM29" s="5">
        <v>0</v>
      </c>
      <c r="PN29" s="5">
        <v>0</v>
      </c>
      <c r="PO29" s="5">
        <v>15</v>
      </c>
      <c r="PP29" s="5">
        <v>45</v>
      </c>
      <c r="PQ29" s="5">
        <v>0</v>
      </c>
      <c r="PR29" s="5">
        <v>0</v>
      </c>
      <c r="PS29" s="5">
        <v>0</v>
      </c>
      <c r="PT29" s="5">
        <v>45</v>
      </c>
      <c r="PU29" s="5">
        <v>45</v>
      </c>
      <c r="PV29" s="5">
        <v>45</v>
      </c>
      <c r="PW29" s="5">
        <v>45</v>
      </c>
      <c r="PX29" s="5">
        <v>0</v>
      </c>
      <c r="PY29" s="5">
        <v>0</v>
      </c>
      <c r="PZ29" s="5">
        <v>45</v>
      </c>
      <c r="QA29" s="5">
        <v>15</v>
      </c>
      <c r="QB29" s="5">
        <v>0</v>
      </c>
      <c r="QC29" s="5">
        <v>15</v>
      </c>
      <c r="QD29" s="5">
        <v>15</v>
      </c>
      <c r="QE29" s="5">
        <v>0</v>
      </c>
      <c r="QF29" s="5">
        <v>0</v>
      </c>
      <c r="QG29" s="5">
        <v>15</v>
      </c>
      <c r="QH29" s="5">
        <v>45</v>
      </c>
      <c r="QI29" s="5">
        <v>0</v>
      </c>
      <c r="QJ29" s="5">
        <v>15</v>
      </c>
      <c r="QK29" s="5">
        <v>15</v>
      </c>
      <c r="QL29" s="5">
        <v>0</v>
      </c>
      <c r="QM29" s="5">
        <v>15</v>
      </c>
      <c r="QN29" s="5">
        <v>15</v>
      </c>
      <c r="QO29" s="5">
        <v>0</v>
      </c>
      <c r="QP29" s="5">
        <v>15</v>
      </c>
      <c r="QQ29" s="5">
        <v>15</v>
      </c>
      <c r="QR29" s="5">
        <v>0</v>
      </c>
      <c r="QS29" s="5">
        <v>0</v>
      </c>
      <c r="QT29" s="5">
        <v>0</v>
      </c>
      <c r="QU29" s="5">
        <v>0</v>
      </c>
      <c r="QV29" s="5">
        <v>0</v>
      </c>
      <c r="QW29" s="5">
        <v>0</v>
      </c>
      <c r="QX29" s="5">
        <v>0</v>
      </c>
      <c r="QY29" s="5">
        <v>0</v>
      </c>
      <c r="QZ29" s="5">
        <v>0</v>
      </c>
      <c r="RA29" s="5">
        <v>0</v>
      </c>
      <c r="RB29" s="5">
        <v>0</v>
      </c>
      <c r="RC29" s="5">
        <v>0</v>
      </c>
      <c r="RD29" s="5">
        <v>0</v>
      </c>
      <c r="RE29" s="5">
        <v>0</v>
      </c>
      <c r="RF29" s="5">
        <v>0</v>
      </c>
      <c r="RG29" s="5">
        <v>0</v>
      </c>
      <c r="RH29" s="5">
        <v>0</v>
      </c>
      <c r="RI29" s="5">
        <v>0</v>
      </c>
      <c r="RJ29" s="5">
        <v>0</v>
      </c>
      <c r="RK29" s="5">
        <v>0</v>
      </c>
      <c r="RL29" s="5">
        <v>0</v>
      </c>
      <c r="RM29" s="5">
        <v>0</v>
      </c>
      <c r="RN29" s="5">
        <v>0</v>
      </c>
      <c r="RO29" s="5">
        <v>0</v>
      </c>
      <c r="RP29" s="5">
        <v>0</v>
      </c>
      <c r="RQ29" s="5">
        <v>0</v>
      </c>
      <c r="RR29" s="5">
        <v>0</v>
      </c>
      <c r="RS29" s="5">
        <v>0</v>
      </c>
      <c r="RT29" s="5">
        <v>0</v>
      </c>
      <c r="RU29" s="5">
        <v>0</v>
      </c>
      <c r="RV29" s="5">
        <v>0</v>
      </c>
      <c r="RW29" s="5">
        <v>0</v>
      </c>
      <c r="RX29" s="5">
        <v>0</v>
      </c>
      <c r="RY29" s="5">
        <v>0</v>
      </c>
      <c r="RZ29" s="5">
        <v>3</v>
      </c>
      <c r="SA29" s="5">
        <v>2</v>
      </c>
      <c r="SB29" s="5">
        <v>2</v>
      </c>
      <c r="SC29" s="5">
        <v>2</v>
      </c>
      <c r="SD29" s="5">
        <v>2</v>
      </c>
      <c r="SE29" s="5">
        <v>2</v>
      </c>
      <c r="SF29" s="5">
        <v>2</v>
      </c>
      <c r="SG29" s="5">
        <v>3</v>
      </c>
      <c r="SH29" s="5">
        <v>1</v>
      </c>
      <c r="SI29" s="5">
        <v>2</v>
      </c>
      <c r="SJ29" s="5">
        <v>2</v>
      </c>
      <c r="SK29" s="5">
        <v>2</v>
      </c>
      <c r="SL29" s="5">
        <v>2</v>
      </c>
      <c r="SM29" s="5">
        <v>2</v>
      </c>
      <c r="SN29" s="5">
        <v>2</v>
      </c>
      <c r="SO29" s="5">
        <v>0</v>
      </c>
      <c r="SP29" s="5">
        <v>0</v>
      </c>
      <c r="SQ29" s="5">
        <v>0</v>
      </c>
      <c r="SR29" s="5">
        <v>0</v>
      </c>
      <c r="SS29" s="5">
        <v>0</v>
      </c>
      <c r="ST29" s="5">
        <v>0</v>
      </c>
      <c r="SU29" s="5">
        <v>0</v>
      </c>
      <c r="SV29" s="5">
        <v>0</v>
      </c>
      <c r="SW29" s="5">
        <v>0</v>
      </c>
      <c r="SX29" s="5">
        <v>0</v>
      </c>
      <c r="SY29" s="5">
        <v>0</v>
      </c>
      <c r="SZ29" s="5">
        <v>0</v>
      </c>
      <c r="TA29" s="5">
        <v>0</v>
      </c>
      <c r="TB29" t="s">
        <v>932</v>
      </c>
      <c r="TC29" t="s">
        <v>943</v>
      </c>
      <c r="TD29" t="s">
        <v>943</v>
      </c>
      <c r="TE29" t="s">
        <v>945</v>
      </c>
      <c r="TF29" t="s">
        <v>943</v>
      </c>
      <c r="TG29" t="s">
        <v>943</v>
      </c>
      <c r="TH29" t="s">
        <v>945</v>
      </c>
      <c r="TI29" t="s">
        <v>945</v>
      </c>
      <c r="TJ29" t="s">
        <v>945</v>
      </c>
      <c r="TK29" t="s">
        <v>932</v>
      </c>
      <c r="TL29" t="s">
        <v>945</v>
      </c>
      <c r="TM29" t="s">
        <v>943</v>
      </c>
      <c r="TN29" t="s">
        <v>941</v>
      </c>
      <c r="TO29" t="s">
        <v>920</v>
      </c>
      <c r="TP29" t="s">
        <v>943</v>
      </c>
      <c r="TQ29" s="5">
        <v>999</v>
      </c>
      <c r="TR29" s="5">
        <v>999</v>
      </c>
      <c r="TS29" s="5">
        <v>999</v>
      </c>
      <c r="TT29" s="5">
        <v>999</v>
      </c>
      <c r="TU29" s="5">
        <v>999</v>
      </c>
      <c r="TV29" s="5">
        <v>999</v>
      </c>
      <c r="TW29" s="5">
        <v>999</v>
      </c>
      <c r="TX29" s="5">
        <v>999</v>
      </c>
      <c r="TY29" s="5">
        <v>999</v>
      </c>
      <c r="TZ29" s="5">
        <v>999</v>
      </c>
      <c r="UA29" s="5">
        <v>999</v>
      </c>
      <c r="UB29" s="5">
        <v>999</v>
      </c>
      <c r="UC29" s="5">
        <v>999</v>
      </c>
      <c r="UD29" t="s">
        <v>942</v>
      </c>
      <c r="UE29" t="s">
        <v>936</v>
      </c>
      <c r="UF29" s="5">
        <v>0</v>
      </c>
      <c r="UG29" s="5">
        <v>0</v>
      </c>
      <c r="UH29" s="5">
        <v>0</v>
      </c>
      <c r="UI29" s="5">
        <v>0</v>
      </c>
      <c r="UJ29" s="5">
        <v>0</v>
      </c>
      <c r="UK29" s="5">
        <v>0</v>
      </c>
      <c r="UL29" s="5">
        <v>0</v>
      </c>
      <c r="UM29" s="5">
        <v>0</v>
      </c>
      <c r="UN29" s="5">
        <v>0</v>
      </c>
      <c r="UO29" s="5">
        <v>0</v>
      </c>
      <c r="UP29" s="5">
        <v>0</v>
      </c>
      <c r="UQ29" s="5">
        <v>0</v>
      </c>
      <c r="UR29" s="5">
        <v>0</v>
      </c>
      <c r="US29" s="5">
        <v>0</v>
      </c>
      <c r="UT29" s="5">
        <v>0</v>
      </c>
      <c r="UU29" s="5">
        <v>0</v>
      </c>
      <c r="UV29" s="5">
        <v>0</v>
      </c>
      <c r="UW29" s="5">
        <v>0</v>
      </c>
      <c r="UX29" s="5">
        <v>0</v>
      </c>
      <c r="UY29" s="5">
        <v>0</v>
      </c>
      <c r="UZ29" s="5">
        <v>0</v>
      </c>
      <c r="VA29" s="5">
        <v>0</v>
      </c>
      <c r="VB29" s="5">
        <v>0</v>
      </c>
      <c r="VC29" s="5">
        <v>0</v>
      </c>
      <c r="VD29" s="5">
        <v>0</v>
      </c>
      <c r="VE29" s="5">
        <v>0</v>
      </c>
      <c r="VF29" t="s">
        <v>925</v>
      </c>
      <c r="VG29" t="s">
        <v>924</v>
      </c>
      <c r="VH29" s="5">
        <v>0</v>
      </c>
      <c r="VI29" s="5">
        <v>0</v>
      </c>
      <c r="VJ29" s="5">
        <v>0</v>
      </c>
      <c r="VK29" t="s">
        <v>924</v>
      </c>
      <c r="VL29" t="s">
        <v>925</v>
      </c>
      <c r="VM29" t="s">
        <v>926</v>
      </c>
      <c r="VN29" t="s">
        <v>925</v>
      </c>
      <c r="VO29" s="5">
        <v>0</v>
      </c>
      <c r="VP29" s="5">
        <v>0</v>
      </c>
      <c r="VQ29" t="s">
        <v>925</v>
      </c>
      <c r="VR29" t="s">
        <v>926</v>
      </c>
      <c r="VS29" s="5">
        <v>0</v>
      </c>
      <c r="VT29" t="s">
        <v>925</v>
      </c>
      <c r="VU29" t="s">
        <v>925</v>
      </c>
      <c r="VV29" s="5">
        <v>0</v>
      </c>
      <c r="VW29">
        <v>0</v>
      </c>
      <c r="VX29" t="s">
        <v>925</v>
      </c>
      <c r="VY29" t="s">
        <v>925</v>
      </c>
      <c r="VZ29" s="5">
        <v>0</v>
      </c>
      <c r="WA29" t="s">
        <v>924</v>
      </c>
      <c r="WB29" t="s">
        <v>925</v>
      </c>
      <c r="WC29" s="5">
        <v>0</v>
      </c>
      <c r="WD29" t="s">
        <v>926</v>
      </c>
      <c r="WE29" t="s">
        <v>926</v>
      </c>
      <c r="WF29" s="5">
        <v>0</v>
      </c>
      <c r="WG29" t="s">
        <v>924</v>
      </c>
      <c r="WH29" t="s">
        <v>925</v>
      </c>
      <c r="WI29" s="5">
        <v>0</v>
      </c>
      <c r="WJ29" s="5">
        <v>0</v>
      </c>
      <c r="WK29" s="5">
        <v>0</v>
      </c>
      <c r="WL29" s="5">
        <v>0</v>
      </c>
      <c r="WM29" s="5">
        <v>0</v>
      </c>
      <c r="WN29" s="5">
        <v>0</v>
      </c>
      <c r="WO29" s="5">
        <v>0</v>
      </c>
      <c r="WP29" s="5">
        <v>0</v>
      </c>
      <c r="WQ29" s="5">
        <v>0</v>
      </c>
      <c r="WR29" s="5">
        <v>0</v>
      </c>
      <c r="WS29" s="5">
        <v>0</v>
      </c>
      <c r="WT29" s="5">
        <v>0</v>
      </c>
      <c r="WU29" s="5">
        <v>0</v>
      </c>
      <c r="WV29" s="5">
        <v>0</v>
      </c>
      <c r="WW29" s="5">
        <v>0</v>
      </c>
      <c r="WX29" s="5">
        <v>0</v>
      </c>
      <c r="WY29" s="5">
        <v>0</v>
      </c>
      <c r="WZ29" s="5">
        <v>0</v>
      </c>
      <c r="XA29" s="5">
        <v>0</v>
      </c>
      <c r="XB29" s="5">
        <v>0</v>
      </c>
      <c r="XC29" s="5">
        <v>0</v>
      </c>
      <c r="XD29" s="5">
        <v>0</v>
      </c>
      <c r="XE29" s="5">
        <v>0</v>
      </c>
      <c r="XF29" s="5">
        <v>0</v>
      </c>
      <c r="XG29" s="5">
        <v>0</v>
      </c>
      <c r="XH29" s="5">
        <v>0</v>
      </c>
      <c r="XI29" s="5">
        <v>0</v>
      </c>
      <c r="XJ29" s="5">
        <v>0</v>
      </c>
      <c r="XK29" s="5">
        <v>0</v>
      </c>
      <c r="XL29" s="5">
        <v>0</v>
      </c>
      <c r="XM29" s="5">
        <v>0</v>
      </c>
      <c r="XN29" s="5">
        <v>0</v>
      </c>
      <c r="XO29" s="5">
        <v>0</v>
      </c>
      <c r="XP29" s="5">
        <v>0</v>
      </c>
      <c r="XQ29" s="3">
        <v>1</v>
      </c>
      <c r="XR29" s="3">
        <v>1</v>
      </c>
      <c r="XS29" s="3">
        <v>0</v>
      </c>
      <c r="XT29" s="1" t="e">
        <v>#NULL!</v>
      </c>
      <c r="XU29" s="3">
        <v>2</v>
      </c>
      <c r="XV29" s="3">
        <v>0</v>
      </c>
      <c r="XW29" s="1" t="e">
        <v>#NULL!</v>
      </c>
      <c r="XX29" s="1" t="e">
        <v>#NULL!</v>
      </c>
      <c r="XY29" s="1" t="e">
        <v>#NULL!</v>
      </c>
      <c r="XZ29" s="3">
        <v>1</v>
      </c>
      <c r="YA29" s="3">
        <v>0</v>
      </c>
      <c r="YB29" s="1" t="e">
        <v>#NULL!</v>
      </c>
      <c r="YC29" s="1" t="e">
        <v>#NULL!</v>
      </c>
      <c r="YD29" s="1" t="e">
        <v>#NULL!</v>
      </c>
      <c r="YE29" s="3">
        <v>3</v>
      </c>
      <c r="YF29" s="3">
        <v>0</v>
      </c>
      <c r="YG29" s="1" t="e">
        <v>#NULL!</v>
      </c>
      <c r="YH29" s="1" t="e">
        <v>#NULL!</v>
      </c>
      <c r="YI29" s="3">
        <v>1</v>
      </c>
      <c r="YJ29" s="3">
        <v>0</v>
      </c>
      <c r="YK29" s="1" t="e">
        <v>#NULL!</v>
      </c>
      <c r="YL29" s="1" t="e">
        <v>#NULL!</v>
      </c>
      <c r="YM29" s="3">
        <v>3</v>
      </c>
      <c r="YN29" s="3">
        <v>0</v>
      </c>
      <c r="YO29" s="1" t="e">
        <v>#NULL!</v>
      </c>
      <c r="YP29" s="1" t="e">
        <v>#NULL!</v>
      </c>
      <c r="YQ29" s="3">
        <v>2</v>
      </c>
      <c r="YR29" s="3">
        <v>0</v>
      </c>
      <c r="YS29" s="1" t="e">
        <v>#NULL!</v>
      </c>
      <c r="YT29" s="1" t="e">
        <v>#NULL!</v>
      </c>
      <c r="YU29" s="1" t="e">
        <v>#NULL!</v>
      </c>
      <c r="YV29" s="3">
        <v>2</v>
      </c>
      <c r="YW29" s="3">
        <v>4</v>
      </c>
      <c r="YX29" s="3">
        <v>0</v>
      </c>
      <c r="YY29" s="3">
        <v>0</v>
      </c>
      <c r="YZ29" s="1" t="e">
        <v>#NULL!</v>
      </c>
      <c r="ZA29" s="1" t="e">
        <v>#NULL!</v>
      </c>
      <c r="ZB29" s="3">
        <v>2</v>
      </c>
      <c r="ZC29" s="3">
        <v>2</v>
      </c>
      <c r="ZD29" s="1" t="e">
        <v>#NULL!</v>
      </c>
      <c r="ZE29" s="3">
        <v>2</v>
      </c>
      <c r="ZF29" s="3">
        <v>0</v>
      </c>
      <c r="ZG29" s="1" t="e">
        <v>#NULL!</v>
      </c>
      <c r="ZH29" s="1" t="e">
        <v>#NULL!</v>
      </c>
      <c r="ZI29" s="3">
        <v>2</v>
      </c>
      <c r="ZJ29" s="3">
        <v>0</v>
      </c>
      <c r="ZK29" s="1" t="e">
        <v>#NULL!</v>
      </c>
      <c r="ZL29" s="3">
        <v>999</v>
      </c>
      <c r="ZM29" s="3">
        <v>0</v>
      </c>
      <c r="ZN29" s="1" t="e">
        <v>#NULL!</v>
      </c>
      <c r="ZO29" s="3">
        <v>3</v>
      </c>
      <c r="ZP29" s="3">
        <v>0</v>
      </c>
      <c r="ZQ29" s="1" t="e">
        <v>#NULL!</v>
      </c>
      <c r="ZR29" s="3">
        <v>2</v>
      </c>
      <c r="ZS29" s="3">
        <v>0</v>
      </c>
      <c r="ZT29" s="1" t="e">
        <v>#NULL!</v>
      </c>
      <c r="ZU29" s="3">
        <v>999</v>
      </c>
      <c r="ZV29" s="3">
        <v>999</v>
      </c>
      <c r="ZW29" s="3">
        <v>999</v>
      </c>
      <c r="ZX29" s="3">
        <v>999</v>
      </c>
      <c r="ZY29" s="3">
        <v>999</v>
      </c>
      <c r="ZZ29" s="3">
        <v>999</v>
      </c>
      <c r="AAA29" s="3">
        <v>999</v>
      </c>
      <c r="AAB29" s="3">
        <v>999</v>
      </c>
      <c r="AAC29" s="3">
        <v>999</v>
      </c>
      <c r="AAD29" s="3">
        <v>999</v>
      </c>
      <c r="AAE29" s="3">
        <v>999</v>
      </c>
      <c r="AAF29" s="3">
        <v>999</v>
      </c>
      <c r="AAG29" s="3">
        <v>999</v>
      </c>
      <c r="AAH29" s="3">
        <v>999</v>
      </c>
      <c r="AAI29" s="3">
        <v>999</v>
      </c>
      <c r="AAJ29" s="3">
        <v>999</v>
      </c>
      <c r="AAK29" s="3">
        <v>999</v>
      </c>
      <c r="AAL29" s="3">
        <v>999</v>
      </c>
      <c r="AAM29" s="3">
        <v>999</v>
      </c>
      <c r="AAN29" s="3">
        <v>999</v>
      </c>
      <c r="AAO29" s="3">
        <v>999</v>
      </c>
      <c r="AAP29" s="3">
        <v>999</v>
      </c>
      <c r="AAQ29" s="3">
        <v>999</v>
      </c>
      <c r="AAR29" s="3">
        <v>999</v>
      </c>
      <c r="AAS29" s="3">
        <v>999</v>
      </c>
      <c r="AAT29" s="3">
        <v>999</v>
      </c>
      <c r="AAU29" s="3">
        <v>999</v>
      </c>
      <c r="AAV29" s="3">
        <v>999</v>
      </c>
      <c r="AAW29" s="3">
        <v>999</v>
      </c>
      <c r="AAX29" s="3">
        <v>999</v>
      </c>
      <c r="AAY29" s="3">
        <v>999</v>
      </c>
      <c r="AAZ29" s="3">
        <v>999</v>
      </c>
      <c r="ABA29" s="3">
        <v>999</v>
      </c>
      <c r="ABB29" s="3">
        <v>2</v>
      </c>
      <c r="ABC29" s="3">
        <v>1</v>
      </c>
      <c r="ABD29" s="3">
        <v>3</v>
      </c>
      <c r="ABE29" s="3">
        <v>0</v>
      </c>
      <c r="ABF29" s="3">
        <v>3</v>
      </c>
      <c r="ABG29" s="3">
        <v>5</v>
      </c>
      <c r="ABH29" s="3">
        <v>0</v>
      </c>
      <c r="ABI29" s="3">
        <v>0</v>
      </c>
      <c r="ABJ29" s="3">
        <v>0</v>
      </c>
      <c r="ABK29" s="3">
        <v>2</v>
      </c>
      <c r="ABL29" s="3">
        <v>5</v>
      </c>
      <c r="ABM29" s="3">
        <v>0</v>
      </c>
      <c r="ABN29" s="3">
        <v>0</v>
      </c>
      <c r="ABO29" s="3">
        <v>0</v>
      </c>
      <c r="ABP29" s="3">
        <v>7</v>
      </c>
      <c r="ABQ29" s="3">
        <v>3</v>
      </c>
      <c r="ABR29" s="3">
        <v>0</v>
      </c>
      <c r="ABS29" s="3">
        <v>0</v>
      </c>
      <c r="ABT29" s="3">
        <v>3</v>
      </c>
      <c r="ABU29" s="3">
        <v>5</v>
      </c>
      <c r="ABV29" s="3">
        <v>0</v>
      </c>
      <c r="ABW29" s="3">
        <v>0</v>
      </c>
      <c r="ABX29" s="3">
        <v>5</v>
      </c>
      <c r="ABY29" s="3">
        <v>5</v>
      </c>
      <c r="ABZ29" s="3">
        <v>0</v>
      </c>
      <c r="ACA29" s="3">
        <v>0</v>
      </c>
      <c r="ACB29" s="3">
        <v>4</v>
      </c>
      <c r="ACC29" s="3">
        <v>5</v>
      </c>
      <c r="ACD29" s="3">
        <v>0</v>
      </c>
      <c r="ACE29" s="3">
        <v>0</v>
      </c>
      <c r="ACF29" s="3">
        <v>0</v>
      </c>
      <c r="ACG29" s="3">
        <v>4</v>
      </c>
      <c r="ACH29" s="3">
        <v>3</v>
      </c>
      <c r="ACI29" s="3">
        <v>3</v>
      </c>
      <c r="ACJ29" s="3">
        <v>5</v>
      </c>
      <c r="ACK29" s="3">
        <v>0</v>
      </c>
      <c r="ACL29" s="3">
        <v>0</v>
      </c>
      <c r="ACM29" s="3">
        <v>2</v>
      </c>
      <c r="ACN29" s="3">
        <v>3</v>
      </c>
      <c r="ACO29" s="3">
        <v>0</v>
      </c>
      <c r="ACP29" s="3">
        <v>8</v>
      </c>
      <c r="ACQ29" s="3">
        <v>6</v>
      </c>
      <c r="ACR29" s="3">
        <v>0</v>
      </c>
      <c r="ACS29" s="3">
        <v>0</v>
      </c>
      <c r="ACT29" s="3">
        <v>6</v>
      </c>
      <c r="ACU29" s="3">
        <v>5</v>
      </c>
      <c r="ACV29" s="3">
        <v>0</v>
      </c>
      <c r="ACW29" s="3">
        <v>1</v>
      </c>
      <c r="ACX29" s="3">
        <v>7</v>
      </c>
      <c r="ACY29" s="3">
        <v>0</v>
      </c>
      <c r="ACZ29" s="3">
        <v>7</v>
      </c>
      <c r="ADA29" s="3">
        <v>5</v>
      </c>
      <c r="ADB29" s="3">
        <v>0</v>
      </c>
      <c r="ADC29" s="3">
        <v>5</v>
      </c>
      <c r="ADD29" s="3">
        <v>6</v>
      </c>
      <c r="ADE29" s="3">
        <v>0</v>
      </c>
      <c r="ADF29" s="3">
        <v>0</v>
      </c>
      <c r="ADG29" s="3">
        <v>0</v>
      </c>
      <c r="ADH29" s="3">
        <v>0</v>
      </c>
      <c r="ADI29" s="3">
        <v>0</v>
      </c>
      <c r="ADJ29" s="3">
        <v>0</v>
      </c>
      <c r="ADK29" s="3">
        <v>0</v>
      </c>
      <c r="ADL29" s="3">
        <v>0</v>
      </c>
      <c r="ADM29" s="3">
        <v>0</v>
      </c>
      <c r="ADN29" s="3">
        <v>0</v>
      </c>
      <c r="ADO29" s="3">
        <v>0</v>
      </c>
      <c r="ADP29" s="3">
        <v>0</v>
      </c>
      <c r="ADQ29" s="3">
        <v>0</v>
      </c>
      <c r="ADR29" s="3">
        <v>0</v>
      </c>
      <c r="ADS29" s="3">
        <v>0</v>
      </c>
      <c r="ADT29" s="3">
        <v>0</v>
      </c>
      <c r="ADU29" s="3">
        <v>0</v>
      </c>
      <c r="ADV29" s="3">
        <v>0</v>
      </c>
      <c r="ADW29" s="3">
        <v>0</v>
      </c>
      <c r="ADX29" s="3">
        <v>0</v>
      </c>
      <c r="ADY29" s="3">
        <v>0</v>
      </c>
      <c r="ADZ29" s="3">
        <v>0</v>
      </c>
      <c r="AEA29" s="3">
        <v>0</v>
      </c>
      <c r="AEB29" s="3">
        <v>0</v>
      </c>
      <c r="AEC29" s="3">
        <v>0</v>
      </c>
      <c r="AED29" s="3">
        <v>0</v>
      </c>
      <c r="AEE29" s="3">
        <v>0</v>
      </c>
      <c r="AEF29" s="3">
        <v>0</v>
      </c>
      <c r="AEG29" s="3">
        <v>0</v>
      </c>
      <c r="AEH29" s="3">
        <v>0</v>
      </c>
      <c r="AEI29" s="3">
        <v>0</v>
      </c>
      <c r="AEJ29" s="3">
        <v>0</v>
      </c>
      <c r="AEK29" s="3">
        <v>0</v>
      </c>
      <c r="AEL29" s="3">
        <v>0</v>
      </c>
      <c r="AEM29" t="s">
        <v>933</v>
      </c>
      <c r="AEN29" t="s">
        <v>933</v>
      </c>
      <c r="AEO29" t="s">
        <v>933</v>
      </c>
      <c r="AEP29" s="5">
        <v>0</v>
      </c>
      <c r="AEQ29" t="s">
        <v>933</v>
      </c>
      <c r="AER29" t="s">
        <v>933</v>
      </c>
      <c r="AES29" s="5">
        <v>0</v>
      </c>
      <c r="AET29" s="5">
        <v>0</v>
      </c>
      <c r="AEU29" s="5">
        <v>0</v>
      </c>
      <c r="AEV29" t="s">
        <v>933</v>
      </c>
      <c r="AEW29" t="s">
        <v>933</v>
      </c>
      <c r="AEX29" s="5">
        <v>0</v>
      </c>
      <c r="AEY29" s="5">
        <v>0</v>
      </c>
      <c r="AEZ29" s="5">
        <v>0</v>
      </c>
      <c r="AFA29" t="s">
        <v>933</v>
      </c>
      <c r="AFB29" t="s">
        <v>933</v>
      </c>
      <c r="AFC29" s="5">
        <v>0</v>
      </c>
      <c r="AFD29" s="5">
        <v>0</v>
      </c>
      <c r="AFE29" t="s">
        <v>933</v>
      </c>
      <c r="AFF29" t="s">
        <v>933</v>
      </c>
      <c r="AFG29" s="5">
        <v>0</v>
      </c>
      <c r="AFH29" s="5">
        <v>0</v>
      </c>
      <c r="AFI29" t="s">
        <v>933</v>
      </c>
      <c r="AFJ29" t="s">
        <v>933</v>
      </c>
      <c r="AFK29" s="5">
        <v>0</v>
      </c>
      <c r="AFL29" s="5">
        <v>0</v>
      </c>
      <c r="AFM29" t="s">
        <v>933</v>
      </c>
      <c r="AFN29" t="s">
        <v>933</v>
      </c>
      <c r="AFO29" s="5">
        <v>0</v>
      </c>
      <c r="AFP29" s="5">
        <v>0</v>
      </c>
      <c r="AFQ29" s="5">
        <v>0</v>
      </c>
      <c r="AFR29" t="s">
        <v>933</v>
      </c>
      <c r="AFS29" t="s">
        <v>933</v>
      </c>
      <c r="AFT29" t="s">
        <v>933</v>
      </c>
      <c r="AFU29" t="s">
        <v>933</v>
      </c>
      <c r="AFV29" s="5">
        <v>0</v>
      </c>
      <c r="AFW29" s="5">
        <v>0</v>
      </c>
      <c r="AFX29" t="s">
        <v>933</v>
      </c>
      <c r="AFY29" t="s">
        <v>933</v>
      </c>
      <c r="AFZ29" s="5">
        <v>0</v>
      </c>
      <c r="AGA29" t="s">
        <v>933</v>
      </c>
      <c r="AGB29" t="s">
        <v>933</v>
      </c>
      <c r="AGC29" s="5">
        <v>0</v>
      </c>
      <c r="AGD29" s="5">
        <v>0</v>
      </c>
      <c r="AGE29" t="s">
        <v>933</v>
      </c>
      <c r="AGF29" t="s">
        <v>933</v>
      </c>
      <c r="AGG29" s="5">
        <v>0</v>
      </c>
      <c r="AGH29" t="s">
        <v>933</v>
      </c>
      <c r="AGI29" t="s">
        <v>933</v>
      </c>
      <c r="AGJ29" s="5">
        <v>0</v>
      </c>
      <c r="AGK29" t="s">
        <v>933</v>
      </c>
      <c r="AGL29" t="s">
        <v>933</v>
      </c>
      <c r="AGM29" s="5">
        <v>0</v>
      </c>
      <c r="AGN29" t="s">
        <v>933</v>
      </c>
      <c r="AGO29" t="s">
        <v>933</v>
      </c>
      <c r="AGP29" s="5">
        <v>0</v>
      </c>
      <c r="AGQ29" s="5">
        <v>0</v>
      </c>
      <c r="AGR29" s="5">
        <v>0</v>
      </c>
      <c r="AGS29" s="5">
        <v>0</v>
      </c>
      <c r="AGT29" s="5">
        <v>0</v>
      </c>
      <c r="AGU29" s="5">
        <v>0</v>
      </c>
      <c r="AGV29" s="5">
        <v>0</v>
      </c>
      <c r="AGW29" s="5">
        <v>0</v>
      </c>
      <c r="AGX29" s="5">
        <v>0</v>
      </c>
      <c r="AGY29" s="5">
        <v>0</v>
      </c>
      <c r="AGZ29" s="5">
        <v>0</v>
      </c>
      <c r="AHA29" s="5">
        <v>0</v>
      </c>
      <c r="AHB29" s="5">
        <v>0</v>
      </c>
      <c r="AHC29" s="5">
        <v>0</v>
      </c>
      <c r="AHD29" s="5">
        <v>0</v>
      </c>
      <c r="AHE29" s="5">
        <v>0</v>
      </c>
      <c r="AHF29" s="5">
        <v>0</v>
      </c>
      <c r="AHG29" s="5">
        <v>0</v>
      </c>
      <c r="AHH29" s="5">
        <v>0</v>
      </c>
      <c r="AHI29" s="5">
        <v>0</v>
      </c>
      <c r="AHJ29" s="5">
        <v>0</v>
      </c>
      <c r="AHK29" s="5">
        <v>0</v>
      </c>
      <c r="AHL29" s="5">
        <v>0</v>
      </c>
      <c r="AHM29" s="5">
        <v>0</v>
      </c>
      <c r="AHN29" s="5">
        <v>0</v>
      </c>
      <c r="AHO29" s="5">
        <v>0</v>
      </c>
      <c r="AHP29" s="5">
        <v>0</v>
      </c>
      <c r="AHQ29" s="5">
        <v>0</v>
      </c>
      <c r="AHR29" s="5">
        <v>0</v>
      </c>
      <c r="AHS29" s="5">
        <v>0</v>
      </c>
      <c r="AHT29" s="5">
        <v>0</v>
      </c>
      <c r="AHU29" s="5">
        <v>0</v>
      </c>
      <c r="AHV29" s="5">
        <v>0</v>
      </c>
      <c r="AHW29" s="5">
        <v>0</v>
      </c>
    </row>
    <row r="30" spans="1:907" x14ac:dyDescent="0.2">
      <c r="A30" s="5">
        <v>35</v>
      </c>
      <c r="B30" t="s">
        <v>903</v>
      </c>
      <c r="C30" t="s">
        <v>904</v>
      </c>
      <c r="D30" t="s">
        <v>904</v>
      </c>
      <c r="E30" s="5">
        <v>66</v>
      </c>
      <c r="F30" s="5">
        <v>65.586111111111109</v>
      </c>
      <c r="G30" s="2">
        <v>42366</v>
      </c>
      <c r="H30" s="2">
        <v>42404</v>
      </c>
      <c r="I30" t="s">
        <v>906</v>
      </c>
      <c r="J30" t="s">
        <v>907</v>
      </c>
      <c r="K30" t="s">
        <v>913</v>
      </c>
      <c r="L30" t="s">
        <v>912</v>
      </c>
      <c r="M30" s="5">
        <v>0</v>
      </c>
      <c r="N30" s="5">
        <v>0</v>
      </c>
      <c r="O30" t="s">
        <v>912</v>
      </c>
      <c r="P30" t="s">
        <v>913</v>
      </c>
      <c r="Q30" t="s">
        <v>913</v>
      </c>
      <c r="R30" s="5">
        <v>0</v>
      </c>
      <c r="S30" s="5">
        <v>0</v>
      </c>
      <c r="T30" t="s">
        <v>912</v>
      </c>
      <c r="U30" t="s">
        <v>913</v>
      </c>
      <c r="V30" s="5">
        <v>0</v>
      </c>
      <c r="W30" s="5">
        <v>0</v>
      </c>
      <c r="X30" s="5">
        <v>0</v>
      </c>
      <c r="Y30" t="s">
        <v>913</v>
      </c>
      <c r="Z30" t="s">
        <v>911</v>
      </c>
      <c r="AA30" t="s">
        <v>911</v>
      </c>
      <c r="AB30" s="5">
        <v>0</v>
      </c>
      <c r="AC30" t="s">
        <v>912</v>
      </c>
      <c r="AD30" t="s">
        <v>912</v>
      </c>
      <c r="AE30" t="s">
        <v>912</v>
      </c>
      <c r="AF30" s="5">
        <v>0</v>
      </c>
      <c r="AG30" t="s">
        <v>913</v>
      </c>
      <c r="AH30" t="s">
        <v>912</v>
      </c>
      <c r="AI30" s="5">
        <v>0</v>
      </c>
      <c r="AJ30" s="5">
        <v>0</v>
      </c>
      <c r="AK30" t="s">
        <v>913</v>
      </c>
      <c r="AL30" s="5">
        <v>0</v>
      </c>
      <c r="AM30" s="5">
        <v>0</v>
      </c>
      <c r="AN30" s="5">
        <v>0</v>
      </c>
      <c r="AO30" s="5">
        <v>0</v>
      </c>
      <c r="AP30" t="s">
        <v>913</v>
      </c>
      <c r="AQ30" s="5">
        <v>0</v>
      </c>
      <c r="AR30" s="5">
        <v>0</v>
      </c>
      <c r="AS30" t="s">
        <v>912</v>
      </c>
      <c r="AT30" s="5">
        <v>0</v>
      </c>
      <c r="AU30" s="5">
        <v>0</v>
      </c>
      <c r="AV30" t="s">
        <v>913</v>
      </c>
      <c r="AW30" t="s">
        <v>912</v>
      </c>
      <c r="AX30" s="5">
        <v>0</v>
      </c>
      <c r="AY30" t="s">
        <v>913</v>
      </c>
      <c r="AZ30" s="5">
        <v>0</v>
      </c>
      <c r="BA30" s="5">
        <v>0</v>
      </c>
      <c r="BB30" s="5">
        <v>0</v>
      </c>
      <c r="BC30" t="s">
        <v>912</v>
      </c>
      <c r="BD30" t="s">
        <v>913</v>
      </c>
      <c r="BE30" s="5">
        <v>0</v>
      </c>
      <c r="BF30" t="s">
        <v>913</v>
      </c>
      <c r="BG30" s="5">
        <v>0</v>
      </c>
      <c r="BH30" s="5">
        <v>0</v>
      </c>
      <c r="BI30" t="s">
        <v>913</v>
      </c>
      <c r="BJ30" s="5">
        <v>0</v>
      </c>
      <c r="BK30" s="5">
        <v>0</v>
      </c>
      <c r="BL30" t="s">
        <v>912</v>
      </c>
      <c r="BM30" t="s">
        <v>913</v>
      </c>
      <c r="BN30" s="5">
        <v>0</v>
      </c>
      <c r="BO30" t="s">
        <v>913</v>
      </c>
      <c r="BP30" t="s">
        <v>912</v>
      </c>
      <c r="BQ30" s="5">
        <v>0</v>
      </c>
      <c r="BR30" t="s">
        <v>912</v>
      </c>
      <c r="BS30" t="s">
        <v>913</v>
      </c>
      <c r="BT30" s="5">
        <v>0</v>
      </c>
      <c r="BU30" t="s">
        <v>912</v>
      </c>
      <c r="BV30" t="s">
        <v>913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t="s">
        <v>913</v>
      </c>
      <c r="CW30" t="s">
        <v>912</v>
      </c>
      <c r="CX30" s="5">
        <v>0</v>
      </c>
      <c r="CY30" s="5">
        <v>0</v>
      </c>
      <c r="CZ30" t="s">
        <v>913</v>
      </c>
      <c r="DA30" t="s">
        <v>913</v>
      </c>
      <c r="DB30" t="s">
        <v>913</v>
      </c>
      <c r="DC30" s="5">
        <v>0</v>
      </c>
      <c r="DD30" s="5">
        <v>0</v>
      </c>
      <c r="DE30" t="s">
        <v>913</v>
      </c>
      <c r="DF30" t="s">
        <v>913</v>
      </c>
      <c r="DG30" s="5">
        <v>0</v>
      </c>
      <c r="DH30" s="5">
        <v>0</v>
      </c>
      <c r="DI30" s="5">
        <v>0</v>
      </c>
      <c r="DJ30" t="s">
        <v>913</v>
      </c>
      <c r="DK30" t="s">
        <v>913</v>
      </c>
      <c r="DL30" t="s">
        <v>913</v>
      </c>
      <c r="DM30" s="5">
        <v>0</v>
      </c>
      <c r="DN30" t="s">
        <v>913</v>
      </c>
      <c r="DO30" t="s">
        <v>913</v>
      </c>
      <c r="DP30" t="s">
        <v>913</v>
      </c>
      <c r="DQ30" s="5">
        <v>0</v>
      </c>
      <c r="DR30" t="s">
        <v>913</v>
      </c>
      <c r="DS30" t="s">
        <v>913</v>
      </c>
      <c r="DT30" s="5">
        <v>0</v>
      </c>
      <c r="DU30" s="5">
        <v>0</v>
      </c>
      <c r="DV30" t="s">
        <v>913</v>
      </c>
      <c r="DW30" s="5">
        <v>0</v>
      </c>
      <c r="DX30" s="5">
        <v>0</v>
      </c>
      <c r="DY30" s="5">
        <v>0</v>
      </c>
      <c r="DZ30" s="5">
        <v>0</v>
      </c>
      <c r="EA30" t="s">
        <v>913</v>
      </c>
      <c r="EB30" s="5">
        <v>0</v>
      </c>
      <c r="EC30" s="5">
        <v>0</v>
      </c>
      <c r="ED30" t="s">
        <v>913</v>
      </c>
      <c r="EE30" s="5">
        <v>0</v>
      </c>
      <c r="EF30" s="5">
        <v>0</v>
      </c>
      <c r="EG30" t="s">
        <v>913</v>
      </c>
      <c r="EH30" t="s">
        <v>913</v>
      </c>
      <c r="EI30" s="5">
        <v>0</v>
      </c>
      <c r="EJ30" t="s">
        <v>913</v>
      </c>
      <c r="EK30" s="5">
        <v>0</v>
      </c>
      <c r="EL30" s="5">
        <v>0</v>
      </c>
      <c r="EM30" s="5">
        <v>0</v>
      </c>
      <c r="EN30" t="s">
        <v>913</v>
      </c>
      <c r="EO30" t="s">
        <v>913</v>
      </c>
      <c r="EP30" s="5">
        <v>0</v>
      </c>
      <c r="EQ30" t="s">
        <v>913</v>
      </c>
      <c r="ER30" s="5">
        <v>0</v>
      </c>
      <c r="ES30" s="5">
        <v>0</v>
      </c>
      <c r="ET30" t="s">
        <v>913</v>
      </c>
      <c r="EU30" s="5">
        <v>0</v>
      </c>
      <c r="EV30" s="5">
        <v>0</v>
      </c>
      <c r="EW30" t="s">
        <v>913</v>
      </c>
      <c r="EX30" t="s">
        <v>913</v>
      </c>
      <c r="EY30" s="5">
        <v>0</v>
      </c>
      <c r="EZ30" t="s">
        <v>913</v>
      </c>
      <c r="FA30" t="s">
        <v>913</v>
      </c>
      <c r="FB30" s="5">
        <v>0</v>
      </c>
      <c r="FC30" t="s">
        <v>913</v>
      </c>
      <c r="FD30" t="s">
        <v>913</v>
      </c>
      <c r="FE30" s="5">
        <v>0</v>
      </c>
      <c r="FF30" t="s">
        <v>913</v>
      </c>
      <c r="FG30" t="s">
        <v>913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t="s">
        <v>908</v>
      </c>
      <c r="GH30" t="s">
        <v>908</v>
      </c>
      <c r="GI30" t="s">
        <v>909</v>
      </c>
      <c r="GJ30" s="5">
        <v>1</v>
      </c>
      <c r="GK30" s="5">
        <v>1</v>
      </c>
      <c r="GL30" s="5">
        <v>1</v>
      </c>
      <c r="GM30" s="5">
        <v>1</v>
      </c>
      <c r="GN30" s="5">
        <v>0</v>
      </c>
      <c r="GO30" s="5">
        <v>0</v>
      </c>
      <c r="GP30" t="s">
        <v>908</v>
      </c>
      <c r="GQ30" t="s">
        <v>908</v>
      </c>
      <c r="GR30" t="s">
        <v>1036</v>
      </c>
      <c r="GS30" s="4">
        <v>13</v>
      </c>
      <c r="GT30" s="4">
        <v>10</v>
      </c>
      <c r="GU30" s="4">
        <v>30</v>
      </c>
      <c r="GV30" s="4">
        <v>36</v>
      </c>
      <c r="GW30" s="5">
        <v>43</v>
      </c>
      <c r="GX30" s="5">
        <v>46</v>
      </c>
      <c r="GY30" s="5">
        <v>6</v>
      </c>
      <c r="GZ30" s="5">
        <v>7</v>
      </c>
      <c r="HA30" s="5">
        <v>6</v>
      </c>
      <c r="HB30" s="5">
        <v>4</v>
      </c>
      <c r="HC30" s="5">
        <v>15</v>
      </c>
      <c r="HD30" s="5">
        <v>18</v>
      </c>
      <c r="HE30" s="5">
        <v>15</v>
      </c>
      <c r="HF30" s="5">
        <v>18</v>
      </c>
      <c r="HG30" t="s">
        <v>910</v>
      </c>
      <c r="HH30" t="s">
        <v>910</v>
      </c>
      <c r="HI30" s="5">
        <v>5</v>
      </c>
      <c r="HJ30" s="5">
        <v>15</v>
      </c>
      <c r="HK30" s="5">
        <v>3</v>
      </c>
      <c r="HL30" s="5">
        <v>3</v>
      </c>
      <c r="HM30" s="5">
        <v>0</v>
      </c>
      <c r="HN30" s="5">
        <v>0</v>
      </c>
      <c r="HO30" s="5">
        <v>3</v>
      </c>
      <c r="HP30" s="5">
        <v>0</v>
      </c>
      <c r="HQ30" s="5">
        <v>3</v>
      </c>
      <c r="HR30" s="5">
        <v>0</v>
      </c>
      <c r="HS30" s="5">
        <v>5</v>
      </c>
      <c r="HT30" s="5">
        <v>5</v>
      </c>
      <c r="HU30" s="5">
        <v>0</v>
      </c>
      <c r="HV30" s="5">
        <v>0</v>
      </c>
      <c r="HW30" s="5">
        <v>5</v>
      </c>
      <c r="HX30" s="5">
        <v>5</v>
      </c>
      <c r="HY30" s="5">
        <v>5</v>
      </c>
      <c r="HZ30" s="5">
        <v>0</v>
      </c>
      <c r="IA30" s="5">
        <v>0</v>
      </c>
      <c r="IB30" s="5">
        <v>5</v>
      </c>
      <c r="IC30" s="5">
        <v>5</v>
      </c>
      <c r="ID30" s="5">
        <v>0</v>
      </c>
      <c r="IE30" s="5">
        <v>0</v>
      </c>
      <c r="IF30" s="5">
        <v>0</v>
      </c>
      <c r="IG30" s="5">
        <v>5</v>
      </c>
      <c r="IH30" s="5">
        <v>5</v>
      </c>
      <c r="II30" s="5">
        <v>5</v>
      </c>
      <c r="IJ30" s="5">
        <v>0</v>
      </c>
      <c r="IK30" s="5">
        <v>5</v>
      </c>
      <c r="IL30" s="5">
        <v>5</v>
      </c>
      <c r="IM30" s="5">
        <v>5</v>
      </c>
      <c r="IN30" s="5">
        <v>0</v>
      </c>
      <c r="IO30" s="5">
        <v>5</v>
      </c>
      <c r="IP30" s="5">
        <v>5</v>
      </c>
      <c r="IQ30" s="5">
        <v>0</v>
      </c>
      <c r="IR30" s="5">
        <v>0</v>
      </c>
      <c r="IS30" s="5">
        <v>5</v>
      </c>
      <c r="IT30" s="5">
        <v>0</v>
      </c>
      <c r="IU30" s="5">
        <v>0</v>
      </c>
      <c r="IV30" s="5">
        <v>0</v>
      </c>
      <c r="IW30" s="5">
        <v>0</v>
      </c>
      <c r="IX30" s="5">
        <v>5</v>
      </c>
      <c r="IY30" s="5">
        <v>0</v>
      </c>
      <c r="IZ30" s="5">
        <v>0</v>
      </c>
      <c r="JA30" s="5">
        <v>5</v>
      </c>
      <c r="JB30" s="5">
        <v>0</v>
      </c>
      <c r="JC30" s="5">
        <v>0</v>
      </c>
      <c r="JD30" s="5">
        <v>5</v>
      </c>
      <c r="JE30" s="5">
        <v>5</v>
      </c>
      <c r="JF30" s="5">
        <v>0</v>
      </c>
      <c r="JG30" s="5">
        <v>5</v>
      </c>
      <c r="JH30" s="5">
        <v>0</v>
      </c>
      <c r="JI30" s="5">
        <v>0</v>
      </c>
      <c r="JJ30" s="5">
        <v>0</v>
      </c>
      <c r="JK30" s="5">
        <v>5</v>
      </c>
      <c r="JL30" s="5">
        <v>5</v>
      </c>
      <c r="JM30" s="5">
        <v>0</v>
      </c>
      <c r="JN30" s="5">
        <v>5</v>
      </c>
      <c r="JO30" s="5">
        <v>0</v>
      </c>
      <c r="JP30" s="5">
        <v>0</v>
      </c>
      <c r="JQ30" s="5">
        <v>5</v>
      </c>
      <c r="JR30" s="5">
        <v>0</v>
      </c>
      <c r="JS30" s="5">
        <v>0</v>
      </c>
      <c r="JT30" s="5">
        <v>5</v>
      </c>
      <c r="JU30" s="5">
        <v>5</v>
      </c>
      <c r="JV30" s="5">
        <v>0</v>
      </c>
      <c r="JW30" s="5">
        <v>5</v>
      </c>
      <c r="JX30" s="5">
        <v>5</v>
      </c>
      <c r="JY30" s="5">
        <v>0</v>
      </c>
      <c r="JZ30" s="5">
        <v>5</v>
      </c>
      <c r="KA30" s="5">
        <v>5</v>
      </c>
      <c r="KB30" s="5">
        <v>0</v>
      </c>
      <c r="KC30" s="5">
        <v>5</v>
      </c>
      <c r="KD30" s="5">
        <v>5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t="s">
        <v>918</v>
      </c>
      <c r="LE30" t="s">
        <v>916</v>
      </c>
      <c r="LF30" s="5">
        <v>0</v>
      </c>
      <c r="LG30" s="5">
        <v>0</v>
      </c>
      <c r="LH30" t="s">
        <v>916</v>
      </c>
      <c r="LI30" t="s">
        <v>918</v>
      </c>
      <c r="LJ30" t="s">
        <v>918</v>
      </c>
      <c r="LK30" s="5">
        <v>0</v>
      </c>
      <c r="LL30" s="5">
        <v>0</v>
      </c>
      <c r="LM30" t="s">
        <v>916</v>
      </c>
      <c r="LN30" t="s">
        <v>918</v>
      </c>
      <c r="LO30" s="5">
        <v>0</v>
      </c>
      <c r="LP30" s="5">
        <v>0</v>
      </c>
      <c r="LQ30" s="5">
        <v>0</v>
      </c>
      <c r="LR30" t="s">
        <v>918</v>
      </c>
      <c r="LS30" t="s">
        <v>916</v>
      </c>
      <c r="LT30" t="s">
        <v>916</v>
      </c>
      <c r="LU30" s="5">
        <v>0</v>
      </c>
      <c r="LV30" t="s">
        <v>916</v>
      </c>
      <c r="LW30" t="s">
        <v>916</v>
      </c>
      <c r="LX30" t="s">
        <v>916</v>
      </c>
      <c r="LY30" s="5">
        <v>0</v>
      </c>
      <c r="LZ30" t="s">
        <v>918</v>
      </c>
      <c r="MA30" t="s">
        <v>916</v>
      </c>
      <c r="MB30" s="5">
        <v>0</v>
      </c>
      <c r="MC30" s="5">
        <v>0</v>
      </c>
      <c r="MD30" t="s">
        <v>918</v>
      </c>
      <c r="ME30" s="5">
        <v>0</v>
      </c>
      <c r="MF30" s="5">
        <v>0</v>
      </c>
      <c r="MG30" s="5">
        <v>0</v>
      </c>
      <c r="MH30" s="5">
        <v>0</v>
      </c>
      <c r="MI30" t="s">
        <v>918</v>
      </c>
      <c r="MJ30" s="5">
        <v>0</v>
      </c>
      <c r="MK30" s="5">
        <v>0</v>
      </c>
      <c r="ML30" t="s">
        <v>916</v>
      </c>
      <c r="MM30" s="5">
        <v>0</v>
      </c>
      <c r="MN30" s="5">
        <v>0</v>
      </c>
      <c r="MO30" t="s">
        <v>918</v>
      </c>
      <c r="MP30" t="s">
        <v>916</v>
      </c>
      <c r="MQ30" s="5">
        <v>0</v>
      </c>
      <c r="MR30" t="s">
        <v>916</v>
      </c>
      <c r="MS30" s="5">
        <v>0</v>
      </c>
      <c r="MT30" s="5">
        <v>0</v>
      </c>
      <c r="MU30" s="5">
        <v>0</v>
      </c>
      <c r="MV30" t="s">
        <v>916</v>
      </c>
      <c r="MW30" t="s">
        <v>918</v>
      </c>
      <c r="MX30" s="5">
        <v>0</v>
      </c>
      <c r="MY30" t="s">
        <v>916</v>
      </c>
      <c r="MZ30" s="5">
        <v>0</v>
      </c>
      <c r="NA30" s="5">
        <v>0</v>
      </c>
      <c r="NB30" t="s">
        <v>916</v>
      </c>
      <c r="NC30" s="5">
        <v>0</v>
      </c>
      <c r="ND30" s="5">
        <v>0</v>
      </c>
      <c r="NE30" t="s">
        <v>916</v>
      </c>
      <c r="NF30" t="s">
        <v>918</v>
      </c>
      <c r="NG30" s="5">
        <v>0</v>
      </c>
      <c r="NH30" t="s">
        <v>918</v>
      </c>
      <c r="NI30" t="s">
        <v>916</v>
      </c>
      <c r="NJ30" s="5">
        <v>0</v>
      </c>
      <c r="NK30" t="s">
        <v>918</v>
      </c>
      <c r="NL30" t="s">
        <v>918</v>
      </c>
      <c r="NM30" s="5">
        <v>0</v>
      </c>
      <c r="NN30" t="s">
        <v>918</v>
      </c>
      <c r="NO30" t="s">
        <v>918</v>
      </c>
      <c r="NP30" s="5">
        <v>0</v>
      </c>
      <c r="NQ30" s="5">
        <v>0</v>
      </c>
      <c r="NR30" s="5">
        <v>0</v>
      </c>
      <c r="NS30" s="5">
        <v>0</v>
      </c>
      <c r="NT30" s="5">
        <v>0</v>
      </c>
      <c r="NU30" s="5">
        <v>0</v>
      </c>
      <c r="NV30" s="5">
        <v>0</v>
      </c>
      <c r="NW30" s="5">
        <v>0</v>
      </c>
      <c r="NX30" s="5">
        <v>0</v>
      </c>
      <c r="NY30" s="5">
        <v>0</v>
      </c>
      <c r="NZ30" s="5">
        <v>0</v>
      </c>
      <c r="OA30" s="5">
        <v>0</v>
      </c>
      <c r="OB30" s="5">
        <v>0</v>
      </c>
      <c r="OC30" s="5">
        <v>0</v>
      </c>
      <c r="OD30" s="5">
        <v>0</v>
      </c>
      <c r="OE30" s="5">
        <v>0</v>
      </c>
      <c r="OF30" s="5">
        <v>0</v>
      </c>
      <c r="OG30" s="5">
        <v>0</v>
      </c>
      <c r="OH30" s="5">
        <v>0</v>
      </c>
      <c r="OI30" s="5">
        <v>0</v>
      </c>
      <c r="OJ30" s="5">
        <v>0</v>
      </c>
      <c r="OK30" s="5">
        <v>0</v>
      </c>
      <c r="OL30" s="5">
        <v>0</v>
      </c>
      <c r="OM30" s="5">
        <v>0</v>
      </c>
      <c r="ON30" s="5">
        <v>0</v>
      </c>
      <c r="OO30" s="5">
        <v>5</v>
      </c>
      <c r="OP30" s="5">
        <v>0</v>
      </c>
      <c r="OQ30" s="5">
        <v>0</v>
      </c>
      <c r="OR30" s="5">
        <v>0</v>
      </c>
      <c r="OS30" s="5">
        <v>15</v>
      </c>
      <c r="OT30" s="5">
        <v>5</v>
      </c>
      <c r="OU30" s="5">
        <v>5</v>
      </c>
      <c r="OV30" s="5">
        <v>0</v>
      </c>
      <c r="OW30" s="5">
        <v>0</v>
      </c>
      <c r="OX30" s="5">
        <v>5</v>
      </c>
      <c r="OY30" s="5">
        <v>5</v>
      </c>
      <c r="OZ30" s="5">
        <v>0</v>
      </c>
      <c r="PA30" s="5">
        <v>0</v>
      </c>
      <c r="PB30" s="5">
        <v>0</v>
      </c>
      <c r="PC30" s="5">
        <v>5</v>
      </c>
      <c r="PD30" s="5">
        <v>15</v>
      </c>
      <c r="PE30" s="5">
        <v>5</v>
      </c>
      <c r="PF30" s="5">
        <v>0</v>
      </c>
      <c r="PG30" s="5">
        <v>5</v>
      </c>
      <c r="PH30" s="5">
        <v>0</v>
      </c>
      <c r="PI30" s="5">
        <v>0</v>
      </c>
      <c r="PJ30" s="5">
        <v>0</v>
      </c>
      <c r="PK30" s="5">
        <v>5</v>
      </c>
      <c r="PL30" s="5">
        <v>15</v>
      </c>
      <c r="PM30" s="5">
        <v>0</v>
      </c>
      <c r="PN30" s="5">
        <v>0</v>
      </c>
      <c r="PO30" s="5">
        <v>5</v>
      </c>
      <c r="PP30" s="5">
        <v>0</v>
      </c>
      <c r="PQ30" s="5">
        <v>0</v>
      </c>
      <c r="PR30" s="5">
        <v>0</v>
      </c>
      <c r="PS30" s="5">
        <v>0</v>
      </c>
      <c r="PT30" s="5">
        <v>15</v>
      </c>
      <c r="PU30" s="5">
        <v>0</v>
      </c>
      <c r="PV30" s="5">
        <v>0</v>
      </c>
      <c r="PW30" s="5">
        <v>15</v>
      </c>
      <c r="PX30" s="5">
        <v>0</v>
      </c>
      <c r="PY30" s="5">
        <v>0</v>
      </c>
      <c r="PZ30" s="5">
        <v>5</v>
      </c>
      <c r="QA30" s="5">
        <v>15</v>
      </c>
      <c r="QB30" s="5">
        <v>0</v>
      </c>
      <c r="QC30" s="5">
        <v>15</v>
      </c>
      <c r="QD30" s="5">
        <v>0</v>
      </c>
      <c r="QE30" s="5">
        <v>0</v>
      </c>
      <c r="QF30" s="5">
        <v>0</v>
      </c>
      <c r="QG30" s="5">
        <v>15</v>
      </c>
      <c r="QH30" s="5">
        <v>0</v>
      </c>
      <c r="QI30" s="5">
        <v>0</v>
      </c>
      <c r="QJ30" s="5">
        <v>15</v>
      </c>
      <c r="QK30" s="5">
        <v>0</v>
      </c>
      <c r="QL30" s="5">
        <v>0</v>
      </c>
      <c r="QM30" s="5">
        <v>15</v>
      </c>
      <c r="QN30" s="5">
        <v>0</v>
      </c>
      <c r="QO30" s="5">
        <v>0</v>
      </c>
      <c r="QP30" s="5">
        <v>15</v>
      </c>
      <c r="QQ30" s="5">
        <v>0</v>
      </c>
      <c r="QR30" s="5">
        <v>0</v>
      </c>
      <c r="QS30" s="5">
        <v>5</v>
      </c>
      <c r="QT30" s="5">
        <v>15</v>
      </c>
      <c r="QU30" s="5">
        <v>0</v>
      </c>
      <c r="QV30" s="5">
        <v>5</v>
      </c>
      <c r="QW30" s="5">
        <v>0</v>
      </c>
      <c r="QX30" s="5">
        <v>0</v>
      </c>
      <c r="QY30" s="5">
        <v>5</v>
      </c>
      <c r="QZ30" s="5">
        <v>0</v>
      </c>
      <c r="RA30" s="5">
        <v>0</v>
      </c>
      <c r="RB30" s="5">
        <v>0</v>
      </c>
      <c r="RC30" s="5">
        <v>0</v>
      </c>
      <c r="RD30" s="5">
        <v>0</v>
      </c>
      <c r="RE30" s="5">
        <v>0</v>
      </c>
      <c r="RF30" s="5">
        <v>0</v>
      </c>
      <c r="RG30" s="5">
        <v>0</v>
      </c>
      <c r="RH30" s="5">
        <v>0</v>
      </c>
      <c r="RI30" s="5">
        <v>0</v>
      </c>
      <c r="RJ30" s="5">
        <v>0</v>
      </c>
      <c r="RK30" s="5">
        <v>0</v>
      </c>
      <c r="RL30" s="5">
        <v>0</v>
      </c>
      <c r="RM30" s="5">
        <v>0</v>
      </c>
      <c r="RN30" s="5">
        <v>0</v>
      </c>
      <c r="RO30" s="5">
        <v>0</v>
      </c>
      <c r="RP30" s="5">
        <v>0</v>
      </c>
      <c r="RQ30" s="5">
        <v>0</v>
      </c>
      <c r="RR30" s="5">
        <v>0</v>
      </c>
      <c r="RS30" s="5">
        <v>0</v>
      </c>
      <c r="RT30" s="5">
        <v>0</v>
      </c>
      <c r="RU30" s="5">
        <v>0</v>
      </c>
      <c r="RV30" s="5">
        <v>0</v>
      </c>
      <c r="RW30" s="5">
        <v>0</v>
      </c>
      <c r="RX30" s="5">
        <v>0</v>
      </c>
      <c r="RY30" s="5">
        <v>0</v>
      </c>
      <c r="RZ30" s="5">
        <v>2</v>
      </c>
      <c r="SA30" s="5">
        <v>3</v>
      </c>
      <c r="SB30" s="5">
        <v>2</v>
      </c>
      <c r="SC30" s="5">
        <v>3</v>
      </c>
      <c r="SD30" s="5">
        <v>3</v>
      </c>
      <c r="SE30" s="5">
        <v>2</v>
      </c>
      <c r="SF30" s="5">
        <v>1</v>
      </c>
      <c r="SG30" s="5">
        <v>1</v>
      </c>
      <c r="SH30" s="5">
        <v>1</v>
      </c>
      <c r="SI30" s="5">
        <v>2</v>
      </c>
      <c r="SJ30" s="5">
        <v>1</v>
      </c>
      <c r="SK30" s="5">
        <v>2</v>
      </c>
      <c r="SL30" s="5">
        <v>1</v>
      </c>
      <c r="SM30" s="5">
        <v>1</v>
      </c>
      <c r="SN30" s="5">
        <v>2</v>
      </c>
      <c r="SO30" s="5">
        <v>2</v>
      </c>
      <c r="SP30" s="5">
        <v>2</v>
      </c>
      <c r="SQ30" s="5">
        <v>2</v>
      </c>
      <c r="SR30" s="5">
        <v>0</v>
      </c>
      <c r="SS30" s="5">
        <v>0</v>
      </c>
      <c r="ST30" s="5">
        <v>0</v>
      </c>
      <c r="SU30" s="5">
        <v>0</v>
      </c>
      <c r="SV30" s="5">
        <v>0</v>
      </c>
      <c r="SW30" s="5">
        <v>0</v>
      </c>
      <c r="SX30" s="5">
        <v>0</v>
      </c>
      <c r="SY30" s="5">
        <v>0</v>
      </c>
      <c r="SZ30" s="5">
        <v>0</v>
      </c>
      <c r="TA30" s="5">
        <v>0</v>
      </c>
      <c r="TB30" t="s">
        <v>944</v>
      </c>
      <c r="TC30" t="s">
        <v>941</v>
      </c>
      <c r="TD30" t="s">
        <v>944</v>
      </c>
      <c r="TE30" t="s">
        <v>922</v>
      </c>
      <c r="TF30" t="s">
        <v>932</v>
      </c>
      <c r="TG30" t="s">
        <v>941</v>
      </c>
      <c r="TH30" t="s">
        <v>944</v>
      </c>
      <c r="TI30" t="s">
        <v>943</v>
      </c>
      <c r="TJ30" t="s">
        <v>943</v>
      </c>
      <c r="TK30" t="s">
        <v>944</v>
      </c>
      <c r="TL30" t="s">
        <v>943</v>
      </c>
      <c r="TM30" t="s">
        <v>948</v>
      </c>
      <c r="TN30" t="s">
        <v>943</v>
      </c>
      <c r="TO30" t="s">
        <v>943</v>
      </c>
      <c r="TP30" t="s">
        <v>944</v>
      </c>
      <c r="TQ30" t="s">
        <v>932</v>
      </c>
      <c r="TR30" t="s">
        <v>948</v>
      </c>
      <c r="TS30" t="s">
        <v>944</v>
      </c>
      <c r="TT30" s="5">
        <v>999</v>
      </c>
      <c r="TU30" s="5">
        <v>999</v>
      </c>
      <c r="TV30" s="5">
        <v>999</v>
      </c>
      <c r="TW30" s="5">
        <v>999</v>
      </c>
      <c r="TX30" s="5">
        <v>999</v>
      </c>
      <c r="TY30" s="5">
        <v>999</v>
      </c>
      <c r="TZ30" s="5">
        <v>999</v>
      </c>
      <c r="UA30" s="5">
        <v>999</v>
      </c>
      <c r="UB30" s="5">
        <v>999</v>
      </c>
      <c r="UC30" s="5">
        <v>999</v>
      </c>
      <c r="UD30" t="s">
        <v>943</v>
      </c>
      <c r="UE30" t="s">
        <v>944</v>
      </c>
      <c r="UF30" s="5">
        <v>0</v>
      </c>
      <c r="UG30" s="5">
        <v>0</v>
      </c>
      <c r="UH30" s="5">
        <v>0</v>
      </c>
      <c r="UI30" s="5">
        <v>0</v>
      </c>
      <c r="UJ30" s="5">
        <v>0</v>
      </c>
      <c r="UK30" s="5">
        <v>0</v>
      </c>
      <c r="UL30" s="5">
        <v>0</v>
      </c>
      <c r="UM30" s="5">
        <v>0</v>
      </c>
      <c r="UN30" s="5">
        <v>0</v>
      </c>
      <c r="UO30" s="5">
        <v>0</v>
      </c>
      <c r="UP30" s="5">
        <v>0</v>
      </c>
      <c r="UQ30" s="5">
        <v>0</v>
      </c>
      <c r="UR30" s="5">
        <v>0</v>
      </c>
      <c r="US30" s="5">
        <v>0</v>
      </c>
      <c r="UT30" s="5">
        <v>0</v>
      </c>
      <c r="UU30" s="5">
        <v>0</v>
      </c>
      <c r="UV30" s="5">
        <v>0</v>
      </c>
      <c r="UW30" s="5">
        <v>0</v>
      </c>
      <c r="UX30" s="5">
        <v>0</v>
      </c>
      <c r="UY30" s="5">
        <v>0</v>
      </c>
      <c r="UZ30" s="5">
        <v>0</v>
      </c>
      <c r="VA30" s="5">
        <v>0</v>
      </c>
      <c r="VB30" s="5">
        <v>0</v>
      </c>
      <c r="VC30" s="5">
        <v>0</v>
      </c>
      <c r="VD30" s="5">
        <v>0</v>
      </c>
      <c r="VE30" s="5">
        <v>0</v>
      </c>
      <c r="VF30" t="s">
        <v>924</v>
      </c>
      <c r="VG30" s="5">
        <v>0</v>
      </c>
      <c r="VH30" s="5">
        <v>0</v>
      </c>
      <c r="VI30" s="5">
        <v>0</v>
      </c>
      <c r="VJ30" s="5">
        <v>0</v>
      </c>
      <c r="VK30" t="s">
        <v>924</v>
      </c>
      <c r="VL30" s="5">
        <v>0</v>
      </c>
      <c r="VM30" s="5">
        <v>0</v>
      </c>
      <c r="VN30" t="s">
        <v>924</v>
      </c>
      <c r="VO30" s="5">
        <v>0</v>
      </c>
      <c r="VP30" s="5">
        <v>0</v>
      </c>
      <c r="VQ30" t="s">
        <v>924</v>
      </c>
      <c r="VR30" t="s">
        <v>924</v>
      </c>
      <c r="VS30" s="5">
        <v>0</v>
      </c>
      <c r="VT30" t="s">
        <v>924</v>
      </c>
      <c r="VU30" s="5">
        <v>0</v>
      </c>
      <c r="VV30" s="5">
        <v>0</v>
      </c>
      <c r="VW30">
        <v>0</v>
      </c>
      <c r="VX30" t="s">
        <v>924</v>
      </c>
      <c r="VY30" t="s">
        <v>924</v>
      </c>
      <c r="VZ30" s="5">
        <v>0</v>
      </c>
      <c r="WA30" t="s">
        <v>924</v>
      </c>
      <c r="WB30" s="5">
        <v>0</v>
      </c>
      <c r="WC30" s="5">
        <v>0</v>
      </c>
      <c r="WD30" t="s">
        <v>924</v>
      </c>
      <c r="WE30" s="5">
        <v>0</v>
      </c>
      <c r="WF30" s="5">
        <v>0</v>
      </c>
      <c r="WG30" t="s">
        <v>924</v>
      </c>
      <c r="WH30" t="s">
        <v>924</v>
      </c>
      <c r="WI30" s="5">
        <v>0</v>
      </c>
      <c r="WJ30" t="s">
        <v>924</v>
      </c>
      <c r="WK30" t="s">
        <v>924</v>
      </c>
      <c r="WL30" s="5">
        <v>0</v>
      </c>
      <c r="WM30" t="s">
        <v>924</v>
      </c>
      <c r="WN30" t="s">
        <v>924</v>
      </c>
      <c r="WO30" s="5">
        <v>0</v>
      </c>
      <c r="WP30" t="s">
        <v>924</v>
      </c>
      <c r="WQ30" t="s">
        <v>924</v>
      </c>
      <c r="WR30" s="5">
        <v>0</v>
      </c>
      <c r="WS30" s="5">
        <v>0</v>
      </c>
      <c r="WT30" s="5">
        <v>0</v>
      </c>
      <c r="WU30" s="5">
        <v>0</v>
      </c>
      <c r="WV30" s="5">
        <v>0</v>
      </c>
      <c r="WW30" s="5">
        <v>0</v>
      </c>
      <c r="WX30" s="5">
        <v>0</v>
      </c>
      <c r="WY30" s="5">
        <v>0</v>
      </c>
      <c r="WZ30" s="5">
        <v>0</v>
      </c>
      <c r="XA30" s="5">
        <v>0</v>
      </c>
      <c r="XB30" s="5">
        <v>0</v>
      </c>
      <c r="XC30" s="5">
        <v>0</v>
      </c>
      <c r="XD30" s="5">
        <v>0</v>
      </c>
      <c r="XE30" s="5">
        <v>0</v>
      </c>
      <c r="XF30" s="5">
        <v>0</v>
      </c>
      <c r="XG30" s="5">
        <v>0</v>
      </c>
      <c r="XH30" s="5">
        <v>0</v>
      </c>
      <c r="XI30" s="5">
        <v>0</v>
      </c>
      <c r="XJ30" s="5">
        <v>0</v>
      </c>
      <c r="XK30" s="5">
        <v>0</v>
      </c>
      <c r="XL30" s="5">
        <v>0</v>
      </c>
      <c r="XM30" s="5">
        <v>0</v>
      </c>
      <c r="XN30" s="5">
        <v>0</v>
      </c>
      <c r="XO30" s="5">
        <v>0</v>
      </c>
      <c r="XP30" s="5">
        <v>0</v>
      </c>
      <c r="XQ30" s="3">
        <v>2</v>
      </c>
      <c r="XR30" s="3">
        <v>0</v>
      </c>
      <c r="XS30" s="1" t="e">
        <v>#NULL!</v>
      </c>
      <c r="XT30" s="1" t="e">
        <v>#NULL!</v>
      </c>
      <c r="XU30" s="3">
        <v>1</v>
      </c>
      <c r="XV30" s="3">
        <v>1</v>
      </c>
      <c r="XW30" s="3">
        <v>0</v>
      </c>
      <c r="XX30" s="1" t="e">
        <v>#NULL!</v>
      </c>
      <c r="XY30" s="1" t="e">
        <v>#NULL!</v>
      </c>
      <c r="XZ30" s="3">
        <v>1</v>
      </c>
      <c r="YA30" s="3">
        <v>0</v>
      </c>
      <c r="YB30" s="1" t="e">
        <v>#NULL!</v>
      </c>
      <c r="YC30" s="1" t="e">
        <v>#NULL!</v>
      </c>
      <c r="YD30" s="1" t="e">
        <v>#NULL!</v>
      </c>
      <c r="YE30" s="3">
        <v>2</v>
      </c>
      <c r="YF30" s="3">
        <v>1</v>
      </c>
      <c r="YG30" s="3">
        <v>0</v>
      </c>
      <c r="YH30" s="1" t="e">
        <v>#NULL!</v>
      </c>
      <c r="YI30" s="3">
        <v>3</v>
      </c>
      <c r="YJ30" s="3">
        <v>1</v>
      </c>
      <c r="YK30" s="3">
        <v>0</v>
      </c>
      <c r="YL30" s="1" t="e">
        <v>#NULL!</v>
      </c>
      <c r="YM30" s="3">
        <v>2</v>
      </c>
      <c r="YN30" s="3">
        <v>0</v>
      </c>
      <c r="YO30" s="1" t="e">
        <v>#NULL!</v>
      </c>
      <c r="YP30" s="1" t="e">
        <v>#NULL!</v>
      </c>
      <c r="YQ30" s="3">
        <v>0</v>
      </c>
      <c r="YR30" s="1" t="e">
        <v>#NULL!</v>
      </c>
      <c r="YS30" s="1" t="e">
        <v>#NULL!</v>
      </c>
      <c r="YT30" s="1" t="e">
        <v>#NULL!</v>
      </c>
      <c r="YU30" s="1" t="e">
        <v>#NULL!</v>
      </c>
      <c r="YV30" s="3">
        <v>0</v>
      </c>
      <c r="YW30" s="1" t="e">
        <v>#NULL!</v>
      </c>
      <c r="YX30" s="1" t="e">
        <v>#NULL!</v>
      </c>
      <c r="YY30" s="3">
        <v>0</v>
      </c>
      <c r="YZ30" s="1" t="e">
        <v>#NULL!</v>
      </c>
      <c r="ZA30" s="1" t="e">
        <v>#NULL!</v>
      </c>
      <c r="ZB30" s="3">
        <v>1</v>
      </c>
      <c r="ZC30" s="3">
        <v>0</v>
      </c>
      <c r="ZD30" s="1" t="e">
        <v>#NULL!</v>
      </c>
      <c r="ZE30" s="3">
        <v>0</v>
      </c>
      <c r="ZF30" s="1" t="e">
        <v>#NULL!</v>
      </c>
      <c r="ZG30" s="1" t="e">
        <v>#NULL!</v>
      </c>
      <c r="ZH30" s="1" t="e">
        <v>#NULL!</v>
      </c>
      <c r="ZI30" s="3">
        <v>1</v>
      </c>
      <c r="ZJ30" s="3">
        <v>0</v>
      </c>
      <c r="ZK30" s="1" t="e">
        <v>#NULL!</v>
      </c>
      <c r="ZL30" s="3">
        <v>0</v>
      </c>
      <c r="ZM30" s="1" t="e">
        <v>#NULL!</v>
      </c>
      <c r="ZN30" s="1" t="e">
        <v>#NULL!</v>
      </c>
      <c r="ZO30" s="3">
        <v>0</v>
      </c>
      <c r="ZP30" s="1" t="e">
        <v>#NULL!</v>
      </c>
      <c r="ZQ30" s="1" t="e">
        <v>#NULL!</v>
      </c>
      <c r="ZR30" s="3">
        <v>1</v>
      </c>
      <c r="ZS30" s="3">
        <v>0</v>
      </c>
      <c r="ZT30" s="1" t="e">
        <v>#NULL!</v>
      </c>
      <c r="ZU30" s="3">
        <v>2</v>
      </c>
      <c r="ZV30" s="3">
        <v>0</v>
      </c>
      <c r="ZW30" s="1" t="e">
        <v>#NULL!</v>
      </c>
      <c r="ZX30" s="3">
        <v>1</v>
      </c>
      <c r="ZY30" s="3">
        <v>0</v>
      </c>
      <c r="ZZ30" s="1" t="e">
        <v>#NULL!</v>
      </c>
      <c r="AAA30" s="3">
        <v>2</v>
      </c>
      <c r="AAB30" s="3">
        <v>0</v>
      </c>
      <c r="AAC30" s="1" t="e">
        <v>#NULL!</v>
      </c>
      <c r="AAD30" s="3">
        <v>999</v>
      </c>
      <c r="AAE30" s="3">
        <v>999</v>
      </c>
      <c r="AAF30" s="3">
        <v>999</v>
      </c>
      <c r="AAG30" s="3">
        <v>999</v>
      </c>
      <c r="AAH30" s="3">
        <v>999</v>
      </c>
      <c r="AAI30" s="3">
        <v>999</v>
      </c>
      <c r="AAJ30" s="3">
        <v>999</v>
      </c>
      <c r="AAK30" s="3">
        <v>999</v>
      </c>
      <c r="AAL30" s="3">
        <v>999</v>
      </c>
      <c r="AAM30" s="3">
        <v>999</v>
      </c>
      <c r="AAN30" s="3">
        <v>999</v>
      </c>
      <c r="AAO30" s="3">
        <v>999</v>
      </c>
      <c r="AAP30" s="3">
        <v>999</v>
      </c>
      <c r="AAQ30" s="3">
        <v>999</v>
      </c>
      <c r="AAR30" s="3">
        <v>999</v>
      </c>
      <c r="AAS30" s="3">
        <v>999</v>
      </c>
      <c r="AAT30" s="3">
        <v>999</v>
      </c>
      <c r="AAU30" s="3">
        <v>999</v>
      </c>
      <c r="AAV30" s="3">
        <v>999</v>
      </c>
      <c r="AAW30" s="3">
        <v>999</v>
      </c>
      <c r="AAX30" s="3">
        <v>999</v>
      </c>
      <c r="AAY30" s="3">
        <v>999</v>
      </c>
      <c r="AAZ30" s="3">
        <v>999</v>
      </c>
      <c r="ABA30" s="3">
        <v>999</v>
      </c>
      <c r="ABB30" s="3">
        <v>5</v>
      </c>
      <c r="ABC30" s="3">
        <v>4</v>
      </c>
      <c r="ABD30" s="3">
        <v>0</v>
      </c>
      <c r="ABE30" s="3">
        <v>0</v>
      </c>
      <c r="ABF30" s="3">
        <v>1</v>
      </c>
      <c r="ABG30" s="3">
        <v>6</v>
      </c>
      <c r="ABH30" s="3">
        <v>4</v>
      </c>
      <c r="ABI30" s="3">
        <v>0</v>
      </c>
      <c r="ABJ30" s="3">
        <v>0</v>
      </c>
      <c r="ABK30" s="3">
        <v>6</v>
      </c>
      <c r="ABL30" s="3">
        <v>4</v>
      </c>
      <c r="ABM30" s="3">
        <v>0</v>
      </c>
      <c r="ABN30" s="3">
        <v>0</v>
      </c>
      <c r="ABO30" s="3">
        <v>0</v>
      </c>
      <c r="ABP30" s="3">
        <v>5</v>
      </c>
      <c r="ABQ30" s="3">
        <v>4</v>
      </c>
      <c r="ABR30" s="3">
        <v>5</v>
      </c>
      <c r="ABS30" s="3">
        <v>0</v>
      </c>
      <c r="ABT30" s="3">
        <v>4</v>
      </c>
      <c r="ABU30" s="3">
        <v>3</v>
      </c>
      <c r="ABV30" s="3">
        <v>4</v>
      </c>
      <c r="ABW30" s="3">
        <v>0</v>
      </c>
      <c r="ABX30" s="3">
        <v>7</v>
      </c>
      <c r="ABY30" s="3">
        <v>4</v>
      </c>
      <c r="ABZ30" s="3">
        <v>0</v>
      </c>
      <c r="ACA30" s="3">
        <v>0</v>
      </c>
      <c r="ACB30" s="3">
        <v>8</v>
      </c>
      <c r="ACC30" s="3">
        <v>0</v>
      </c>
      <c r="ACD30" s="3">
        <v>0</v>
      </c>
      <c r="ACE30" s="3">
        <v>0</v>
      </c>
      <c r="ACF30" s="3">
        <v>0</v>
      </c>
      <c r="ACG30" s="3">
        <v>10</v>
      </c>
      <c r="ACH30" s="3">
        <v>0</v>
      </c>
      <c r="ACI30" s="3">
        <v>0</v>
      </c>
      <c r="ACJ30" s="3">
        <v>11</v>
      </c>
      <c r="ACK30" s="3">
        <v>0</v>
      </c>
      <c r="ACL30" s="3">
        <v>0</v>
      </c>
      <c r="ACM30" s="3">
        <v>6</v>
      </c>
      <c r="ACN30" s="3">
        <v>5</v>
      </c>
      <c r="ACO30" s="3">
        <v>0</v>
      </c>
      <c r="ACP30" s="3">
        <v>11</v>
      </c>
      <c r="ACQ30" s="3">
        <v>0</v>
      </c>
      <c r="ACR30" s="3">
        <v>0</v>
      </c>
      <c r="ACS30" s="3">
        <v>0</v>
      </c>
      <c r="ACT30" s="3">
        <v>5</v>
      </c>
      <c r="ACU30" s="3">
        <v>6</v>
      </c>
      <c r="ACV30" s="3">
        <v>0</v>
      </c>
      <c r="ACW30" s="3">
        <v>11</v>
      </c>
      <c r="ACX30" s="3">
        <v>0</v>
      </c>
      <c r="ACY30" s="3">
        <v>0</v>
      </c>
      <c r="ACZ30" s="3">
        <v>11</v>
      </c>
      <c r="ADA30" s="3">
        <v>0</v>
      </c>
      <c r="ADB30" s="3">
        <v>0</v>
      </c>
      <c r="ADC30" s="3">
        <v>8</v>
      </c>
      <c r="ADD30" s="3">
        <v>3</v>
      </c>
      <c r="ADE30" s="3">
        <v>0</v>
      </c>
      <c r="ADF30" s="3">
        <v>6</v>
      </c>
      <c r="ADG30" s="3">
        <v>5</v>
      </c>
      <c r="ADH30" s="3">
        <v>0</v>
      </c>
      <c r="ADI30" s="3">
        <v>7</v>
      </c>
      <c r="ADJ30" s="3">
        <v>3</v>
      </c>
      <c r="ADK30" s="3">
        <v>0</v>
      </c>
      <c r="ADL30" s="3">
        <v>6</v>
      </c>
      <c r="ADM30" s="3">
        <v>2</v>
      </c>
      <c r="ADN30" s="3">
        <v>0</v>
      </c>
      <c r="ADO30" s="3">
        <v>0</v>
      </c>
      <c r="ADP30" s="3">
        <v>0</v>
      </c>
      <c r="ADQ30" s="3">
        <v>0</v>
      </c>
      <c r="ADR30" s="3">
        <v>0</v>
      </c>
      <c r="ADS30" s="3">
        <v>0</v>
      </c>
      <c r="ADT30" s="3">
        <v>0</v>
      </c>
      <c r="ADU30" s="3">
        <v>0</v>
      </c>
      <c r="ADV30" s="3">
        <v>0</v>
      </c>
      <c r="ADW30" s="3">
        <v>0</v>
      </c>
      <c r="ADX30" s="3">
        <v>0</v>
      </c>
      <c r="ADY30" s="3">
        <v>0</v>
      </c>
      <c r="ADZ30" s="3">
        <v>0</v>
      </c>
      <c r="AEA30" s="3">
        <v>0</v>
      </c>
      <c r="AEB30" s="3">
        <v>0</v>
      </c>
      <c r="AEC30" s="3">
        <v>0</v>
      </c>
      <c r="AED30" s="3">
        <v>0</v>
      </c>
      <c r="AEE30" s="3">
        <v>0</v>
      </c>
      <c r="AEF30" s="3">
        <v>0</v>
      </c>
      <c r="AEG30" s="3">
        <v>0</v>
      </c>
      <c r="AEH30" s="3">
        <v>0</v>
      </c>
      <c r="AEI30" s="3">
        <v>0</v>
      </c>
      <c r="AEJ30" s="3">
        <v>0</v>
      </c>
      <c r="AEK30" s="3">
        <v>0</v>
      </c>
      <c r="AEL30" s="3">
        <v>0</v>
      </c>
      <c r="AEM30" t="s">
        <v>933</v>
      </c>
      <c r="AEN30" t="s">
        <v>933</v>
      </c>
      <c r="AEO30" s="5">
        <v>0</v>
      </c>
      <c r="AEP30" s="5">
        <v>0</v>
      </c>
      <c r="AEQ30" t="s">
        <v>933</v>
      </c>
      <c r="AER30" t="s">
        <v>933</v>
      </c>
      <c r="AES30" t="s">
        <v>933</v>
      </c>
      <c r="AET30" s="5">
        <v>0</v>
      </c>
      <c r="AEU30" s="5">
        <v>0</v>
      </c>
      <c r="AEV30" t="s">
        <v>933</v>
      </c>
      <c r="AEW30" t="s">
        <v>933</v>
      </c>
      <c r="AEX30" s="5">
        <v>0</v>
      </c>
      <c r="AEY30" s="5">
        <v>0</v>
      </c>
      <c r="AEZ30" s="5">
        <v>0</v>
      </c>
      <c r="AFA30" t="s">
        <v>933</v>
      </c>
      <c r="AFB30" t="s">
        <v>933</v>
      </c>
      <c r="AFC30" t="s">
        <v>933</v>
      </c>
      <c r="AFD30" s="5">
        <v>0</v>
      </c>
      <c r="AFE30" t="s">
        <v>933</v>
      </c>
      <c r="AFF30" t="s">
        <v>933</v>
      </c>
      <c r="AFG30" t="s">
        <v>933</v>
      </c>
      <c r="AFH30" s="5">
        <v>0</v>
      </c>
      <c r="AFI30" t="s">
        <v>933</v>
      </c>
      <c r="AFJ30" t="s">
        <v>933</v>
      </c>
      <c r="AFK30" s="5">
        <v>0</v>
      </c>
      <c r="AFL30" s="5">
        <v>0</v>
      </c>
      <c r="AFM30" t="s">
        <v>933</v>
      </c>
      <c r="AFN30" s="5">
        <v>0</v>
      </c>
      <c r="AFO30" s="5">
        <v>0</v>
      </c>
      <c r="AFP30" s="5">
        <v>0</v>
      </c>
      <c r="AFQ30" s="5">
        <v>0</v>
      </c>
      <c r="AFR30" t="s">
        <v>933</v>
      </c>
      <c r="AFS30" s="5">
        <v>0</v>
      </c>
      <c r="AFT30" s="5">
        <v>0</v>
      </c>
      <c r="AFU30" t="s">
        <v>933</v>
      </c>
      <c r="AFV30" s="5">
        <v>0</v>
      </c>
      <c r="AFW30" s="5">
        <v>0</v>
      </c>
      <c r="AFX30" t="s">
        <v>933</v>
      </c>
      <c r="AFY30" t="s">
        <v>933</v>
      </c>
      <c r="AFZ30" s="5">
        <v>0</v>
      </c>
      <c r="AGA30" t="s">
        <v>933</v>
      </c>
      <c r="AGB30" s="5">
        <v>0</v>
      </c>
      <c r="AGC30" s="5">
        <v>0</v>
      </c>
      <c r="AGD30" s="5">
        <v>0</v>
      </c>
      <c r="AGE30" t="s">
        <v>933</v>
      </c>
      <c r="AGF30" t="s">
        <v>933</v>
      </c>
      <c r="AGG30" s="5">
        <v>0</v>
      </c>
      <c r="AGH30" t="s">
        <v>933</v>
      </c>
      <c r="AGI30" s="5">
        <v>0</v>
      </c>
      <c r="AGJ30" s="5">
        <v>0</v>
      </c>
      <c r="AGK30" t="s">
        <v>933</v>
      </c>
      <c r="AGL30" s="5">
        <v>0</v>
      </c>
      <c r="AGM30" s="5">
        <v>0</v>
      </c>
      <c r="AGN30" t="s">
        <v>933</v>
      </c>
      <c r="AGO30" t="s">
        <v>933</v>
      </c>
      <c r="AGP30" s="5">
        <v>0</v>
      </c>
      <c r="AGQ30" t="s">
        <v>933</v>
      </c>
      <c r="AGR30" t="s">
        <v>933</v>
      </c>
      <c r="AGS30" s="5">
        <v>0</v>
      </c>
      <c r="AGT30" t="s">
        <v>933</v>
      </c>
      <c r="AGU30" t="s">
        <v>933</v>
      </c>
      <c r="AGV30" s="5">
        <v>0</v>
      </c>
      <c r="AGW30" t="s">
        <v>933</v>
      </c>
      <c r="AGX30" t="s">
        <v>933</v>
      </c>
      <c r="AGY30" s="5">
        <v>0</v>
      </c>
      <c r="AGZ30" s="5">
        <v>0</v>
      </c>
      <c r="AHA30" s="5">
        <v>0</v>
      </c>
      <c r="AHB30" s="5">
        <v>0</v>
      </c>
      <c r="AHC30" s="5">
        <v>0</v>
      </c>
      <c r="AHD30" s="5">
        <v>0</v>
      </c>
      <c r="AHE30" s="5">
        <v>0</v>
      </c>
      <c r="AHF30" s="5">
        <v>0</v>
      </c>
      <c r="AHG30" s="5">
        <v>0</v>
      </c>
      <c r="AHH30" s="5">
        <v>0</v>
      </c>
      <c r="AHI30" s="5">
        <v>0</v>
      </c>
      <c r="AHJ30" s="5">
        <v>0</v>
      </c>
      <c r="AHK30" s="5">
        <v>0</v>
      </c>
      <c r="AHL30" s="5">
        <v>0</v>
      </c>
      <c r="AHM30" s="5">
        <v>0</v>
      </c>
      <c r="AHN30" s="5">
        <v>0</v>
      </c>
      <c r="AHO30" s="5">
        <v>0</v>
      </c>
      <c r="AHP30" s="5">
        <v>0</v>
      </c>
      <c r="AHQ30" s="5">
        <v>0</v>
      </c>
      <c r="AHR30" s="5">
        <v>0</v>
      </c>
      <c r="AHS30" s="5">
        <v>0</v>
      </c>
      <c r="AHT30" s="5">
        <v>0</v>
      </c>
      <c r="AHU30" s="5">
        <v>0</v>
      </c>
      <c r="AHV30" s="5">
        <v>0</v>
      </c>
      <c r="AHW30" s="5">
        <v>0</v>
      </c>
    </row>
    <row r="31" spans="1:907" x14ac:dyDescent="0.2">
      <c r="A31" s="5">
        <v>36</v>
      </c>
      <c r="B31" t="s">
        <v>929</v>
      </c>
      <c r="C31" t="s">
        <v>904</v>
      </c>
      <c r="D31" t="s">
        <v>905</v>
      </c>
      <c r="E31" s="5">
        <v>46</v>
      </c>
      <c r="F31" s="5">
        <v>45.644444444444446</v>
      </c>
      <c r="G31" s="2">
        <v>42373</v>
      </c>
      <c r="H31" s="2">
        <v>42409</v>
      </c>
      <c r="I31" t="s">
        <v>949</v>
      </c>
      <c r="J31" t="s">
        <v>907</v>
      </c>
      <c r="K31" t="s">
        <v>913</v>
      </c>
      <c r="L31" t="s">
        <v>913</v>
      </c>
      <c r="M31" s="5">
        <v>0</v>
      </c>
      <c r="N31" s="5">
        <v>0</v>
      </c>
      <c r="O31" t="s">
        <v>913</v>
      </c>
      <c r="P31" t="s">
        <v>913</v>
      </c>
      <c r="Q31" s="5">
        <v>0</v>
      </c>
      <c r="R31" s="5">
        <v>0</v>
      </c>
      <c r="S31" s="5">
        <v>0</v>
      </c>
      <c r="T31" t="s">
        <v>913</v>
      </c>
      <c r="U31" t="s">
        <v>913</v>
      </c>
      <c r="V31" s="5">
        <v>0</v>
      </c>
      <c r="W31" s="5">
        <v>0</v>
      </c>
      <c r="X31" s="5">
        <v>0</v>
      </c>
      <c r="Y31" t="s">
        <v>913</v>
      </c>
      <c r="Z31" t="s">
        <v>913</v>
      </c>
      <c r="AA31" s="5">
        <v>0</v>
      </c>
      <c r="AB31" s="5">
        <v>0</v>
      </c>
      <c r="AC31" t="s">
        <v>913</v>
      </c>
      <c r="AD31" t="s">
        <v>913</v>
      </c>
      <c r="AE31" s="5">
        <v>0</v>
      </c>
      <c r="AF31" s="5">
        <v>0</v>
      </c>
      <c r="AG31" t="s">
        <v>913</v>
      </c>
      <c r="AH31" t="s">
        <v>913</v>
      </c>
      <c r="AI31" s="5">
        <v>0</v>
      </c>
      <c r="AJ31" s="5">
        <v>0</v>
      </c>
      <c r="AK31" t="s">
        <v>913</v>
      </c>
      <c r="AL31" t="s">
        <v>913</v>
      </c>
      <c r="AM31" s="5">
        <v>0</v>
      </c>
      <c r="AN31" s="5">
        <v>0</v>
      </c>
      <c r="AO31" s="5">
        <v>0</v>
      </c>
      <c r="AP31" t="s">
        <v>913</v>
      </c>
      <c r="AQ31" t="s">
        <v>913</v>
      </c>
      <c r="AR31" s="5">
        <v>0</v>
      </c>
      <c r="AS31" t="s">
        <v>913</v>
      </c>
      <c r="AT31" t="s">
        <v>913</v>
      </c>
      <c r="AU31" s="5">
        <v>0</v>
      </c>
      <c r="AV31" t="s">
        <v>913</v>
      </c>
      <c r="AW31" t="s">
        <v>913</v>
      </c>
      <c r="AX31" s="5">
        <v>0</v>
      </c>
      <c r="AY31" t="s">
        <v>913</v>
      </c>
      <c r="AZ31" t="s">
        <v>913</v>
      </c>
      <c r="BA31" s="5">
        <v>0</v>
      </c>
      <c r="BB31" s="5">
        <v>0</v>
      </c>
      <c r="BC31" t="s">
        <v>913</v>
      </c>
      <c r="BD31" t="s">
        <v>913</v>
      </c>
      <c r="BE31" s="5">
        <v>0</v>
      </c>
      <c r="BF31" t="s">
        <v>913</v>
      </c>
      <c r="BG31" t="s">
        <v>913</v>
      </c>
      <c r="BH31" s="5">
        <v>0</v>
      </c>
      <c r="BI31" t="s">
        <v>913</v>
      </c>
      <c r="BJ31" t="s">
        <v>913</v>
      </c>
      <c r="BK31" s="5">
        <v>0</v>
      </c>
      <c r="BL31" t="s">
        <v>913</v>
      </c>
      <c r="BM31" t="s">
        <v>913</v>
      </c>
      <c r="BN31" s="5">
        <v>0</v>
      </c>
      <c r="BO31" t="s">
        <v>913</v>
      </c>
      <c r="BP31" t="s">
        <v>913</v>
      </c>
      <c r="BQ31" s="5">
        <v>0</v>
      </c>
      <c r="BR31" t="s">
        <v>913</v>
      </c>
      <c r="BS31" t="s">
        <v>913</v>
      </c>
      <c r="BT31" s="5">
        <v>0</v>
      </c>
      <c r="BU31" t="s">
        <v>913</v>
      </c>
      <c r="BV31" t="s">
        <v>913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t="s">
        <v>913</v>
      </c>
      <c r="CW31" t="s">
        <v>913</v>
      </c>
      <c r="CX31" s="5">
        <v>0</v>
      </c>
      <c r="CY31" s="5">
        <v>0</v>
      </c>
      <c r="CZ31" t="s">
        <v>913</v>
      </c>
      <c r="DA31" t="s">
        <v>913</v>
      </c>
      <c r="DB31" s="5">
        <v>0</v>
      </c>
      <c r="DC31" s="5">
        <v>0</v>
      </c>
      <c r="DD31" s="5">
        <v>0</v>
      </c>
      <c r="DE31" t="s">
        <v>913</v>
      </c>
      <c r="DF31" t="s">
        <v>913</v>
      </c>
      <c r="DG31" s="5">
        <v>0</v>
      </c>
      <c r="DH31" s="5">
        <v>0</v>
      </c>
      <c r="DI31" s="5">
        <v>0</v>
      </c>
      <c r="DJ31" t="s">
        <v>913</v>
      </c>
      <c r="DK31" t="s">
        <v>913</v>
      </c>
      <c r="DL31" s="5">
        <v>0</v>
      </c>
      <c r="DM31" s="5">
        <v>0</v>
      </c>
      <c r="DN31" t="s">
        <v>913</v>
      </c>
      <c r="DO31" t="s">
        <v>913</v>
      </c>
      <c r="DP31" s="5">
        <v>0</v>
      </c>
      <c r="DQ31" s="5">
        <v>0</v>
      </c>
      <c r="DR31" t="s">
        <v>913</v>
      </c>
      <c r="DS31" t="s">
        <v>913</v>
      </c>
      <c r="DT31" s="5">
        <v>0</v>
      </c>
      <c r="DU31" s="5">
        <v>0</v>
      </c>
      <c r="DV31" t="s">
        <v>913</v>
      </c>
      <c r="DW31" t="s">
        <v>913</v>
      </c>
      <c r="DX31" s="5">
        <v>0</v>
      </c>
      <c r="DY31" s="5">
        <v>0</v>
      </c>
      <c r="DZ31" s="5">
        <v>0</v>
      </c>
      <c r="EA31" t="s">
        <v>913</v>
      </c>
      <c r="EB31" t="s">
        <v>913</v>
      </c>
      <c r="EC31" s="5">
        <v>0</v>
      </c>
      <c r="ED31" t="s">
        <v>913</v>
      </c>
      <c r="EE31" t="s">
        <v>913</v>
      </c>
      <c r="EF31" s="5">
        <v>0</v>
      </c>
      <c r="EG31" t="s">
        <v>913</v>
      </c>
      <c r="EH31" t="s">
        <v>913</v>
      </c>
      <c r="EI31" s="5">
        <v>0</v>
      </c>
      <c r="EJ31" t="s">
        <v>913</v>
      </c>
      <c r="EK31" t="s">
        <v>913</v>
      </c>
      <c r="EL31" s="5">
        <v>0</v>
      </c>
      <c r="EM31" s="5">
        <v>0</v>
      </c>
      <c r="EN31" t="s">
        <v>913</v>
      </c>
      <c r="EO31" t="s">
        <v>913</v>
      </c>
      <c r="EP31" s="5">
        <v>0</v>
      </c>
      <c r="EQ31" t="s">
        <v>913</v>
      </c>
      <c r="ER31" t="s">
        <v>913</v>
      </c>
      <c r="ES31" s="5">
        <v>0</v>
      </c>
      <c r="ET31" t="s">
        <v>913</v>
      </c>
      <c r="EU31" t="s">
        <v>913</v>
      </c>
      <c r="EV31" s="5">
        <v>0</v>
      </c>
      <c r="EW31" t="s">
        <v>913</v>
      </c>
      <c r="EX31" t="s">
        <v>913</v>
      </c>
      <c r="EY31" s="5">
        <v>0</v>
      </c>
      <c r="EZ31" t="s">
        <v>913</v>
      </c>
      <c r="FA31" t="s">
        <v>913</v>
      </c>
      <c r="FB31" s="5">
        <v>0</v>
      </c>
      <c r="FC31" t="s">
        <v>913</v>
      </c>
      <c r="FD31" t="s">
        <v>913</v>
      </c>
      <c r="FE31" s="5">
        <v>0</v>
      </c>
      <c r="FF31" t="s">
        <v>913</v>
      </c>
      <c r="FG31" t="s">
        <v>913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t="s">
        <v>908</v>
      </c>
      <c r="GH31" t="s">
        <v>908</v>
      </c>
      <c r="GI31" t="s">
        <v>909</v>
      </c>
      <c r="GJ31" s="5">
        <v>2</v>
      </c>
      <c r="GK31" s="5">
        <v>3</v>
      </c>
      <c r="GL31" s="5">
        <v>1</v>
      </c>
      <c r="GM31" s="5">
        <v>2</v>
      </c>
      <c r="GN31" s="5">
        <v>1</v>
      </c>
      <c r="GO31" s="5">
        <v>1</v>
      </c>
      <c r="GP31" t="s">
        <v>908</v>
      </c>
      <c r="GQ31" t="s">
        <v>908</v>
      </c>
      <c r="GR31" t="s">
        <v>1037</v>
      </c>
      <c r="GS31" s="4">
        <v>22</v>
      </c>
      <c r="GT31" s="4">
        <v>24</v>
      </c>
      <c r="GU31" s="4">
        <v>34</v>
      </c>
      <c r="GV31" s="4">
        <v>34</v>
      </c>
      <c r="GW31" s="5">
        <v>56</v>
      </c>
      <c r="GX31" s="5">
        <v>58</v>
      </c>
      <c r="GY31" s="5">
        <v>11</v>
      </c>
      <c r="GZ31" s="5">
        <v>11</v>
      </c>
      <c r="HA31" s="5">
        <v>12</v>
      </c>
      <c r="HB31" s="5">
        <v>12</v>
      </c>
      <c r="HC31" s="5">
        <v>18</v>
      </c>
      <c r="HD31" s="5">
        <v>18</v>
      </c>
      <c r="HE31" s="5">
        <v>16</v>
      </c>
      <c r="HF31" s="5">
        <v>16</v>
      </c>
      <c r="HG31" t="s">
        <v>935</v>
      </c>
      <c r="HH31" t="s">
        <v>935</v>
      </c>
      <c r="HI31" s="5">
        <v>10</v>
      </c>
      <c r="HJ31" s="5">
        <v>20</v>
      </c>
      <c r="HK31" s="5">
        <v>3</v>
      </c>
      <c r="HL31" s="5">
        <v>3</v>
      </c>
      <c r="HM31" s="5">
        <v>0</v>
      </c>
      <c r="HN31" s="5">
        <v>0</v>
      </c>
      <c r="HO31" s="5">
        <v>4</v>
      </c>
      <c r="HP31" s="5">
        <v>5.5</v>
      </c>
      <c r="HQ31" s="5">
        <v>3</v>
      </c>
      <c r="HR31" s="5">
        <v>5.5</v>
      </c>
      <c r="HS31" s="5">
        <v>5</v>
      </c>
      <c r="HT31" s="5">
        <v>5</v>
      </c>
      <c r="HU31" s="5">
        <v>0</v>
      </c>
      <c r="HV31" s="5">
        <v>0</v>
      </c>
      <c r="HW31" s="5">
        <v>5</v>
      </c>
      <c r="HX31" s="5">
        <v>5</v>
      </c>
      <c r="HY31" s="5">
        <v>0</v>
      </c>
      <c r="HZ31" s="5">
        <v>0</v>
      </c>
      <c r="IA31" s="5">
        <v>0</v>
      </c>
      <c r="IB31" s="5">
        <v>5</v>
      </c>
      <c r="IC31" s="5">
        <v>5</v>
      </c>
      <c r="ID31" s="5">
        <v>0</v>
      </c>
      <c r="IE31" s="5">
        <v>0</v>
      </c>
      <c r="IF31" s="5">
        <v>0</v>
      </c>
      <c r="IG31" s="5">
        <v>5</v>
      </c>
      <c r="IH31" s="5">
        <v>5</v>
      </c>
      <c r="II31" s="5">
        <v>0</v>
      </c>
      <c r="IJ31" s="5">
        <v>0</v>
      </c>
      <c r="IK31" s="5">
        <v>5</v>
      </c>
      <c r="IL31" s="5">
        <v>5</v>
      </c>
      <c r="IM31" s="5">
        <v>0</v>
      </c>
      <c r="IN31" s="5">
        <v>0</v>
      </c>
      <c r="IO31" s="5">
        <v>5</v>
      </c>
      <c r="IP31" s="5">
        <v>5</v>
      </c>
      <c r="IQ31" s="5">
        <v>0</v>
      </c>
      <c r="IR31" s="5">
        <v>0</v>
      </c>
      <c r="IS31" s="5">
        <v>5</v>
      </c>
      <c r="IT31" s="5">
        <v>5</v>
      </c>
      <c r="IU31" s="5">
        <v>0</v>
      </c>
      <c r="IV31" s="5">
        <v>0</v>
      </c>
      <c r="IW31" s="5">
        <v>0</v>
      </c>
      <c r="IX31" s="5">
        <v>5</v>
      </c>
      <c r="IY31" s="5">
        <v>5</v>
      </c>
      <c r="IZ31" s="5">
        <v>0</v>
      </c>
      <c r="JA31" s="5">
        <v>5</v>
      </c>
      <c r="JB31" s="5">
        <v>5</v>
      </c>
      <c r="JC31" s="5">
        <v>0</v>
      </c>
      <c r="JD31" s="5">
        <v>5</v>
      </c>
      <c r="JE31" s="5">
        <v>5</v>
      </c>
      <c r="JF31" s="5">
        <v>0</v>
      </c>
      <c r="JG31" s="5">
        <v>5</v>
      </c>
      <c r="JH31" s="5">
        <v>5</v>
      </c>
      <c r="JI31" s="5">
        <v>0</v>
      </c>
      <c r="JJ31" s="5">
        <v>0</v>
      </c>
      <c r="JK31" s="5">
        <v>5</v>
      </c>
      <c r="JL31" s="5">
        <v>5</v>
      </c>
      <c r="JM31" s="5">
        <v>0</v>
      </c>
      <c r="JN31" s="5">
        <v>5</v>
      </c>
      <c r="JO31" s="5">
        <v>5</v>
      </c>
      <c r="JP31" s="5">
        <v>0</v>
      </c>
      <c r="JQ31" s="5">
        <v>5</v>
      </c>
      <c r="JR31" s="5">
        <v>5</v>
      </c>
      <c r="JS31" s="5">
        <v>0</v>
      </c>
      <c r="JT31" s="5">
        <v>5</v>
      </c>
      <c r="JU31" s="5">
        <v>5</v>
      </c>
      <c r="JV31" s="5">
        <v>0</v>
      </c>
      <c r="JW31" s="5">
        <v>5</v>
      </c>
      <c r="JX31" s="5">
        <v>5</v>
      </c>
      <c r="JY31" s="5">
        <v>0</v>
      </c>
      <c r="JZ31" s="5">
        <v>5</v>
      </c>
      <c r="KA31" s="5">
        <v>5</v>
      </c>
      <c r="KB31" s="5">
        <v>0</v>
      </c>
      <c r="KC31" s="5">
        <v>5</v>
      </c>
      <c r="KD31" s="5">
        <v>5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t="s">
        <v>918</v>
      </c>
      <c r="LE31" t="s">
        <v>918</v>
      </c>
      <c r="LF31" s="5">
        <v>0</v>
      </c>
      <c r="LG31" s="5">
        <v>0</v>
      </c>
      <c r="LH31" t="s">
        <v>918</v>
      </c>
      <c r="LI31" t="s">
        <v>918</v>
      </c>
      <c r="LJ31" s="5">
        <v>0</v>
      </c>
      <c r="LK31" s="5">
        <v>0</v>
      </c>
      <c r="LL31" s="5">
        <v>0</v>
      </c>
      <c r="LM31" t="s">
        <v>940</v>
      </c>
      <c r="LN31" t="s">
        <v>918</v>
      </c>
      <c r="LO31" s="5">
        <v>0</v>
      </c>
      <c r="LP31" s="5">
        <v>0</v>
      </c>
      <c r="LQ31" s="5">
        <v>0</v>
      </c>
      <c r="LR31" t="s">
        <v>940</v>
      </c>
      <c r="LS31" t="s">
        <v>918</v>
      </c>
      <c r="LT31" s="5">
        <v>0</v>
      </c>
      <c r="LU31" s="5">
        <v>0</v>
      </c>
      <c r="LV31" t="s">
        <v>918</v>
      </c>
      <c r="LW31" t="s">
        <v>918</v>
      </c>
      <c r="LX31" s="5">
        <v>0</v>
      </c>
      <c r="LY31" s="5">
        <v>0</v>
      </c>
      <c r="LZ31" t="s">
        <v>918</v>
      </c>
      <c r="MA31" t="s">
        <v>918</v>
      </c>
      <c r="MB31" s="5">
        <v>0</v>
      </c>
      <c r="MC31" s="5">
        <v>0</v>
      </c>
      <c r="MD31" t="s">
        <v>918</v>
      </c>
      <c r="ME31" t="s">
        <v>918</v>
      </c>
      <c r="MF31" s="5">
        <v>0</v>
      </c>
      <c r="MG31" s="5">
        <v>0</v>
      </c>
      <c r="MH31" s="5">
        <v>0</v>
      </c>
      <c r="MI31" t="s">
        <v>918</v>
      </c>
      <c r="MJ31" t="s">
        <v>918</v>
      </c>
      <c r="MK31" s="5">
        <v>0</v>
      </c>
      <c r="ML31" t="s">
        <v>918</v>
      </c>
      <c r="MM31" t="s">
        <v>918</v>
      </c>
      <c r="MN31" s="5">
        <v>0</v>
      </c>
      <c r="MO31" t="s">
        <v>918</v>
      </c>
      <c r="MP31" t="s">
        <v>918</v>
      </c>
      <c r="MQ31" s="5">
        <v>0</v>
      </c>
      <c r="MR31" t="s">
        <v>918</v>
      </c>
      <c r="MS31" t="s">
        <v>918</v>
      </c>
      <c r="MT31" s="5">
        <v>0</v>
      </c>
      <c r="MU31" s="5">
        <v>0</v>
      </c>
      <c r="MV31" t="s">
        <v>918</v>
      </c>
      <c r="MW31" t="s">
        <v>918</v>
      </c>
      <c r="MX31" s="5">
        <v>0</v>
      </c>
      <c r="MY31" t="s">
        <v>918</v>
      </c>
      <c r="MZ31" t="s">
        <v>918</v>
      </c>
      <c r="NA31" s="5">
        <v>0</v>
      </c>
      <c r="NB31" t="s">
        <v>918</v>
      </c>
      <c r="NC31" t="s">
        <v>918</v>
      </c>
      <c r="ND31" s="5">
        <v>0</v>
      </c>
      <c r="NE31" t="s">
        <v>918</v>
      </c>
      <c r="NF31" t="s">
        <v>918</v>
      </c>
      <c r="NG31" s="5">
        <v>0</v>
      </c>
      <c r="NH31" t="s">
        <v>918</v>
      </c>
      <c r="NI31" t="s">
        <v>918</v>
      </c>
      <c r="NJ31" s="5">
        <v>0</v>
      </c>
      <c r="NK31" t="s">
        <v>918</v>
      </c>
      <c r="NL31" t="s">
        <v>918</v>
      </c>
      <c r="NM31" s="5">
        <v>0</v>
      </c>
      <c r="NN31" t="s">
        <v>918</v>
      </c>
      <c r="NO31" t="s">
        <v>918</v>
      </c>
      <c r="NP31" s="5">
        <v>0</v>
      </c>
      <c r="NQ31" s="5">
        <v>0</v>
      </c>
      <c r="NR31" s="5">
        <v>0</v>
      </c>
      <c r="NS31" s="5">
        <v>0</v>
      </c>
      <c r="NT31" s="5">
        <v>0</v>
      </c>
      <c r="NU31" s="5">
        <v>0</v>
      </c>
      <c r="NV31" s="5">
        <v>0</v>
      </c>
      <c r="NW31" s="5">
        <v>0</v>
      </c>
      <c r="NX31" s="5">
        <v>0</v>
      </c>
      <c r="NY31" s="5">
        <v>0</v>
      </c>
      <c r="NZ31" s="5">
        <v>0</v>
      </c>
      <c r="OA31" s="5">
        <v>0</v>
      </c>
      <c r="OB31" s="5">
        <v>0</v>
      </c>
      <c r="OC31" s="5">
        <v>0</v>
      </c>
      <c r="OD31" s="5">
        <v>0</v>
      </c>
      <c r="OE31" s="5">
        <v>0</v>
      </c>
      <c r="OF31" s="5">
        <v>0</v>
      </c>
      <c r="OG31" s="5">
        <v>0</v>
      </c>
      <c r="OH31" s="5">
        <v>0</v>
      </c>
      <c r="OI31" s="5">
        <v>0</v>
      </c>
      <c r="OJ31" s="5">
        <v>0</v>
      </c>
      <c r="OK31" s="5">
        <v>0</v>
      </c>
      <c r="OL31" s="5">
        <v>0</v>
      </c>
      <c r="OM31" s="5">
        <v>0</v>
      </c>
      <c r="ON31" s="5">
        <v>0</v>
      </c>
      <c r="OO31" s="5">
        <v>5</v>
      </c>
      <c r="OP31" s="5">
        <v>15</v>
      </c>
      <c r="OQ31" s="5">
        <v>0</v>
      </c>
      <c r="OR31" s="5">
        <v>0</v>
      </c>
      <c r="OS31" s="5">
        <v>45</v>
      </c>
      <c r="OT31" s="5">
        <v>45</v>
      </c>
      <c r="OU31" s="5">
        <v>0</v>
      </c>
      <c r="OV31" s="5">
        <v>0</v>
      </c>
      <c r="OW31" s="5">
        <v>0</v>
      </c>
      <c r="OX31" s="5">
        <v>5</v>
      </c>
      <c r="OY31" s="5">
        <v>15</v>
      </c>
      <c r="OZ31" s="5">
        <v>0</v>
      </c>
      <c r="PA31" s="5">
        <v>0</v>
      </c>
      <c r="PB31" s="5">
        <v>0</v>
      </c>
      <c r="PC31" s="5">
        <v>15</v>
      </c>
      <c r="PD31" s="5">
        <v>45</v>
      </c>
      <c r="PE31" s="5">
        <v>0</v>
      </c>
      <c r="PF31" s="5">
        <v>0</v>
      </c>
      <c r="PG31" s="5">
        <v>5</v>
      </c>
      <c r="PH31" s="5">
        <v>15</v>
      </c>
      <c r="PI31" s="5">
        <v>0</v>
      </c>
      <c r="PJ31" s="5">
        <v>0</v>
      </c>
      <c r="PK31" s="5">
        <v>15</v>
      </c>
      <c r="PL31" s="5">
        <v>45</v>
      </c>
      <c r="PM31" s="5">
        <v>0</v>
      </c>
      <c r="PN31" s="5">
        <v>0</v>
      </c>
      <c r="PO31" s="5">
        <v>45</v>
      </c>
      <c r="PP31" s="5">
        <v>45</v>
      </c>
      <c r="PQ31" s="5">
        <v>0</v>
      </c>
      <c r="PR31" s="5">
        <v>0</v>
      </c>
      <c r="PS31" s="5">
        <v>0</v>
      </c>
      <c r="PT31" s="5">
        <v>45</v>
      </c>
      <c r="PU31" s="5">
        <v>45</v>
      </c>
      <c r="PV31" s="5">
        <v>0</v>
      </c>
      <c r="PW31" s="5">
        <v>45</v>
      </c>
      <c r="PX31" s="5">
        <v>45</v>
      </c>
      <c r="PY31" s="5">
        <v>0</v>
      </c>
      <c r="PZ31" s="5">
        <v>45</v>
      </c>
      <c r="QA31" s="5">
        <v>45</v>
      </c>
      <c r="QB31" s="5">
        <v>0</v>
      </c>
      <c r="QC31" s="5">
        <v>45</v>
      </c>
      <c r="QD31" s="5">
        <v>45</v>
      </c>
      <c r="QE31" s="5">
        <v>0</v>
      </c>
      <c r="QF31" s="5">
        <v>0</v>
      </c>
      <c r="QG31" s="5">
        <v>45</v>
      </c>
      <c r="QH31" s="5">
        <v>45</v>
      </c>
      <c r="QI31" s="5">
        <v>0</v>
      </c>
      <c r="QJ31" s="5">
        <v>45</v>
      </c>
      <c r="QK31" s="5">
        <v>45</v>
      </c>
      <c r="QL31" s="5">
        <v>0</v>
      </c>
      <c r="QM31" s="5">
        <v>45</v>
      </c>
      <c r="QN31" s="5">
        <v>45</v>
      </c>
      <c r="QO31" s="5">
        <v>0</v>
      </c>
      <c r="QP31" s="5">
        <v>45</v>
      </c>
      <c r="QQ31" s="5">
        <v>45</v>
      </c>
      <c r="QR31" s="5">
        <v>0</v>
      </c>
      <c r="QS31" s="5">
        <v>45</v>
      </c>
      <c r="QT31" s="5">
        <v>45</v>
      </c>
      <c r="QU31" s="5">
        <v>0</v>
      </c>
      <c r="QV31" s="5">
        <v>45</v>
      </c>
      <c r="QW31" s="5">
        <v>45</v>
      </c>
      <c r="QX31" s="5">
        <v>0</v>
      </c>
      <c r="QY31" s="5">
        <v>45</v>
      </c>
      <c r="QZ31" s="5">
        <v>45</v>
      </c>
      <c r="RA31" s="5">
        <v>0</v>
      </c>
      <c r="RB31" s="5">
        <v>0</v>
      </c>
      <c r="RC31" s="5">
        <v>0</v>
      </c>
      <c r="RD31" s="5">
        <v>0</v>
      </c>
      <c r="RE31" s="5">
        <v>0</v>
      </c>
      <c r="RF31" s="5">
        <v>0</v>
      </c>
      <c r="RG31" s="5">
        <v>0</v>
      </c>
      <c r="RH31" s="5">
        <v>0</v>
      </c>
      <c r="RI31" s="5">
        <v>0</v>
      </c>
      <c r="RJ31" s="5">
        <v>0</v>
      </c>
      <c r="RK31" s="5">
        <v>0</v>
      </c>
      <c r="RL31" s="5">
        <v>0</v>
      </c>
      <c r="RM31" s="5">
        <v>0</v>
      </c>
      <c r="RN31" s="5">
        <v>0</v>
      </c>
      <c r="RO31" s="5">
        <v>0</v>
      </c>
      <c r="RP31" s="5">
        <v>0</v>
      </c>
      <c r="RQ31" s="5">
        <v>0</v>
      </c>
      <c r="RR31" s="5">
        <v>0</v>
      </c>
      <c r="RS31" s="5">
        <v>0</v>
      </c>
      <c r="RT31" s="5">
        <v>0</v>
      </c>
      <c r="RU31" s="5">
        <v>0</v>
      </c>
      <c r="RV31" s="5">
        <v>0</v>
      </c>
      <c r="RW31" s="5">
        <v>0</v>
      </c>
      <c r="RX31" s="5">
        <v>0</v>
      </c>
      <c r="RY31" s="5">
        <v>0</v>
      </c>
      <c r="RZ31" s="5">
        <v>2</v>
      </c>
      <c r="SA31" s="5">
        <v>2</v>
      </c>
      <c r="SB31" s="5">
        <v>2</v>
      </c>
      <c r="SC31" s="5">
        <v>2</v>
      </c>
      <c r="SD31" s="5">
        <v>2</v>
      </c>
      <c r="SE31" s="5">
        <v>2</v>
      </c>
      <c r="SF31" s="5">
        <v>2</v>
      </c>
      <c r="SG31" s="5">
        <v>2</v>
      </c>
      <c r="SH31" s="5">
        <v>2</v>
      </c>
      <c r="SI31" s="5">
        <v>2</v>
      </c>
      <c r="SJ31" s="5">
        <v>2</v>
      </c>
      <c r="SK31" s="5">
        <v>2</v>
      </c>
      <c r="SL31" s="5">
        <v>2</v>
      </c>
      <c r="SM31" s="5">
        <v>2</v>
      </c>
      <c r="SN31" s="5">
        <v>2</v>
      </c>
      <c r="SO31" s="5">
        <v>2</v>
      </c>
      <c r="SP31" s="5">
        <v>2</v>
      </c>
      <c r="SQ31" s="5">
        <v>2</v>
      </c>
      <c r="SR31" s="5">
        <v>0</v>
      </c>
      <c r="SS31" s="5">
        <v>0</v>
      </c>
      <c r="ST31" s="5">
        <v>0</v>
      </c>
      <c r="SU31" s="5">
        <v>0</v>
      </c>
      <c r="SV31" s="5">
        <v>0</v>
      </c>
      <c r="SW31" s="5">
        <v>0</v>
      </c>
      <c r="SX31" s="5">
        <v>0</v>
      </c>
      <c r="SY31" s="5">
        <v>0</v>
      </c>
      <c r="SZ31" s="5">
        <v>0</v>
      </c>
      <c r="TA31" s="5">
        <v>0</v>
      </c>
      <c r="TB31" t="s">
        <v>922</v>
      </c>
      <c r="TC31" t="s">
        <v>943</v>
      </c>
      <c r="TD31" t="s">
        <v>941</v>
      </c>
      <c r="TE31" t="s">
        <v>943</v>
      </c>
      <c r="TF31" t="s">
        <v>932</v>
      </c>
      <c r="TG31" t="s">
        <v>932</v>
      </c>
      <c r="TH31" t="s">
        <v>943</v>
      </c>
      <c r="TI31" t="s">
        <v>948</v>
      </c>
      <c r="TJ31" t="s">
        <v>932</v>
      </c>
      <c r="TK31" t="s">
        <v>941</v>
      </c>
      <c r="TL31" t="s">
        <v>944</v>
      </c>
      <c r="TM31" t="s">
        <v>943</v>
      </c>
      <c r="TN31" t="s">
        <v>943</v>
      </c>
      <c r="TO31" t="s">
        <v>948</v>
      </c>
      <c r="TP31" t="s">
        <v>932</v>
      </c>
      <c r="TQ31" t="s">
        <v>944</v>
      </c>
      <c r="TR31" t="s">
        <v>948</v>
      </c>
      <c r="TS31" t="s">
        <v>941</v>
      </c>
      <c r="TT31" s="5">
        <v>999</v>
      </c>
      <c r="TU31" s="5">
        <v>999</v>
      </c>
      <c r="TV31" s="5">
        <v>999</v>
      </c>
      <c r="TW31" s="5">
        <v>999</v>
      </c>
      <c r="TX31" s="5">
        <v>999</v>
      </c>
      <c r="TY31" s="5">
        <v>999</v>
      </c>
      <c r="TZ31" s="5">
        <v>999</v>
      </c>
      <c r="UA31" s="5">
        <v>999</v>
      </c>
      <c r="UB31" s="5">
        <v>999</v>
      </c>
      <c r="UC31" s="5">
        <v>999</v>
      </c>
      <c r="UD31" t="s">
        <v>941</v>
      </c>
      <c r="UE31" t="s">
        <v>932</v>
      </c>
      <c r="UF31" s="5">
        <v>0</v>
      </c>
      <c r="UG31" s="5">
        <v>0</v>
      </c>
      <c r="UH31" s="5">
        <v>0</v>
      </c>
      <c r="UI31" s="5">
        <v>0</v>
      </c>
      <c r="UJ31" t="s">
        <v>925</v>
      </c>
      <c r="UK31" t="s">
        <v>925</v>
      </c>
      <c r="UL31" s="5">
        <v>0</v>
      </c>
      <c r="UM31" s="5">
        <v>0</v>
      </c>
      <c r="UN31" s="5">
        <v>0</v>
      </c>
      <c r="UO31" s="5">
        <v>0</v>
      </c>
      <c r="UP31" t="s">
        <v>925</v>
      </c>
      <c r="UQ31" s="5">
        <v>0</v>
      </c>
      <c r="UR31" s="5">
        <v>0</v>
      </c>
      <c r="US31" s="5">
        <v>0</v>
      </c>
      <c r="UT31" t="s">
        <v>924</v>
      </c>
      <c r="UU31" t="s">
        <v>924</v>
      </c>
      <c r="UV31" s="5">
        <v>0</v>
      </c>
      <c r="UW31" s="5">
        <v>0</v>
      </c>
      <c r="UX31" t="s">
        <v>925</v>
      </c>
      <c r="UY31" t="s">
        <v>925</v>
      </c>
      <c r="UZ31" s="5">
        <v>0</v>
      </c>
      <c r="VA31" s="5">
        <v>0</v>
      </c>
      <c r="VB31" t="s">
        <v>925</v>
      </c>
      <c r="VC31" t="s">
        <v>925</v>
      </c>
      <c r="VD31" s="5">
        <v>0</v>
      </c>
      <c r="VE31" s="5">
        <v>0</v>
      </c>
      <c r="VF31" t="s">
        <v>926</v>
      </c>
      <c r="VG31" t="s">
        <v>926</v>
      </c>
      <c r="VH31" s="5">
        <v>0</v>
      </c>
      <c r="VI31" s="5">
        <v>0</v>
      </c>
      <c r="VJ31" s="5">
        <v>0</v>
      </c>
      <c r="VK31" t="s">
        <v>925</v>
      </c>
      <c r="VL31" t="s">
        <v>925</v>
      </c>
      <c r="VM31" s="5">
        <v>0</v>
      </c>
      <c r="VN31" t="s">
        <v>925</v>
      </c>
      <c r="VO31" t="s">
        <v>925</v>
      </c>
      <c r="VP31" s="5">
        <v>0</v>
      </c>
      <c r="VQ31" t="s">
        <v>925</v>
      </c>
      <c r="VR31" t="s">
        <v>925</v>
      </c>
      <c r="VS31" s="5">
        <v>0</v>
      </c>
      <c r="VT31" t="s">
        <v>925</v>
      </c>
      <c r="VU31" t="s">
        <v>925</v>
      </c>
      <c r="VV31" s="5">
        <v>0</v>
      </c>
      <c r="VW31">
        <v>0</v>
      </c>
      <c r="VX31" t="s">
        <v>925</v>
      </c>
      <c r="VY31" t="s">
        <v>925</v>
      </c>
      <c r="VZ31" s="5">
        <v>0</v>
      </c>
      <c r="WA31" t="s">
        <v>925</v>
      </c>
      <c r="WB31" t="s">
        <v>925</v>
      </c>
      <c r="WC31" s="5">
        <v>0</v>
      </c>
      <c r="WD31" t="s">
        <v>925</v>
      </c>
      <c r="WE31" t="s">
        <v>925</v>
      </c>
      <c r="WF31" s="5">
        <v>0</v>
      </c>
      <c r="WG31" t="s">
        <v>925</v>
      </c>
      <c r="WH31" t="s">
        <v>925</v>
      </c>
      <c r="WI31" s="5">
        <v>0</v>
      </c>
      <c r="WJ31" t="s">
        <v>925</v>
      </c>
      <c r="WK31" t="s">
        <v>925</v>
      </c>
      <c r="WL31" s="5">
        <v>0</v>
      </c>
      <c r="WM31" t="s">
        <v>925</v>
      </c>
      <c r="WN31" t="s">
        <v>925</v>
      </c>
      <c r="WO31" s="5">
        <v>0</v>
      </c>
      <c r="WP31" t="s">
        <v>925</v>
      </c>
      <c r="WQ31" t="s">
        <v>925</v>
      </c>
      <c r="WR31" s="5">
        <v>0</v>
      </c>
      <c r="WS31" s="5">
        <v>0</v>
      </c>
      <c r="WT31" s="5">
        <v>0</v>
      </c>
      <c r="WU31" s="5">
        <v>0</v>
      </c>
      <c r="WV31" s="5">
        <v>0</v>
      </c>
      <c r="WW31" s="5">
        <v>0</v>
      </c>
      <c r="WX31" s="5">
        <v>0</v>
      </c>
      <c r="WY31" s="5">
        <v>0</v>
      </c>
      <c r="WZ31" s="5">
        <v>0</v>
      </c>
      <c r="XA31" s="5">
        <v>0</v>
      </c>
      <c r="XB31" s="5">
        <v>0</v>
      </c>
      <c r="XC31" s="5">
        <v>0</v>
      </c>
      <c r="XD31" s="5">
        <v>0</v>
      </c>
      <c r="XE31" s="5">
        <v>0</v>
      </c>
      <c r="XF31" s="5">
        <v>0</v>
      </c>
      <c r="XG31" s="5">
        <v>0</v>
      </c>
      <c r="XH31" s="5">
        <v>0</v>
      </c>
      <c r="XI31" s="5">
        <v>0</v>
      </c>
      <c r="XJ31" s="5">
        <v>0</v>
      </c>
      <c r="XK31" s="5">
        <v>0</v>
      </c>
      <c r="XL31" s="5">
        <v>0</v>
      </c>
      <c r="XM31" s="5">
        <v>0</v>
      </c>
      <c r="XN31" s="5">
        <v>0</v>
      </c>
      <c r="XO31" s="5">
        <v>0</v>
      </c>
      <c r="XP31" s="5">
        <v>0</v>
      </c>
      <c r="XQ31" s="3">
        <v>999</v>
      </c>
      <c r="XR31" s="3">
        <v>999</v>
      </c>
      <c r="XS31" s="1" t="e">
        <v>#NULL!</v>
      </c>
      <c r="XT31" s="1" t="e">
        <v>#NULL!</v>
      </c>
      <c r="XU31" s="3">
        <v>2</v>
      </c>
      <c r="XV31" s="3">
        <v>0</v>
      </c>
      <c r="XW31" s="1" t="e">
        <v>#NULL!</v>
      </c>
      <c r="XX31" s="1" t="e">
        <v>#NULL!</v>
      </c>
      <c r="XY31" s="1" t="e">
        <v>#NULL!</v>
      </c>
      <c r="XZ31" s="3">
        <v>2</v>
      </c>
      <c r="YA31" s="3">
        <v>0</v>
      </c>
      <c r="YB31" s="1" t="e">
        <v>#NULL!</v>
      </c>
      <c r="YC31" s="1" t="e">
        <v>#NULL!</v>
      </c>
      <c r="YD31" s="1" t="e">
        <v>#NULL!</v>
      </c>
      <c r="YE31" s="3">
        <v>1</v>
      </c>
      <c r="YF31" s="3">
        <v>0</v>
      </c>
      <c r="YG31" s="1" t="e">
        <v>#NULL!</v>
      </c>
      <c r="YH31" s="1" t="e">
        <v>#NULL!</v>
      </c>
      <c r="YI31" s="3">
        <v>1</v>
      </c>
      <c r="YJ31" s="3">
        <v>0</v>
      </c>
      <c r="YK31" s="1" t="e">
        <v>#NULL!</v>
      </c>
      <c r="YL31" s="1" t="e">
        <v>#NULL!</v>
      </c>
      <c r="YM31" s="3">
        <v>1</v>
      </c>
      <c r="YN31" s="3">
        <v>0</v>
      </c>
      <c r="YO31" s="1" t="e">
        <v>#NULL!</v>
      </c>
      <c r="YP31" s="1" t="e">
        <v>#NULL!</v>
      </c>
      <c r="YQ31" s="3">
        <v>1</v>
      </c>
      <c r="YR31" s="3">
        <v>0</v>
      </c>
      <c r="YS31" s="1" t="e">
        <v>#NULL!</v>
      </c>
      <c r="YT31" s="1" t="e">
        <v>#NULL!</v>
      </c>
      <c r="YU31" s="1" t="e">
        <v>#NULL!</v>
      </c>
      <c r="YV31" s="3">
        <v>1</v>
      </c>
      <c r="YW31" s="3">
        <v>0</v>
      </c>
      <c r="YX31" s="1" t="e">
        <v>#NULL!</v>
      </c>
      <c r="YY31" s="3">
        <v>2</v>
      </c>
      <c r="YZ31" s="3">
        <v>0</v>
      </c>
      <c r="ZA31" s="1" t="e">
        <v>#NULL!</v>
      </c>
      <c r="ZB31" s="3">
        <v>2</v>
      </c>
      <c r="ZC31" s="3">
        <v>0</v>
      </c>
      <c r="ZD31" s="1" t="e">
        <v>#NULL!</v>
      </c>
      <c r="ZE31" s="3">
        <v>1</v>
      </c>
      <c r="ZF31" s="3">
        <v>0</v>
      </c>
      <c r="ZG31" s="1" t="e">
        <v>#NULL!</v>
      </c>
      <c r="ZH31" s="1" t="e">
        <v>#NULL!</v>
      </c>
      <c r="ZI31" s="3">
        <v>2</v>
      </c>
      <c r="ZJ31" s="3">
        <v>0</v>
      </c>
      <c r="ZK31" s="1" t="e">
        <v>#NULL!</v>
      </c>
      <c r="ZL31" s="3">
        <v>1</v>
      </c>
      <c r="ZM31" s="3">
        <v>0</v>
      </c>
      <c r="ZN31" s="1" t="e">
        <v>#NULL!</v>
      </c>
      <c r="ZO31" s="3">
        <v>1</v>
      </c>
      <c r="ZP31" s="3">
        <v>0</v>
      </c>
      <c r="ZQ31" s="1" t="e">
        <v>#NULL!</v>
      </c>
      <c r="ZR31" s="3">
        <v>1</v>
      </c>
      <c r="ZS31" s="3">
        <v>0</v>
      </c>
      <c r="ZT31" s="1" t="e">
        <v>#NULL!</v>
      </c>
      <c r="ZU31" s="3">
        <v>2</v>
      </c>
      <c r="ZV31" s="3">
        <v>0</v>
      </c>
      <c r="ZW31" s="1" t="e">
        <v>#NULL!</v>
      </c>
      <c r="ZX31" s="3">
        <v>1</v>
      </c>
      <c r="ZY31" s="3">
        <v>0</v>
      </c>
      <c r="ZZ31" s="1" t="e">
        <v>#NULL!</v>
      </c>
      <c r="AAA31" s="3">
        <v>2</v>
      </c>
      <c r="AAB31" s="3">
        <v>0</v>
      </c>
      <c r="AAC31" s="1" t="e">
        <v>#NULL!</v>
      </c>
      <c r="AAD31" s="3">
        <v>999</v>
      </c>
      <c r="AAE31" s="3">
        <v>999</v>
      </c>
      <c r="AAF31" s="3">
        <v>999</v>
      </c>
      <c r="AAG31" s="3">
        <v>999</v>
      </c>
      <c r="AAH31" s="3">
        <v>999</v>
      </c>
      <c r="AAI31" s="3">
        <v>999</v>
      </c>
      <c r="AAJ31" s="3">
        <v>999</v>
      </c>
      <c r="AAK31" s="3">
        <v>999</v>
      </c>
      <c r="AAL31" s="3">
        <v>999</v>
      </c>
      <c r="AAM31" s="3">
        <v>999</v>
      </c>
      <c r="AAN31" s="3">
        <v>999</v>
      </c>
      <c r="AAO31" s="3">
        <v>999</v>
      </c>
      <c r="AAP31" s="3">
        <v>999</v>
      </c>
      <c r="AAQ31" s="3">
        <v>999</v>
      </c>
      <c r="AAR31" s="3">
        <v>999</v>
      </c>
      <c r="AAS31" s="3">
        <v>999</v>
      </c>
      <c r="AAT31" s="3">
        <v>999</v>
      </c>
      <c r="AAU31" s="3">
        <v>999</v>
      </c>
      <c r="AAV31" s="3">
        <v>999</v>
      </c>
      <c r="AAW31" s="3">
        <v>999</v>
      </c>
      <c r="AAX31" s="3">
        <v>999</v>
      </c>
      <c r="AAY31" s="3">
        <v>999</v>
      </c>
      <c r="AAZ31" s="3">
        <v>999</v>
      </c>
      <c r="ABA31" s="3">
        <v>999</v>
      </c>
      <c r="ABB31" s="3">
        <v>1</v>
      </c>
      <c r="ABC31" s="3">
        <v>0</v>
      </c>
      <c r="ABD31" s="3">
        <v>0</v>
      </c>
      <c r="ABE31" s="3">
        <v>0</v>
      </c>
      <c r="ABF31" s="3">
        <v>5</v>
      </c>
      <c r="ABG31" s="3">
        <v>6</v>
      </c>
      <c r="ABH31" s="3">
        <v>0</v>
      </c>
      <c r="ABI31" s="3">
        <v>0</v>
      </c>
      <c r="ABJ31" s="3">
        <v>0</v>
      </c>
      <c r="ABK31" s="3">
        <v>3</v>
      </c>
      <c r="ABL31" s="3">
        <v>7</v>
      </c>
      <c r="ABM31" s="3">
        <v>0</v>
      </c>
      <c r="ABN31" s="3">
        <v>0</v>
      </c>
      <c r="ABO31" s="3">
        <v>0</v>
      </c>
      <c r="ABP31" s="3">
        <v>3</v>
      </c>
      <c r="ABQ31" s="3">
        <v>7</v>
      </c>
      <c r="ABR31" s="3">
        <v>0</v>
      </c>
      <c r="ABS31" s="3">
        <v>0</v>
      </c>
      <c r="ABT31" s="3">
        <v>2</v>
      </c>
      <c r="ABU31" s="3">
        <v>8</v>
      </c>
      <c r="ABV31" s="3">
        <v>0</v>
      </c>
      <c r="ABW31" s="3">
        <v>0</v>
      </c>
      <c r="ABX31" s="3">
        <v>3</v>
      </c>
      <c r="ABY31" s="3">
        <v>8</v>
      </c>
      <c r="ABZ31" s="3">
        <v>0</v>
      </c>
      <c r="ACA31" s="3">
        <v>0</v>
      </c>
      <c r="ACB31" s="3">
        <v>7</v>
      </c>
      <c r="ACC31" s="3">
        <v>4</v>
      </c>
      <c r="ACD31" s="3">
        <v>0</v>
      </c>
      <c r="ACE31" s="3">
        <v>0</v>
      </c>
      <c r="ACF31" s="3">
        <v>0</v>
      </c>
      <c r="ACG31" s="3">
        <v>7</v>
      </c>
      <c r="ACH31" s="3">
        <v>6</v>
      </c>
      <c r="ACI31" s="3">
        <v>0</v>
      </c>
      <c r="ACJ31" s="3">
        <v>8</v>
      </c>
      <c r="ACK31" s="3">
        <v>4</v>
      </c>
      <c r="ACL31" s="3">
        <v>0</v>
      </c>
      <c r="ACM31" s="3">
        <v>6</v>
      </c>
      <c r="ACN31" s="3">
        <v>6</v>
      </c>
      <c r="ACO31" s="3">
        <v>0</v>
      </c>
      <c r="ACP31" s="3">
        <v>6</v>
      </c>
      <c r="ACQ31" s="3">
        <v>5</v>
      </c>
      <c r="ACR31" s="3">
        <v>0</v>
      </c>
      <c r="ACS31" s="3">
        <v>0</v>
      </c>
      <c r="ACT31" s="3">
        <v>8</v>
      </c>
      <c r="ACU31" s="3">
        <v>3</v>
      </c>
      <c r="ACV31" s="3">
        <v>0</v>
      </c>
      <c r="ACW31" s="3">
        <v>8</v>
      </c>
      <c r="ACX31" s="3">
        <v>3</v>
      </c>
      <c r="ACY31" s="3">
        <v>0</v>
      </c>
      <c r="ACZ31" s="3">
        <v>8</v>
      </c>
      <c r="ADA31" s="3">
        <v>5</v>
      </c>
      <c r="ADB31" s="3">
        <v>0</v>
      </c>
      <c r="ADC31" s="3">
        <v>10</v>
      </c>
      <c r="ADD31" s="3">
        <v>3</v>
      </c>
      <c r="ADE31" s="3">
        <v>0</v>
      </c>
      <c r="ADF31" s="3">
        <v>8</v>
      </c>
      <c r="ADG31" s="3">
        <v>2</v>
      </c>
      <c r="ADH31" s="3">
        <v>0</v>
      </c>
      <c r="ADI31" s="3">
        <v>8</v>
      </c>
      <c r="ADJ31" s="3">
        <v>3</v>
      </c>
      <c r="ADK31" s="3">
        <v>0</v>
      </c>
      <c r="ADL31" s="3">
        <v>5</v>
      </c>
      <c r="ADM31" s="3">
        <v>4</v>
      </c>
      <c r="ADN31" s="3">
        <v>0</v>
      </c>
      <c r="ADO31" s="3">
        <v>0</v>
      </c>
      <c r="ADP31" s="3">
        <v>0</v>
      </c>
      <c r="ADQ31" s="3">
        <v>0</v>
      </c>
      <c r="ADR31" s="3">
        <v>0</v>
      </c>
      <c r="ADS31" s="3">
        <v>0</v>
      </c>
      <c r="ADT31" s="3">
        <v>0</v>
      </c>
      <c r="ADU31" s="3">
        <v>0</v>
      </c>
      <c r="ADV31" s="3">
        <v>0</v>
      </c>
      <c r="ADW31" s="3">
        <v>0</v>
      </c>
      <c r="ADX31" s="3">
        <v>0</v>
      </c>
      <c r="ADY31" s="3">
        <v>0</v>
      </c>
      <c r="ADZ31" s="3">
        <v>0</v>
      </c>
      <c r="AEA31" s="3">
        <v>0</v>
      </c>
      <c r="AEB31" s="3">
        <v>0</v>
      </c>
      <c r="AEC31" s="3">
        <v>0</v>
      </c>
      <c r="AED31" s="3">
        <v>0</v>
      </c>
      <c r="AEE31" s="3">
        <v>0</v>
      </c>
      <c r="AEF31" s="3">
        <v>0</v>
      </c>
      <c r="AEG31" s="3">
        <v>0</v>
      </c>
      <c r="AEH31" s="3">
        <v>0</v>
      </c>
      <c r="AEI31" s="3">
        <v>0</v>
      </c>
      <c r="AEJ31" s="3">
        <v>0</v>
      </c>
      <c r="AEK31" s="3">
        <v>0</v>
      </c>
      <c r="AEL31" s="3">
        <v>0</v>
      </c>
      <c r="AEM31" t="s">
        <v>933</v>
      </c>
      <c r="AEN31" t="s">
        <v>933</v>
      </c>
      <c r="AEO31" s="5">
        <v>0</v>
      </c>
      <c r="AEP31" s="5">
        <v>0</v>
      </c>
      <c r="AEQ31" t="s">
        <v>933</v>
      </c>
      <c r="AER31" t="s">
        <v>933</v>
      </c>
      <c r="AES31" s="5">
        <v>0</v>
      </c>
      <c r="AET31" s="5">
        <v>0</v>
      </c>
      <c r="AEU31" s="5">
        <v>0</v>
      </c>
      <c r="AEV31" t="s">
        <v>933</v>
      </c>
      <c r="AEW31" t="s">
        <v>933</v>
      </c>
      <c r="AEX31" s="5">
        <v>0</v>
      </c>
      <c r="AEY31" s="5">
        <v>0</v>
      </c>
      <c r="AEZ31" s="5">
        <v>0</v>
      </c>
      <c r="AFA31" t="s">
        <v>933</v>
      </c>
      <c r="AFB31" t="s">
        <v>933</v>
      </c>
      <c r="AFC31" s="5">
        <v>0</v>
      </c>
      <c r="AFD31" s="5">
        <v>0</v>
      </c>
      <c r="AFE31" t="s">
        <v>933</v>
      </c>
      <c r="AFF31" t="s">
        <v>933</v>
      </c>
      <c r="AFG31" s="5">
        <v>0</v>
      </c>
      <c r="AFH31" s="5">
        <v>0</v>
      </c>
      <c r="AFI31" t="s">
        <v>933</v>
      </c>
      <c r="AFJ31" t="s">
        <v>933</v>
      </c>
      <c r="AFK31" s="5">
        <v>0</v>
      </c>
      <c r="AFL31" s="5">
        <v>0</v>
      </c>
      <c r="AFM31" t="s">
        <v>933</v>
      </c>
      <c r="AFN31" t="s">
        <v>933</v>
      </c>
      <c r="AFO31" s="5">
        <v>0</v>
      </c>
      <c r="AFP31" s="5">
        <v>0</v>
      </c>
      <c r="AFQ31" s="5">
        <v>0</v>
      </c>
      <c r="AFR31" t="s">
        <v>933</v>
      </c>
      <c r="AFS31" t="s">
        <v>933</v>
      </c>
      <c r="AFT31" s="5">
        <v>0</v>
      </c>
      <c r="AFU31" t="s">
        <v>933</v>
      </c>
      <c r="AFV31" t="s">
        <v>933</v>
      </c>
      <c r="AFW31" s="5">
        <v>0</v>
      </c>
      <c r="AFX31" t="s">
        <v>933</v>
      </c>
      <c r="AFY31" t="s">
        <v>933</v>
      </c>
      <c r="AFZ31" s="5">
        <v>0</v>
      </c>
      <c r="AGA31" t="s">
        <v>933</v>
      </c>
      <c r="AGB31" t="s">
        <v>933</v>
      </c>
      <c r="AGC31" s="5">
        <v>0</v>
      </c>
      <c r="AGD31" s="5">
        <v>0</v>
      </c>
      <c r="AGE31" t="s">
        <v>933</v>
      </c>
      <c r="AGF31" t="s">
        <v>933</v>
      </c>
      <c r="AGG31" s="5">
        <v>0</v>
      </c>
      <c r="AGH31" t="s">
        <v>933</v>
      </c>
      <c r="AGI31" t="s">
        <v>933</v>
      </c>
      <c r="AGJ31" s="5">
        <v>0</v>
      </c>
      <c r="AGK31" t="s">
        <v>933</v>
      </c>
      <c r="AGL31" t="s">
        <v>933</v>
      </c>
      <c r="AGM31" s="5">
        <v>0</v>
      </c>
      <c r="AGN31" t="s">
        <v>933</v>
      </c>
      <c r="AGO31" t="s">
        <v>933</v>
      </c>
      <c r="AGP31" s="5">
        <v>0</v>
      </c>
      <c r="AGQ31" t="s">
        <v>933</v>
      </c>
      <c r="AGR31" t="s">
        <v>933</v>
      </c>
      <c r="AGS31" s="5">
        <v>0</v>
      </c>
      <c r="AGT31" t="s">
        <v>933</v>
      </c>
      <c r="AGU31" t="s">
        <v>933</v>
      </c>
      <c r="AGV31" s="5">
        <v>0</v>
      </c>
      <c r="AGW31" t="s">
        <v>933</v>
      </c>
      <c r="AGX31" t="s">
        <v>933</v>
      </c>
      <c r="AGY31" s="5">
        <v>0</v>
      </c>
      <c r="AGZ31" s="5">
        <v>0</v>
      </c>
      <c r="AHA31" s="5">
        <v>0</v>
      </c>
      <c r="AHB31" s="5">
        <v>0</v>
      </c>
      <c r="AHC31" s="5">
        <v>0</v>
      </c>
      <c r="AHD31" s="5">
        <v>0</v>
      </c>
      <c r="AHE31" s="5">
        <v>0</v>
      </c>
      <c r="AHF31" s="5">
        <v>0</v>
      </c>
      <c r="AHG31" s="5">
        <v>0</v>
      </c>
      <c r="AHH31" s="5">
        <v>0</v>
      </c>
      <c r="AHI31" s="5">
        <v>0</v>
      </c>
      <c r="AHJ31" s="5">
        <v>0</v>
      </c>
      <c r="AHK31" s="5">
        <v>0</v>
      </c>
      <c r="AHL31" s="5">
        <v>0</v>
      </c>
      <c r="AHM31" s="5">
        <v>0</v>
      </c>
      <c r="AHN31" s="5">
        <v>0</v>
      </c>
      <c r="AHO31" s="5">
        <v>0</v>
      </c>
      <c r="AHP31" s="5">
        <v>0</v>
      </c>
      <c r="AHQ31" s="5">
        <v>0</v>
      </c>
      <c r="AHR31" s="5">
        <v>0</v>
      </c>
      <c r="AHS31" s="5">
        <v>0</v>
      </c>
      <c r="AHT31" s="5">
        <v>0</v>
      </c>
      <c r="AHU31" s="5">
        <v>0</v>
      </c>
      <c r="AHV31" s="5">
        <v>0</v>
      </c>
      <c r="AHW31" s="5">
        <v>0</v>
      </c>
    </row>
    <row r="32" spans="1:907" x14ac:dyDescent="0.2">
      <c r="A32" s="5">
        <v>37</v>
      </c>
      <c r="B32" t="s">
        <v>903</v>
      </c>
      <c r="C32" t="s">
        <v>904</v>
      </c>
      <c r="D32" t="s">
        <v>904</v>
      </c>
      <c r="E32" s="5">
        <v>60</v>
      </c>
      <c r="F32" s="5">
        <v>60.408333333333331</v>
      </c>
      <c r="G32" s="2">
        <v>42359</v>
      </c>
      <c r="H32" s="2">
        <v>42404</v>
      </c>
      <c r="I32" t="s">
        <v>906</v>
      </c>
      <c r="J32" t="s">
        <v>907</v>
      </c>
      <c r="K32" t="s">
        <v>913</v>
      </c>
      <c r="L32" t="s">
        <v>912</v>
      </c>
      <c r="M32" s="5">
        <v>0</v>
      </c>
      <c r="N32" s="5">
        <v>0</v>
      </c>
      <c r="O32" t="s">
        <v>912</v>
      </c>
      <c r="P32" t="s">
        <v>912</v>
      </c>
      <c r="Q32" s="5">
        <v>0</v>
      </c>
      <c r="R32" s="5">
        <v>0</v>
      </c>
      <c r="S32" s="5">
        <v>0</v>
      </c>
      <c r="T32" t="s">
        <v>912</v>
      </c>
      <c r="U32" t="s">
        <v>912</v>
      </c>
      <c r="V32" s="5">
        <v>0</v>
      </c>
      <c r="W32" s="5">
        <v>0</v>
      </c>
      <c r="X32" s="5">
        <v>0</v>
      </c>
      <c r="Y32" t="s">
        <v>913</v>
      </c>
      <c r="Z32" t="s">
        <v>913</v>
      </c>
      <c r="AA32" s="5">
        <v>0</v>
      </c>
      <c r="AB32" s="5">
        <v>0</v>
      </c>
      <c r="AC32" t="s">
        <v>912</v>
      </c>
      <c r="AD32" t="s">
        <v>913</v>
      </c>
      <c r="AE32" s="5">
        <v>0</v>
      </c>
      <c r="AF32" s="5">
        <v>0</v>
      </c>
      <c r="AG32" t="s">
        <v>911</v>
      </c>
      <c r="AH32" t="s">
        <v>913</v>
      </c>
      <c r="AI32" t="s">
        <v>913</v>
      </c>
      <c r="AJ32" s="5">
        <v>0</v>
      </c>
      <c r="AK32" t="s">
        <v>912</v>
      </c>
      <c r="AL32" t="s">
        <v>912</v>
      </c>
      <c r="AM32" t="s">
        <v>913</v>
      </c>
      <c r="AN32" s="5">
        <v>0</v>
      </c>
      <c r="AO32" s="5">
        <v>0</v>
      </c>
      <c r="AP32" t="s">
        <v>912</v>
      </c>
      <c r="AQ32" t="s">
        <v>913</v>
      </c>
      <c r="AR32" s="5">
        <v>0</v>
      </c>
      <c r="AS32" t="s">
        <v>913</v>
      </c>
      <c r="AT32" t="s">
        <v>913</v>
      </c>
      <c r="AU32" s="5">
        <v>0</v>
      </c>
      <c r="AV32" t="s">
        <v>913</v>
      </c>
      <c r="AW32" t="s">
        <v>913</v>
      </c>
      <c r="AX32" s="5">
        <v>0</v>
      </c>
      <c r="AY32" t="s">
        <v>913</v>
      </c>
      <c r="AZ32" t="s">
        <v>913</v>
      </c>
      <c r="BA32" s="5">
        <v>0</v>
      </c>
      <c r="BB32" s="5">
        <v>0</v>
      </c>
      <c r="BC32" t="s">
        <v>912</v>
      </c>
      <c r="BD32" t="s">
        <v>913</v>
      </c>
      <c r="BE32" s="5">
        <v>0</v>
      </c>
      <c r="BF32" t="s">
        <v>912</v>
      </c>
      <c r="BG32" t="s">
        <v>913</v>
      </c>
      <c r="BH32" s="5">
        <v>0</v>
      </c>
      <c r="BI32" t="s">
        <v>913</v>
      </c>
      <c r="BJ32" t="s">
        <v>912</v>
      </c>
      <c r="BK32" s="5">
        <v>0</v>
      </c>
      <c r="BL32" t="s">
        <v>912</v>
      </c>
      <c r="BM32" t="s">
        <v>913</v>
      </c>
      <c r="BN32" s="5">
        <v>0</v>
      </c>
      <c r="BO32" t="s">
        <v>913</v>
      </c>
      <c r="BP32" t="s">
        <v>912</v>
      </c>
      <c r="BQ32" s="5">
        <v>0</v>
      </c>
      <c r="BR32" t="s">
        <v>913</v>
      </c>
      <c r="BS32" s="5">
        <v>0</v>
      </c>
      <c r="BT32" s="5">
        <v>0</v>
      </c>
      <c r="BU32" t="s">
        <v>912</v>
      </c>
      <c r="BV32" t="s">
        <v>912</v>
      </c>
      <c r="BW32" s="5">
        <v>0</v>
      </c>
      <c r="BX32" t="s">
        <v>913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t="s">
        <v>913</v>
      </c>
      <c r="CW32" t="s">
        <v>912</v>
      </c>
      <c r="CX32" s="5">
        <v>0</v>
      </c>
      <c r="CY32" s="5">
        <v>0</v>
      </c>
      <c r="CZ32" t="s">
        <v>912</v>
      </c>
      <c r="DA32" t="s">
        <v>912</v>
      </c>
      <c r="DB32" s="5">
        <v>0</v>
      </c>
      <c r="DC32" s="5">
        <v>0</v>
      </c>
      <c r="DD32" s="5">
        <v>0</v>
      </c>
      <c r="DE32" t="s">
        <v>913</v>
      </c>
      <c r="DF32" t="s">
        <v>913</v>
      </c>
      <c r="DG32" s="5">
        <v>0</v>
      </c>
      <c r="DH32" s="5">
        <v>0</v>
      </c>
      <c r="DI32" s="5">
        <v>0</v>
      </c>
      <c r="DJ32" t="s">
        <v>913</v>
      </c>
      <c r="DK32" t="s">
        <v>913</v>
      </c>
      <c r="DL32" s="5">
        <v>0</v>
      </c>
      <c r="DM32" s="5">
        <v>0</v>
      </c>
      <c r="DN32" t="s">
        <v>912</v>
      </c>
      <c r="DO32" t="s">
        <v>913</v>
      </c>
      <c r="DP32" s="5">
        <v>0</v>
      </c>
      <c r="DQ32" s="5">
        <v>0</v>
      </c>
      <c r="DR32" t="s">
        <v>913</v>
      </c>
      <c r="DS32" t="s">
        <v>913</v>
      </c>
      <c r="DT32" t="s">
        <v>913</v>
      </c>
      <c r="DU32" s="5">
        <v>0</v>
      </c>
      <c r="DV32" t="s">
        <v>913</v>
      </c>
      <c r="DW32" t="s">
        <v>913</v>
      </c>
      <c r="DX32" t="s">
        <v>913</v>
      </c>
      <c r="DY32" s="5">
        <v>0</v>
      </c>
      <c r="DZ32" s="5">
        <v>0</v>
      </c>
      <c r="EA32" t="s">
        <v>912</v>
      </c>
      <c r="EB32" t="s">
        <v>913</v>
      </c>
      <c r="EC32" s="5">
        <v>0</v>
      </c>
      <c r="ED32" t="s">
        <v>913</v>
      </c>
      <c r="EE32" t="s">
        <v>913</v>
      </c>
      <c r="EF32" s="5">
        <v>0</v>
      </c>
      <c r="EG32" t="s">
        <v>913</v>
      </c>
      <c r="EH32" t="s">
        <v>913</v>
      </c>
      <c r="EI32" s="5">
        <v>0</v>
      </c>
      <c r="EJ32" t="s">
        <v>913</v>
      </c>
      <c r="EK32" t="s">
        <v>913</v>
      </c>
      <c r="EL32" s="5">
        <v>0</v>
      </c>
      <c r="EM32" s="5">
        <v>0</v>
      </c>
      <c r="EN32" t="s">
        <v>912</v>
      </c>
      <c r="EO32" t="s">
        <v>913</v>
      </c>
      <c r="EP32" s="5">
        <v>0</v>
      </c>
      <c r="EQ32" t="s">
        <v>912</v>
      </c>
      <c r="ER32" t="s">
        <v>913</v>
      </c>
      <c r="ES32" s="5">
        <v>0</v>
      </c>
      <c r="ET32" t="s">
        <v>913</v>
      </c>
      <c r="EU32" t="s">
        <v>912</v>
      </c>
      <c r="EV32" s="5">
        <v>0</v>
      </c>
      <c r="EW32" t="s">
        <v>913</v>
      </c>
      <c r="EX32" t="s">
        <v>913</v>
      </c>
      <c r="EY32" s="5">
        <v>0</v>
      </c>
      <c r="EZ32" t="s">
        <v>913</v>
      </c>
      <c r="FA32" t="s">
        <v>913</v>
      </c>
      <c r="FB32" s="5">
        <v>0</v>
      </c>
      <c r="FC32" t="s">
        <v>913</v>
      </c>
      <c r="FD32" s="5">
        <v>0</v>
      </c>
      <c r="FE32" s="5">
        <v>0</v>
      </c>
      <c r="FF32" t="s">
        <v>913</v>
      </c>
      <c r="FG32" t="s">
        <v>913</v>
      </c>
      <c r="FH32" s="5">
        <v>0</v>
      </c>
      <c r="FI32" t="s">
        <v>913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t="s">
        <v>908</v>
      </c>
      <c r="GH32" t="s">
        <v>908</v>
      </c>
      <c r="GI32" t="s">
        <v>909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t="s">
        <v>908</v>
      </c>
      <c r="GQ32" t="s">
        <v>908</v>
      </c>
      <c r="GR32" t="s">
        <v>1036</v>
      </c>
      <c r="GS32" s="4">
        <v>6</v>
      </c>
      <c r="GT32" s="4">
        <v>2</v>
      </c>
      <c r="GU32" s="4">
        <v>0</v>
      </c>
      <c r="GV32" s="4">
        <v>7</v>
      </c>
      <c r="GW32" s="5">
        <v>6</v>
      </c>
      <c r="GX32" s="5">
        <v>9</v>
      </c>
      <c r="GY32" s="5">
        <v>5</v>
      </c>
      <c r="GZ32" s="5">
        <v>1</v>
      </c>
      <c r="HA32" s="5">
        <v>0</v>
      </c>
      <c r="HB32" s="5">
        <v>2</v>
      </c>
      <c r="HC32" s="5">
        <v>0</v>
      </c>
      <c r="HD32" s="5">
        <v>4</v>
      </c>
      <c r="HE32" s="5">
        <v>0</v>
      </c>
      <c r="HF32" s="5">
        <v>3</v>
      </c>
      <c r="HG32" t="s">
        <v>910</v>
      </c>
      <c r="HH32" t="s">
        <v>910</v>
      </c>
      <c r="HI32" s="5">
        <v>0</v>
      </c>
      <c r="HJ32" s="5">
        <v>8</v>
      </c>
      <c r="HK32" s="5">
        <v>4</v>
      </c>
      <c r="HL32" s="5">
        <v>4</v>
      </c>
      <c r="HM32" s="5">
        <v>999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5</v>
      </c>
      <c r="HT32" s="5">
        <v>5</v>
      </c>
      <c r="HU32" s="5">
        <v>0</v>
      </c>
      <c r="HV32" s="5">
        <v>0</v>
      </c>
      <c r="HW32" s="5">
        <v>5</v>
      </c>
      <c r="HX32" s="5">
        <v>5</v>
      </c>
      <c r="HY32" s="5">
        <v>0</v>
      </c>
      <c r="HZ32" s="5">
        <v>0</v>
      </c>
      <c r="IA32" s="5">
        <v>0</v>
      </c>
      <c r="IB32" s="5">
        <v>5</v>
      </c>
      <c r="IC32" s="5">
        <v>5</v>
      </c>
      <c r="ID32" s="5">
        <v>0</v>
      </c>
      <c r="IE32" s="5">
        <v>0</v>
      </c>
      <c r="IF32" s="5">
        <v>0</v>
      </c>
      <c r="IG32" s="5">
        <v>5</v>
      </c>
      <c r="IH32" s="5">
        <v>5</v>
      </c>
      <c r="II32" s="5">
        <v>0</v>
      </c>
      <c r="IJ32" s="5">
        <v>0</v>
      </c>
      <c r="IK32" s="5">
        <v>5</v>
      </c>
      <c r="IL32" s="5">
        <v>5</v>
      </c>
      <c r="IM32" s="5">
        <v>0</v>
      </c>
      <c r="IN32" s="5">
        <v>0</v>
      </c>
      <c r="IO32" s="5">
        <v>5</v>
      </c>
      <c r="IP32" s="5">
        <v>5</v>
      </c>
      <c r="IQ32" s="5">
        <v>5</v>
      </c>
      <c r="IR32" s="5">
        <v>0</v>
      </c>
      <c r="IS32" s="5">
        <v>5</v>
      </c>
      <c r="IT32" s="5">
        <v>5</v>
      </c>
      <c r="IU32" s="5">
        <v>5</v>
      </c>
      <c r="IV32" s="5">
        <v>0</v>
      </c>
      <c r="IW32" s="5">
        <v>0</v>
      </c>
      <c r="IX32" s="5">
        <v>5</v>
      </c>
      <c r="IY32" s="5">
        <v>5</v>
      </c>
      <c r="IZ32" s="5">
        <v>0</v>
      </c>
      <c r="JA32" s="5">
        <v>5</v>
      </c>
      <c r="JB32" s="5">
        <v>5</v>
      </c>
      <c r="JC32" s="5">
        <v>0</v>
      </c>
      <c r="JD32" s="5">
        <v>5</v>
      </c>
      <c r="JE32" s="5">
        <v>5</v>
      </c>
      <c r="JF32" s="5">
        <v>0</v>
      </c>
      <c r="JG32" s="5">
        <v>5</v>
      </c>
      <c r="JH32" s="5">
        <v>5</v>
      </c>
      <c r="JI32" s="5">
        <v>0</v>
      </c>
      <c r="JJ32" s="5">
        <v>0</v>
      </c>
      <c r="JK32" s="5">
        <v>5</v>
      </c>
      <c r="JL32" s="5">
        <v>5</v>
      </c>
      <c r="JM32" s="5">
        <v>0</v>
      </c>
      <c r="JN32" s="5">
        <v>5</v>
      </c>
      <c r="JO32" s="5">
        <v>5</v>
      </c>
      <c r="JP32" s="5">
        <v>0</v>
      </c>
      <c r="JQ32" s="5">
        <v>5</v>
      </c>
      <c r="JR32" s="5">
        <v>5</v>
      </c>
      <c r="JS32" s="5">
        <v>0</v>
      </c>
      <c r="JT32" s="5">
        <v>5</v>
      </c>
      <c r="JU32" s="5">
        <v>5</v>
      </c>
      <c r="JV32" s="5">
        <v>0</v>
      </c>
      <c r="JW32" s="5">
        <v>5</v>
      </c>
      <c r="JX32" s="5">
        <v>5</v>
      </c>
      <c r="JY32" s="5">
        <v>0</v>
      </c>
      <c r="JZ32" s="5">
        <v>5</v>
      </c>
      <c r="KA32" s="5">
        <v>0</v>
      </c>
      <c r="KB32" s="5">
        <v>0</v>
      </c>
      <c r="KC32" s="5">
        <v>5</v>
      </c>
      <c r="KD32" s="5">
        <v>5</v>
      </c>
      <c r="KE32" s="5">
        <v>0</v>
      </c>
      <c r="KF32" s="5">
        <v>5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t="s">
        <v>918</v>
      </c>
      <c r="LE32" t="s">
        <v>916</v>
      </c>
      <c r="LF32" s="5">
        <v>0</v>
      </c>
      <c r="LG32" s="5">
        <v>0</v>
      </c>
      <c r="LH32" t="s">
        <v>916</v>
      </c>
      <c r="LI32" t="s">
        <v>916</v>
      </c>
      <c r="LJ32" s="5">
        <v>0</v>
      </c>
      <c r="LK32" s="5">
        <v>0</v>
      </c>
      <c r="LL32" s="5">
        <v>0</v>
      </c>
      <c r="LM32" t="s">
        <v>916</v>
      </c>
      <c r="LN32" t="s">
        <v>916</v>
      </c>
      <c r="LO32" s="5">
        <v>0</v>
      </c>
      <c r="LP32" s="5">
        <v>0</v>
      </c>
      <c r="LQ32" s="5">
        <v>0</v>
      </c>
      <c r="LR32" t="s">
        <v>916</v>
      </c>
      <c r="LS32" t="s">
        <v>918</v>
      </c>
      <c r="LT32" s="5">
        <v>0</v>
      </c>
      <c r="LU32" s="5">
        <v>0</v>
      </c>
      <c r="LV32" t="s">
        <v>916</v>
      </c>
      <c r="LW32" t="s">
        <v>918</v>
      </c>
      <c r="LX32" s="5">
        <v>0</v>
      </c>
      <c r="LY32" s="5">
        <v>0</v>
      </c>
      <c r="LZ32" t="s">
        <v>917</v>
      </c>
      <c r="MA32" t="s">
        <v>918</v>
      </c>
      <c r="MB32" t="s">
        <v>918</v>
      </c>
      <c r="MC32" s="5">
        <v>0</v>
      </c>
      <c r="MD32" t="s">
        <v>916</v>
      </c>
      <c r="ME32" t="s">
        <v>916</v>
      </c>
      <c r="MF32" t="s">
        <v>916</v>
      </c>
      <c r="MG32" s="5">
        <v>0</v>
      </c>
      <c r="MH32" s="5">
        <v>0</v>
      </c>
      <c r="MI32" t="s">
        <v>916</v>
      </c>
      <c r="MJ32" t="s">
        <v>918</v>
      </c>
      <c r="MK32" s="5">
        <v>0</v>
      </c>
      <c r="ML32" t="s">
        <v>918</v>
      </c>
      <c r="MM32" t="s">
        <v>918</v>
      </c>
      <c r="MN32" s="5">
        <v>0</v>
      </c>
      <c r="MO32" t="s">
        <v>918</v>
      </c>
      <c r="MP32" t="s">
        <v>918</v>
      </c>
      <c r="MQ32" s="5">
        <v>0</v>
      </c>
      <c r="MR32" t="s">
        <v>918</v>
      </c>
      <c r="MS32" t="s">
        <v>916</v>
      </c>
      <c r="MT32" s="5">
        <v>0</v>
      </c>
      <c r="MU32" s="5">
        <v>0</v>
      </c>
      <c r="MV32" t="s">
        <v>916</v>
      </c>
      <c r="MW32" t="s">
        <v>916</v>
      </c>
      <c r="MX32" s="5">
        <v>0</v>
      </c>
      <c r="MY32" t="s">
        <v>916</v>
      </c>
      <c r="MZ32" t="s">
        <v>916</v>
      </c>
      <c r="NA32" s="5">
        <v>0</v>
      </c>
      <c r="NB32" t="s">
        <v>918</v>
      </c>
      <c r="NC32" t="s">
        <v>916</v>
      </c>
      <c r="ND32" s="5">
        <v>0</v>
      </c>
      <c r="NE32" t="s">
        <v>918</v>
      </c>
      <c r="NF32" t="s">
        <v>918</v>
      </c>
      <c r="NG32" s="5">
        <v>0</v>
      </c>
      <c r="NH32" t="s">
        <v>918</v>
      </c>
      <c r="NI32" t="s">
        <v>916</v>
      </c>
      <c r="NJ32" s="5">
        <v>0</v>
      </c>
      <c r="NK32" t="s">
        <v>916</v>
      </c>
      <c r="NL32" s="5">
        <v>0</v>
      </c>
      <c r="NM32" s="5">
        <v>0</v>
      </c>
      <c r="NN32" t="s">
        <v>916</v>
      </c>
      <c r="NO32" t="s">
        <v>916</v>
      </c>
      <c r="NP32" s="5">
        <v>0</v>
      </c>
      <c r="NQ32" t="s">
        <v>916</v>
      </c>
      <c r="NR32" s="5">
        <v>0</v>
      </c>
      <c r="NS32" s="5">
        <v>0</v>
      </c>
      <c r="NT32" s="5">
        <v>0</v>
      </c>
      <c r="NU32" s="5">
        <v>0</v>
      </c>
      <c r="NV32" s="5">
        <v>0</v>
      </c>
      <c r="NW32" s="5">
        <v>0</v>
      </c>
      <c r="NX32" s="5">
        <v>0</v>
      </c>
      <c r="NY32" s="5">
        <v>0</v>
      </c>
      <c r="NZ32" s="5">
        <v>0</v>
      </c>
      <c r="OA32" s="5">
        <v>0</v>
      </c>
      <c r="OB32" s="5">
        <v>0</v>
      </c>
      <c r="OC32" s="5">
        <v>0</v>
      </c>
      <c r="OD32" s="5">
        <v>0</v>
      </c>
      <c r="OE32" s="5">
        <v>0</v>
      </c>
      <c r="OF32" s="5">
        <v>0</v>
      </c>
      <c r="OG32" s="5">
        <v>0</v>
      </c>
      <c r="OH32" s="5">
        <v>0</v>
      </c>
      <c r="OI32" s="5">
        <v>0</v>
      </c>
      <c r="OJ32" s="5">
        <v>0</v>
      </c>
      <c r="OK32" s="5">
        <v>0</v>
      </c>
      <c r="OL32" s="5">
        <v>0</v>
      </c>
      <c r="OM32" s="5">
        <v>0</v>
      </c>
      <c r="ON32" s="5">
        <v>0</v>
      </c>
      <c r="OO32" s="5">
        <v>5</v>
      </c>
      <c r="OP32" s="5">
        <v>0</v>
      </c>
      <c r="OQ32" s="5">
        <v>0</v>
      </c>
      <c r="OR32" s="5">
        <v>0</v>
      </c>
      <c r="OS32" s="5">
        <v>15</v>
      </c>
      <c r="OT32" s="5">
        <v>15</v>
      </c>
      <c r="OU32" s="5">
        <v>0</v>
      </c>
      <c r="OV32" s="5">
        <v>0</v>
      </c>
      <c r="OW32" s="5">
        <v>0</v>
      </c>
      <c r="OX32" s="5">
        <v>5</v>
      </c>
      <c r="OY32" s="5">
        <v>5</v>
      </c>
      <c r="OZ32" s="5">
        <v>0</v>
      </c>
      <c r="PA32" s="5">
        <v>0</v>
      </c>
      <c r="PB32" s="5">
        <v>0</v>
      </c>
      <c r="PC32" s="5">
        <v>5</v>
      </c>
      <c r="PD32" s="5">
        <v>5</v>
      </c>
      <c r="PE32" s="5">
        <v>0</v>
      </c>
      <c r="PF32" s="5">
        <v>0</v>
      </c>
      <c r="PG32" s="5">
        <v>5</v>
      </c>
      <c r="PH32" s="5">
        <v>0</v>
      </c>
      <c r="PI32" s="5">
        <v>0</v>
      </c>
      <c r="PJ32" s="5">
        <v>0</v>
      </c>
      <c r="PK32" s="5">
        <v>5</v>
      </c>
      <c r="PL32" s="5">
        <v>0</v>
      </c>
      <c r="PM32" s="5">
        <v>0</v>
      </c>
      <c r="PN32" s="5">
        <v>0</v>
      </c>
      <c r="PO32" s="5">
        <v>15</v>
      </c>
      <c r="PP32" s="5">
        <v>15</v>
      </c>
      <c r="PQ32" s="5">
        <v>15</v>
      </c>
      <c r="PR32" s="5">
        <v>0</v>
      </c>
      <c r="PS32" s="5">
        <v>0</v>
      </c>
      <c r="PT32" s="5">
        <v>15</v>
      </c>
      <c r="PU32" s="5">
        <v>0</v>
      </c>
      <c r="PV32" s="5">
        <v>0</v>
      </c>
      <c r="PW32" s="5">
        <v>5</v>
      </c>
      <c r="PX32" s="5">
        <v>0</v>
      </c>
      <c r="PY32" s="5">
        <v>0</v>
      </c>
      <c r="PZ32" s="5">
        <v>5</v>
      </c>
      <c r="QA32" s="5">
        <v>0</v>
      </c>
      <c r="QB32" s="5">
        <v>0</v>
      </c>
      <c r="QC32" s="5">
        <v>5</v>
      </c>
      <c r="QD32" s="5">
        <v>10</v>
      </c>
      <c r="QE32" s="5">
        <v>0</v>
      </c>
      <c r="QF32" s="5">
        <v>0</v>
      </c>
      <c r="QG32" s="5">
        <v>5</v>
      </c>
      <c r="QH32" s="5">
        <v>0</v>
      </c>
      <c r="QI32" s="5">
        <v>0</v>
      </c>
      <c r="QJ32" s="5">
        <v>5</v>
      </c>
      <c r="QK32" s="5">
        <v>0</v>
      </c>
      <c r="QL32" s="5">
        <v>0</v>
      </c>
      <c r="QM32" s="5">
        <v>5</v>
      </c>
      <c r="QN32" s="5">
        <v>15</v>
      </c>
      <c r="QO32" s="5">
        <v>0</v>
      </c>
      <c r="QP32" s="5">
        <v>5</v>
      </c>
      <c r="QQ32" s="5">
        <v>0</v>
      </c>
      <c r="QR32" s="5">
        <v>0</v>
      </c>
      <c r="QS32" s="5">
        <v>5</v>
      </c>
      <c r="QT32" s="5">
        <v>15</v>
      </c>
      <c r="QU32" s="5">
        <v>0</v>
      </c>
      <c r="QV32" s="5">
        <v>15</v>
      </c>
      <c r="QW32" s="5">
        <v>0</v>
      </c>
      <c r="QX32" s="5">
        <v>0</v>
      </c>
      <c r="QY32" s="5">
        <v>5</v>
      </c>
      <c r="QZ32" s="5">
        <v>0</v>
      </c>
      <c r="RA32" s="5">
        <v>0</v>
      </c>
      <c r="RB32" s="5">
        <v>5</v>
      </c>
      <c r="RC32" s="5">
        <v>0</v>
      </c>
      <c r="RD32" s="5">
        <v>0</v>
      </c>
      <c r="RE32" s="5">
        <v>0</v>
      </c>
      <c r="RF32" s="5">
        <v>0</v>
      </c>
      <c r="RG32" s="5">
        <v>0</v>
      </c>
      <c r="RH32" s="5">
        <v>0</v>
      </c>
      <c r="RI32" s="5">
        <v>0</v>
      </c>
      <c r="RJ32" s="5">
        <v>0</v>
      </c>
      <c r="RK32" s="5">
        <v>0</v>
      </c>
      <c r="RL32" s="5">
        <v>0</v>
      </c>
      <c r="RM32" s="5">
        <v>0</v>
      </c>
      <c r="RN32" s="5">
        <v>0</v>
      </c>
      <c r="RO32" s="5">
        <v>0</v>
      </c>
      <c r="RP32" s="5">
        <v>0</v>
      </c>
      <c r="RQ32" s="5">
        <v>0</v>
      </c>
      <c r="RR32" s="5">
        <v>0</v>
      </c>
      <c r="RS32" s="5">
        <v>0</v>
      </c>
      <c r="RT32" s="5">
        <v>0</v>
      </c>
      <c r="RU32" s="5">
        <v>0</v>
      </c>
      <c r="RV32" s="5">
        <v>0</v>
      </c>
      <c r="RW32" s="5">
        <v>0</v>
      </c>
      <c r="RX32" s="5">
        <v>0</v>
      </c>
      <c r="RY32" s="5">
        <v>0</v>
      </c>
      <c r="RZ32" s="5">
        <v>2</v>
      </c>
      <c r="SA32" s="5">
        <v>2</v>
      </c>
      <c r="SB32" s="5">
        <v>2</v>
      </c>
      <c r="SC32" s="5">
        <v>2</v>
      </c>
      <c r="SD32" s="5">
        <v>2</v>
      </c>
      <c r="SE32" s="5">
        <v>3</v>
      </c>
      <c r="SF32" s="5">
        <v>3</v>
      </c>
      <c r="SG32" s="5">
        <v>2</v>
      </c>
      <c r="SH32" s="5">
        <v>2</v>
      </c>
      <c r="SI32" s="5">
        <v>2</v>
      </c>
      <c r="SJ32" s="5">
        <v>2</v>
      </c>
      <c r="SK32" s="5">
        <v>2</v>
      </c>
      <c r="SL32" s="5">
        <v>2</v>
      </c>
      <c r="SM32" s="5">
        <v>2</v>
      </c>
      <c r="SN32" s="5">
        <v>2</v>
      </c>
      <c r="SO32" s="5">
        <v>2</v>
      </c>
      <c r="SP32" s="5">
        <v>1</v>
      </c>
      <c r="SQ32" s="5">
        <v>2</v>
      </c>
      <c r="SR32" s="5">
        <v>1</v>
      </c>
      <c r="SS32" s="5">
        <v>0</v>
      </c>
      <c r="ST32" s="5">
        <v>0</v>
      </c>
      <c r="SU32" s="5">
        <v>0</v>
      </c>
      <c r="SV32" s="5">
        <v>0</v>
      </c>
      <c r="SW32" s="5">
        <v>0</v>
      </c>
      <c r="SX32" s="5">
        <v>0</v>
      </c>
      <c r="SY32" s="5">
        <v>0</v>
      </c>
      <c r="SZ32" s="5">
        <v>0</v>
      </c>
      <c r="TA32" s="5">
        <v>0</v>
      </c>
      <c r="TB32" t="s">
        <v>943</v>
      </c>
      <c r="TC32" t="s">
        <v>943</v>
      </c>
      <c r="TD32" t="s">
        <v>932</v>
      </c>
      <c r="TE32" t="s">
        <v>943</v>
      </c>
      <c r="TF32" t="s">
        <v>941</v>
      </c>
      <c r="TG32" t="s">
        <v>943</v>
      </c>
      <c r="TH32" t="s">
        <v>943</v>
      </c>
      <c r="TI32" t="s">
        <v>932</v>
      </c>
      <c r="TJ32" t="s">
        <v>943</v>
      </c>
      <c r="TK32" t="s">
        <v>943</v>
      </c>
      <c r="TL32" t="s">
        <v>943</v>
      </c>
      <c r="TM32" t="s">
        <v>943</v>
      </c>
      <c r="TN32" t="s">
        <v>943</v>
      </c>
      <c r="TO32" t="s">
        <v>932</v>
      </c>
      <c r="TP32" t="s">
        <v>948</v>
      </c>
      <c r="TQ32" t="s">
        <v>944</v>
      </c>
      <c r="TR32" t="s">
        <v>943</v>
      </c>
      <c r="TS32" t="s">
        <v>948</v>
      </c>
      <c r="TT32" t="s">
        <v>943</v>
      </c>
      <c r="TU32" s="5">
        <v>999</v>
      </c>
      <c r="TV32" s="5">
        <v>999</v>
      </c>
      <c r="TW32" s="5">
        <v>999</v>
      </c>
      <c r="TX32" s="5">
        <v>999</v>
      </c>
      <c r="TY32" s="5">
        <v>999</v>
      </c>
      <c r="TZ32" s="5">
        <v>999</v>
      </c>
      <c r="UA32" s="5">
        <v>999</v>
      </c>
      <c r="UB32" s="5">
        <v>999</v>
      </c>
      <c r="UC32" s="5">
        <v>999</v>
      </c>
      <c r="UD32" t="s">
        <v>943</v>
      </c>
      <c r="UE32" t="s">
        <v>943</v>
      </c>
      <c r="UF32" s="5">
        <v>0</v>
      </c>
      <c r="UG32" s="5">
        <v>0</v>
      </c>
      <c r="UH32" s="5">
        <v>0</v>
      </c>
      <c r="UI32" s="5">
        <v>0</v>
      </c>
      <c r="UJ32" s="5">
        <v>0</v>
      </c>
      <c r="UK32" s="5">
        <v>0</v>
      </c>
      <c r="UL32" s="5">
        <v>0</v>
      </c>
      <c r="UM32" s="5">
        <v>0</v>
      </c>
      <c r="UN32" s="5">
        <v>0</v>
      </c>
      <c r="UO32" s="5">
        <v>0</v>
      </c>
      <c r="UP32" s="5">
        <v>0</v>
      </c>
      <c r="UQ32" s="5">
        <v>0</v>
      </c>
      <c r="UR32" s="5">
        <v>0</v>
      </c>
      <c r="US32" s="5">
        <v>0</v>
      </c>
      <c r="UT32" s="5">
        <v>0</v>
      </c>
      <c r="UU32" s="5">
        <v>0</v>
      </c>
      <c r="UV32" s="5">
        <v>0</v>
      </c>
      <c r="UW32" s="5">
        <v>0</v>
      </c>
      <c r="UX32" s="5">
        <v>0</v>
      </c>
      <c r="UY32" s="5">
        <v>0</v>
      </c>
      <c r="UZ32" s="5">
        <v>0</v>
      </c>
      <c r="VA32" s="5">
        <v>0</v>
      </c>
      <c r="VB32" s="5">
        <v>0</v>
      </c>
      <c r="VC32" s="5">
        <v>0</v>
      </c>
      <c r="VD32" s="5">
        <v>0</v>
      </c>
      <c r="VE32" s="5">
        <v>0</v>
      </c>
      <c r="VF32" t="s">
        <v>924</v>
      </c>
      <c r="VG32" t="s">
        <v>924</v>
      </c>
      <c r="VH32" t="s">
        <v>924</v>
      </c>
      <c r="VI32" s="5">
        <v>0</v>
      </c>
      <c r="VJ32" s="5">
        <v>0</v>
      </c>
      <c r="VK32" t="s">
        <v>924</v>
      </c>
      <c r="VL32" t="s">
        <v>924</v>
      </c>
      <c r="VM32" s="5">
        <v>0</v>
      </c>
      <c r="VN32" t="s">
        <v>924</v>
      </c>
      <c r="VO32" t="s">
        <v>924</v>
      </c>
      <c r="VP32" s="5">
        <v>0</v>
      </c>
      <c r="VQ32" t="s">
        <v>924</v>
      </c>
      <c r="VR32" t="s">
        <v>924</v>
      </c>
      <c r="VS32" s="5">
        <v>0</v>
      </c>
      <c r="VT32" t="s">
        <v>924</v>
      </c>
      <c r="VU32" t="s">
        <v>924</v>
      </c>
      <c r="VV32" s="5">
        <v>0</v>
      </c>
      <c r="VW32">
        <v>0</v>
      </c>
      <c r="VX32" t="s">
        <v>925</v>
      </c>
      <c r="VY32" t="s">
        <v>924</v>
      </c>
      <c r="VZ32" s="5">
        <v>0</v>
      </c>
      <c r="WA32" t="s">
        <v>924</v>
      </c>
      <c r="WB32" t="s">
        <v>924</v>
      </c>
      <c r="WC32" s="5">
        <v>0</v>
      </c>
      <c r="WD32" t="s">
        <v>924</v>
      </c>
      <c r="WE32" t="s">
        <v>924</v>
      </c>
      <c r="WF32" s="5">
        <v>0</v>
      </c>
      <c r="WG32" t="s">
        <v>924</v>
      </c>
      <c r="WH32" t="s">
        <v>924</v>
      </c>
      <c r="WI32" s="5">
        <v>0</v>
      </c>
      <c r="WJ32" t="s">
        <v>924</v>
      </c>
      <c r="WK32" t="s">
        <v>924</v>
      </c>
      <c r="WL32" s="5">
        <v>0</v>
      </c>
      <c r="WM32" t="s">
        <v>924</v>
      </c>
      <c r="WN32" s="5">
        <v>0</v>
      </c>
      <c r="WO32" s="5">
        <v>0</v>
      </c>
      <c r="WP32" t="s">
        <v>924</v>
      </c>
      <c r="WQ32" t="s">
        <v>924</v>
      </c>
      <c r="WR32" s="5">
        <v>0</v>
      </c>
      <c r="WS32" t="s">
        <v>925</v>
      </c>
      <c r="WT32" s="5">
        <v>0</v>
      </c>
      <c r="WU32" s="5">
        <v>0</v>
      </c>
      <c r="WV32" s="5">
        <v>0</v>
      </c>
      <c r="WW32" s="5">
        <v>0</v>
      </c>
      <c r="WX32" s="5">
        <v>0</v>
      </c>
      <c r="WY32" s="5">
        <v>0</v>
      </c>
      <c r="WZ32" s="5">
        <v>0</v>
      </c>
      <c r="XA32" s="5">
        <v>0</v>
      </c>
      <c r="XB32" s="5">
        <v>0</v>
      </c>
      <c r="XC32" s="5">
        <v>0</v>
      </c>
      <c r="XD32" s="5">
        <v>0</v>
      </c>
      <c r="XE32" s="5">
        <v>0</v>
      </c>
      <c r="XF32" s="5">
        <v>0</v>
      </c>
      <c r="XG32" s="5">
        <v>0</v>
      </c>
      <c r="XH32" s="5">
        <v>0</v>
      </c>
      <c r="XI32" s="5">
        <v>0</v>
      </c>
      <c r="XJ32" s="5">
        <v>0</v>
      </c>
      <c r="XK32" s="5">
        <v>0</v>
      </c>
      <c r="XL32" s="5">
        <v>0</v>
      </c>
      <c r="XM32" s="5">
        <v>0</v>
      </c>
      <c r="XN32" s="5">
        <v>0</v>
      </c>
      <c r="XO32" s="5">
        <v>0</v>
      </c>
      <c r="XP32" s="5">
        <v>0</v>
      </c>
      <c r="XQ32" s="3">
        <v>2</v>
      </c>
      <c r="XR32" s="3">
        <v>0</v>
      </c>
      <c r="XS32" s="1" t="e">
        <v>#NULL!</v>
      </c>
      <c r="XT32" s="1" t="e">
        <v>#NULL!</v>
      </c>
      <c r="XU32" s="3">
        <v>2</v>
      </c>
      <c r="XV32" s="3">
        <v>0</v>
      </c>
      <c r="XW32" s="1" t="e">
        <v>#NULL!</v>
      </c>
      <c r="XX32" s="1" t="e">
        <v>#NULL!</v>
      </c>
      <c r="XY32" s="1" t="e">
        <v>#NULL!</v>
      </c>
      <c r="XZ32" s="3">
        <v>2</v>
      </c>
      <c r="YA32" s="3">
        <v>0</v>
      </c>
      <c r="YB32" s="1" t="e">
        <v>#NULL!</v>
      </c>
      <c r="YC32" s="1" t="e">
        <v>#NULL!</v>
      </c>
      <c r="YD32" s="1" t="e">
        <v>#NULL!</v>
      </c>
      <c r="YE32" s="3">
        <v>2</v>
      </c>
      <c r="YF32" s="3">
        <v>0</v>
      </c>
      <c r="YG32" s="1" t="e">
        <v>#NULL!</v>
      </c>
      <c r="YH32" s="1" t="e">
        <v>#NULL!</v>
      </c>
      <c r="YI32" s="3">
        <v>2</v>
      </c>
      <c r="YJ32" s="3">
        <v>0</v>
      </c>
      <c r="YK32" s="1" t="e">
        <v>#NULL!</v>
      </c>
      <c r="YL32" s="1" t="e">
        <v>#NULL!</v>
      </c>
      <c r="YM32" s="3">
        <v>1</v>
      </c>
      <c r="YN32" s="3">
        <v>2</v>
      </c>
      <c r="YO32" s="3">
        <v>0</v>
      </c>
      <c r="YP32" s="1" t="e">
        <v>#NULL!</v>
      </c>
      <c r="YQ32" s="3">
        <v>2</v>
      </c>
      <c r="YR32" s="3">
        <v>1</v>
      </c>
      <c r="YS32" s="3">
        <v>0</v>
      </c>
      <c r="YT32" s="1" t="e">
        <v>#NULL!</v>
      </c>
      <c r="YU32" s="1" t="e">
        <v>#NULL!</v>
      </c>
      <c r="YV32" s="3">
        <v>1</v>
      </c>
      <c r="YW32" s="3">
        <v>0</v>
      </c>
      <c r="YX32" s="1" t="e">
        <v>#NULL!</v>
      </c>
      <c r="YY32" s="3">
        <v>1</v>
      </c>
      <c r="YZ32" s="3">
        <v>1</v>
      </c>
      <c r="ZA32" s="1" t="e">
        <v>#NULL!</v>
      </c>
      <c r="ZB32" s="3">
        <v>1</v>
      </c>
      <c r="ZC32" s="3">
        <v>0</v>
      </c>
      <c r="ZD32" s="1" t="e">
        <v>#NULL!</v>
      </c>
      <c r="ZE32" s="3">
        <v>1</v>
      </c>
      <c r="ZF32" s="3">
        <v>0</v>
      </c>
      <c r="ZG32" s="1" t="e">
        <v>#NULL!</v>
      </c>
      <c r="ZH32" s="1" t="e">
        <v>#NULL!</v>
      </c>
      <c r="ZI32" s="3">
        <v>2</v>
      </c>
      <c r="ZJ32" s="3">
        <v>0</v>
      </c>
      <c r="ZK32" s="1" t="e">
        <v>#NULL!</v>
      </c>
      <c r="ZL32" s="3">
        <v>2</v>
      </c>
      <c r="ZM32" s="3">
        <v>0</v>
      </c>
      <c r="ZN32" s="1" t="e">
        <v>#NULL!</v>
      </c>
      <c r="ZO32" s="3">
        <v>2</v>
      </c>
      <c r="ZP32" s="3">
        <v>0</v>
      </c>
      <c r="ZQ32" s="1" t="e">
        <v>#NULL!</v>
      </c>
      <c r="ZR32" s="3">
        <v>1</v>
      </c>
      <c r="ZS32" s="3">
        <v>0</v>
      </c>
      <c r="ZT32" s="1" t="e">
        <v>#NULL!</v>
      </c>
      <c r="ZU32" s="3">
        <v>1</v>
      </c>
      <c r="ZV32" s="3">
        <v>0</v>
      </c>
      <c r="ZW32" s="1" t="e">
        <v>#NULL!</v>
      </c>
      <c r="ZX32" s="3">
        <v>0</v>
      </c>
      <c r="ZY32" s="1" t="e">
        <v>#NULL!</v>
      </c>
      <c r="ZZ32" s="1" t="e">
        <v>#NULL!</v>
      </c>
      <c r="AAA32" s="3">
        <v>1</v>
      </c>
      <c r="AAB32" s="3">
        <v>0</v>
      </c>
      <c r="AAC32" s="1" t="e">
        <v>#NULL!</v>
      </c>
      <c r="AAD32" s="3">
        <v>0</v>
      </c>
      <c r="AAE32" s="1" t="e">
        <v>#NULL!</v>
      </c>
      <c r="AAF32" s="3">
        <v>999</v>
      </c>
      <c r="AAG32" s="3">
        <v>999</v>
      </c>
      <c r="AAH32" s="3">
        <v>999</v>
      </c>
      <c r="AAI32" s="3">
        <v>999</v>
      </c>
      <c r="AAJ32" s="3">
        <v>999</v>
      </c>
      <c r="AAK32" s="3">
        <v>999</v>
      </c>
      <c r="AAL32" s="3">
        <v>999</v>
      </c>
      <c r="AAM32" s="3">
        <v>999</v>
      </c>
      <c r="AAN32" s="3">
        <v>999</v>
      </c>
      <c r="AAO32" s="3">
        <v>999</v>
      </c>
      <c r="AAP32" s="3">
        <v>999</v>
      </c>
      <c r="AAQ32" s="3">
        <v>999</v>
      </c>
      <c r="AAR32" s="3">
        <v>999</v>
      </c>
      <c r="AAS32" s="3">
        <v>999</v>
      </c>
      <c r="AAT32" s="3">
        <v>999</v>
      </c>
      <c r="AAU32" s="3">
        <v>999</v>
      </c>
      <c r="AAV32" s="3">
        <v>999</v>
      </c>
      <c r="AAW32" s="3">
        <v>999</v>
      </c>
      <c r="AAX32" s="3">
        <v>999</v>
      </c>
      <c r="AAY32" s="3">
        <v>999</v>
      </c>
      <c r="AAZ32" s="3">
        <v>999</v>
      </c>
      <c r="ABA32" s="3">
        <v>999</v>
      </c>
      <c r="ABB32" s="3">
        <v>6</v>
      </c>
      <c r="ABC32" s="3">
        <v>3</v>
      </c>
      <c r="ABD32" s="3">
        <v>0</v>
      </c>
      <c r="ABE32" s="3">
        <v>0</v>
      </c>
      <c r="ABF32" s="3">
        <v>5</v>
      </c>
      <c r="ABG32" s="3">
        <v>6</v>
      </c>
      <c r="ABH32" s="3">
        <v>0</v>
      </c>
      <c r="ABI32" s="3">
        <v>0</v>
      </c>
      <c r="ABJ32" s="3">
        <v>0</v>
      </c>
      <c r="ABK32" s="3">
        <v>5</v>
      </c>
      <c r="ABL32" s="3">
        <v>5</v>
      </c>
      <c r="ABM32" s="3">
        <v>0</v>
      </c>
      <c r="ABN32" s="3">
        <v>0</v>
      </c>
      <c r="ABO32" s="3">
        <v>0</v>
      </c>
      <c r="ABP32" s="3">
        <v>6</v>
      </c>
      <c r="ABQ32" s="3">
        <v>5</v>
      </c>
      <c r="ABR32" s="3">
        <v>0</v>
      </c>
      <c r="ABS32" s="3">
        <v>0</v>
      </c>
      <c r="ABT32" s="3">
        <v>5</v>
      </c>
      <c r="ABU32" s="3">
        <v>6</v>
      </c>
      <c r="ABV32" s="3">
        <v>0</v>
      </c>
      <c r="ABW32" s="3">
        <v>0</v>
      </c>
      <c r="ABX32" s="3">
        <v>2</v>
      </c>
      <c r="ABY32" s="3">
        <v>5</v>
      </c>
      <c r="ABZ32" s="3">
        <v>4</v>
      </c>
      <c r="ACA32" s="3">
        <v>0</v>
      </c>
      <c r="ACB32" s="3">
        <v>5</v>
      </c>
      <c r="ACC32" s="3">
        <v>3</v>
      </c>
      <c r="ACD32" s="3">
        <v>2</v>
      </c>
      <c r="ACE32" s="3">
        <v>0</v>
      </c>
      <c r="ACF32" s="3">
        <v>0</v>
      </c>
      <c r="ACG32" s="3">
        <v>3</v>
      </c>
      <c r="ACH32" s="3">
        <v>6</v>
      </c>
      <c r="ACI32" s="3">
        <v>0</v>
      </c>
      <c r="ACJ32" s="3">
        <v>4</v>
      </c>
      <c r="ACK32" s="3">
        <v>4</v>
      </c>
      <c r="ACL32" s="3">
        <v>0</v>
      </c>
      <c r="ACM32" s="3">
        <v>2</v>
      </c>
      <c r="ACN32" s="3">
        <v>7</v>
      </c>
      <c r="ACO32" s="3">
        <v>0</v>
      </c>
      <c r="ACP32" s="3">
        <v>2</v>
      </c>
      <c r="ACQ32" s="3">
        <v>0</v>
      </c>
      <c r="ACR32" s="3">
        <v>0</v>
      </c>
      <c r="ACS32" s="3">
        <v>0</v>
      </c>
      <c r="ACT32" s="3">
        <v>6</v>
      </c>
      <c r="ACU32" s="3">
        <v>5</v>
      </c>
      <c r="ACV32" s="3">
        <v>0</v>
      </c>
      <c r="ACW32" s="3">
        <v>7</v>
      </c>
      <c r="ACX32" s="3">
        <v>5</v>
      </c>
      <c r="ACY32" s="3">
        <v>0</v>
      </c>
      <c r="ACZ32" s="3">
        <v>8</v>
      </c>
      <c r="ADA32" s="3">
        <v>3</v>
      </c>
      <c r="ADB32" s="3">
        <v>0</v>
      </c>
      <c r="ADC32" s="3">
        <v>6</v>
      </c>
      <c r="ADD32" s="3">
        <v>5</v>
      </c>
      <c r="ADE32" s="3">
        <v>0</v>
      </c>
      <c r="ADF32" s="3">
        <v>5</v>
      </c>
      <c r="ADG32" s="3">
        <v>4</v>
      </c>
      <c r="ADH32" s="3">
        <v>0</v>
      </c>
      <c r="ADI32" s="3">
        <v>12</v>
      </c>
      <c r="ADJ32" s="3">
        <v>0</v>
      </c>
      <c r="ADK32" s="3">
        <v>0</v>
      </c>
      <c r="ADL32" s="3">
        <v>4</v>
      </c>
      <c r="ADM32" s="3">
        <v>6</v>
      </c>
      <c r="ADN32" s="3">
        <v>0</v>
      </c>
      <c r="ADO32" s="3">
        <v>11</v>
      </c>
      <c r="ADP32" s="3">
        <v>0</v>
      </c>
      <c r="ADQ32" s="3">
        <v>0</v>
      </c>
      <c r="ADR32" s="3">
        <v>0</v>
      </c>
      <c r="ADS32" s="3">
        <v>0</v>
      </c>
      <c r="ADT32" s="3">
        <v>0</v>
      </c>
      <c r="ADU32" s="3">
        <v>0</v>
      </c>
      <c r="ADV32" s="3">
        <v>0</v>
      </c>
      <c r="ADW32" s="3">
        <v>0</v>
      </c>
      <c r="ADX32" s="3">
        <v>0</v>
      </c>
      <c r="ADY32" s="3">
        <v>0</v>
      </c>
      <c r="ADZ32" s="3">
        <v>0</v>
      </c>
      <c r="AEA32" s="3">
        <v>0</v>
      </c>
      <c r="AEB32" s="3">
        <v>0</v>
      </c>
      <c r="AEC32" s="3">
        <v>0</v>
      </c>
      <c r="AED32" s="3">
        <v>0</v>
      </c>
      <c r="AEE32" s="3">
        <v>0</v>
      </c>
      <c r="AEF32" s="3">
        <v>0</v>
      </c>
      <c r="AEG32" s="3">
        <v>0</v>
      </c>
      <c r="AEH32" s="3">
        <v>0</v>
      </c>
      <c r="AEI32" s="3">
        <v>0</v>
      </c>
      <c r="AEJ32" s="3">
        <v>0</v>
      </c>
      <c r="AEK32" s="3">
        <v>0</v>
      </c>
      <c r="AEL32" s="3">
        <v>0</v>
      </c>
      <c r="AEM32" t="s">
        <v>933</v>
      </c>
      <c r="AEN32" t="s">
        <v>933</v>
      </c>
      <c r="AEO32" s="5">
        <v>0</v>
      </c>
      <c r="AEP32" s="5">
        <v>0</v>
      </c>
      <c r="AEQ32" t="s">
        <v>933</v>
      </c>
      <c r="AER32" t="s">
        <v>933</v>
      </c>
      <c r="AES32" s="5">
        <v>0</v>
      </c>
      <c r="AET32" s="5">
        <v>0</v>
      </c>
      <c r="AEU32" s="5">
        <v>0</v>
      </c>
      <c r="AEV32" t="s">
        <v>933</v>
      </c>
      <c r="AEW32" t="s">
        <v>933</v>
      </c>
      <c r="AEX32" s="5">
        <v>0</v>
      </c>
      <c r="AEY32" s="5">
        <v>0</v>
      </c>
      <c r="AEZ32" s="5">
        <v>0</v>
      </c>
      <c r="AFA32" t="s">
        <v>933</v>
      </c>
      <c r="AFB32" t="s">
        <v>933</v>
      </c>
      <c r="AFC32" s="5">
        <v>0</v>
      </c>
      <c r="AFD32" s="5">
        <v>0</v>
      </c>
      <c r="AFE32" t="s">
        <v>933</v>
      </c>
      <c r="AFF32" t="s">
        <v>933</v>
      </c>
      <c r="AFG32" s="5">
        <v>0</v>
      </c>
      <c r="AFH32" s="5">
        <v>0</v>
      </c>
      <c r="AFI32" t="s">
        <v>933</v>
      </c>
      <c r="AFJ32" t="s">
        <v>933</v>
      </c>
      <c r="AFK32" t="s">
        <v>933</v>
      </c>
      <c r="AFL32" s="5">
        <v>0</v>
      </c>
      <c r="AFM32" t="s">
        <v>933</v>
      </c>
      <c r="AFN32" t="s">
        <v>933</v>
      </c>
      <c r="AFO32" t="s">
        <v>933</v>
      </c>
      <c r="AFP32" s="5">
        <v>0</v>
      </c>
      <c r="AFQ32" s="5">
        <v>0</v>
      </c>
      <c r="AFR32" t="s">
        <v>933</v>
      </c>
      <c r="AFS32" t="s">
        <v>933</v>
      </c>
      <c r="AFT32" s="5">
        <v>0</v>
      </c>
      <c r="AFU32" t="s">
        <v>933</v>
      </c>
      <c r="AFV32" t="s">
        <v>933</v>
      </c>
      <c r="AFW32" s="5">
        <v>0</v>
      </c>
      <c r="AFX32" t="s">
        <v>933</v>
      </c>
      <c r="AFY32" t="s">
        <v>933</v>
      </c>
      <c r="AFZ32" s="5">
        <v>0</v>
      </c>
      <c r="AGA32" t="s">
        <v>933</v>
      </c>
      <c r="AGB32" t="s">
        <v>933</v>
      </c>
      <c r="AGC32" s="5">
        <v>0</v>
      </c>
      <c r="AGD32" s="5">
        <v>0</v>
      </c>
      <c r="AGE32" t="s">
        <v>933</v>
      </c>
      <c r="AGF32" t="s">
        <v>933</v>
      </c>
      <c r="AGG32" s="5">
        <v>0</v>
      </c>
      <c r="AGH32" t="s">
        <v>933</v>
      </c>
      <c r="AGI32" t="s">
        <v>933</v>
      </c>
      <c r="AGJ32" s="5">
        <v>0</v>
      </c>
      <c r="AGK32" t="s">
        <v>933</v>
      </c>
      <c r="AGL32" t="s">
        <v>933</v>
      </c>
      <c r="AGM32" s="5">
        <v>0</v>
      </c>
      <c r="AGN32" t="s">
        <v>933</v>
      </c>
      <c r="AGO32" t="s">
        <v>933</v>
      </c>
      <c r="AGP32" s="5">
        <v>0</v>
      </c>
      <c r="AGQ32" t="s">
        <v>933</v>
      </c>
      <c r="AGR32" t="s">
        <v>933</v>
      </c>
      <c r="AGS32" s="5">
        <v>0</v>
      </c>
      <c r="AGT32" t="s">
        <v>933</v>
      </c>
      <c r="AGU32" s="5">
        <v>0</v>
      </c>
      <c r="AGV32" s="5">
        <v>0</v>
      </c>
      <c r="AGW32" t="s">
        <v>933</v>
      </c>
      <c r="AGX32" t="s">
        <v>933</v>
      </c>
      <c r="AGY32" s="5">
        <v>0</v>
      </c>
      <c r="AGZ32" t="s">
        <v>933</v>
      </c>
      <c r="AHA32" s="5">
        <v>0</v>
      </c>
      <c r="AHB32" s="5">
        <v>0</v>
      </c>
      <c r="AHC32" s="5">
        <v>0</v>
      </c>
      <c r="AHD32" s="5">
        <v>0</v>
      </c>
      <c r="AHE32" s="5">
        <v>0</v>
      </c>
      <c r="AHF32" s="5">
        <v>0</v>
      </c>
      <c r="AHG32" s="5">
        <v>0</v>
      </c>
      <c r="AHH32" s="5">
        <v>0</v>
      </c>
      <c r="AHI32" s="5">
        <v>0</v>
      </c>
      <c r="AHJ32" s="5">
        <v>0</v>
      </c>
      <c r="AHK32" s="5">
        <v>0</v>
      </c>
      <c r="AHL32" s="5">
        <v>0</v>
      </c>
      <c r="AHM32" s="5">
        <v>0</v>
      </c>
      <c r="AHN32" s="5">
        <v>0</v>
      </c>
      <c r="AHO32" s="5">
        <v>0</v>
      </c>
      <c r="AHP32" s="5">
        <v>0</v>
      </c>
      <c r="AHQ32" s="5">
        <v>0</v>
      </c>
      <c r="AHR32" s="5">
        <v>0</v>
      </c>
      <c r="AHS32" s="5">
        <v>0</v>
      </c>
      <c r="AHT32" s="5">
        <v>0</v>
      </c>
      <c r="AHU32" s="5">
        <v>0</v>
      </c>
      <c r="AHV32" s="5">
        <v>0</v>
      </c>
      <c r="AHW32" s="5">
        <v>0</v>
      </c>
    </row>
    <row r="33" spans="1:907" x14ac:dyDescent="0.2">
      <c r="A33" s="5">
        <v>38</v>
      </c>
      <c r="B33" t="s">
        <v>903</v>
      </c>
      <c r="C33" t="s">
        <v>905</v>
      </c>
      <c r="D33" t="s">
        <v>904</v>
      </c>
      <c r="E33" s="5">
        <v>67</v>
      </c>
      <c r="F33" s="5">
        <v>66.980555555555554</v>
      </c>
      <c r="G33" s="2">
        <v>42304</v>
      </c>
      <c r="H33" s="2">
        <v>42340</v>
      </c>
      <c r="I33" t="s">
        <v>949</v>
      </c>
      <c r="J33" t="s">
        <v>907</v>
      </c>
      <c r="K33" t="s">
        <v>912</v>
      </c>
      <c r="L33" t="s">
        <v>911</v>
      </c>
      <c r="M33" t="s">
        <v>912</v>
      </c>
      <c r="N33" s="5">
        <v>0</v>
      </c>
      <c r="O33" t="s">
        <v>911</v>
      </c>
      <c r="P33" t="s">
        <v>912</v>
      </c>
      <c r="Q33" s="5">
        <v>0</v>
      </c>
      <c r="R33" s="5">
        <v>0</v>
      </c>
      <c r="S33" s="5">
        <v>0</v>
      </c>
      <c r="T33" t="s">
        <v>913</v>
      </c>
      <c r="U33" t="s">
        <v>913</v>
      </c>
      <c r="V33" s="5">
        <v>0</v>
      </c>
      <c r="W33" s="5">
        <v>0</v>
      </c>
      <c r="X33" s="5">
        <v>0</v>
      </c>
      <c r="Y33" t="s">
        <v>912</v>
      </c>
      <c r="Z33" t="s">
        <v>912</v>
      </c>
      <c r="AA33" s="5">
        <v>0</v>
      </c>
      <c r="AB33" s="5">
        <v>0</v>
      </c>
      <c r="AC33" t="s">
        <v>912</v>
      </c>
      <c r="AD33" t="s">
        <v>912</v>
      </c>
      <c r="AE33" s="5">
        <v>0</v>
      </c>
      <c r="AF33" s="5">
        <v>0</v>
      </c>
      <c r="AG33" t="s">
        <v>912</v>
      </c>
      <c r="AH33" t="s">
        <v>913</v>
      </c>
      <c r="AI33" s="5">
        <v>0</v>
      </c>
      <c r="AJ33" s="5">
        <v>0</v>
      </c>
      <c r="AK33" t="s">
        <v>913</v>
      </c>
      <c r="AL33" t="s">
        <v>913</v>
      </c>
      <c r="AM33" s="5">
        <v>0</v>
      </c>
      <c r="AN33" s="5">
        <v>0</v>
      </c>
      <c r="AO33" s="5">
        <v>0</v>
      </c>
      <c r="AP33" t="s">
        <v>913</v>
      </c>
      <c r="AQ33" t="s">
        <v>913</v>
      </c>
      <c r="AR33" s="5">
        <v>0</v>
      </c>
      <c r="AS33" t="s">
        <v>913</v>
      </c>
      <c r="AT33" t="s">
        <v>912</v>
      </c>
      <c r="AU33" t="s">
        <v>913</v>
      </c>
      <c r="AV33" t="s">
        <v>913</v>
      </c>
      <c r="AW33" s="5">
        <v>0</v>
      </c>
      <c r="AX33" s="5">
        <v>0</v>
      </c>
      <c r="AY33" t="s">
        <v>912</v>
      </c>
      <c r="AZ33" t="s">
        <v>913</v>
      </c>
      <c r="BA33" s="5">
        <v>0</v>
      </c>
      <c r="BB33" s="5">
        <v>0</v>
      </c>
      <c r="BC33" t="s">
        <v>913</v>
      </c>
      <c r="BD33" t="s">
        <v>913</v>
      </c>
      <c r="BE33" s="5">
        <v>0</v>
      </c>
      <c r="BF33" t="s">
        <v>913</v>
      </c>
      <c r="BG33" t="s">
        <v>913</v>
      </c>
      <c r="BH33" s="5">
        <v>0</v>
      </c>
      <c r="BI33" t="s">
        <v>913</v>
      </c>
      <c r="BJ33" t="s">
        <v>913</v>
      </c>
      <c r="BK33" s="5">
        <v>0</v>
      </c>
      <c r="BL33" t="s">
        <v>913</v>
      </c>
      <c r="BM33" t="s">
        <v>913</v>
      </c>
      <c r="BN33" s="5">
        <v>0</v>
      </c>
      <c r="BO33" t="s">
        <v>913</v>
      </c>
      <c r="BP33" t="s">
        <v>912</v>
      </c>
      <c r="BQ33" s="5">
        <v>0</v>
      </c>
      <c r="BR33" t="s">
        <v>913</v>
      </c>
      <c r="BS33" t="s">
        <v>913</v>
      </c>
      <c r="BT33" s="5">
        <v>0</v>
      </c>
      <c r="BU33" t="s">
        <v>913</v>
      </c>
      <c r="BV33" t="s">
        <v>913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t="s">
        <v>913</v>
      </c>
      <c r="CW33" t="s">
        <v>911</v>
      </c>
      <c r="CX33" t="s">
        <v>912</v>
      </c>
      <c r="CY33" s="5">
        <v>0</v>
      </c>
      <c r="CZ33" t="s">
        <v>912</v>
      </c>
      <c r="DA33" t="s">
        <v>912</v>
      </c>
      <c r="DB33" s="5">
        <v>0</v>
      </c>
      <c r="DC33" s="5">
        <v>0</v>
      </c>
      <c r="DD33" s="5">
        <v>0</v>
      </c>
      <c r="DE33" t="s">
        <v>913</v>
      </c>
      <c r="DF33" t="s">
        <v>913</v>
      </c>
      <c r="DG33" s="5">
        <v>0</v>
      </c>
      <c r="DH33" s="5">
        <v>0</v>
      </c>
      <c r="DI33" s="5">
        <v>0</v>
      </c>
      <c r="DJ33" t="s">
        <v>912</v>
      </c>
      <c r="DK33" t="s">
        <v>913</v>
      </c>
      <c r="DL33" s="5">
        <v>0</v>
      </c>
      <c r="DM33" s="5">
        <v>0</v>
      </c>
      <c r="DN33" t="s">
        <v>913</v>
      </c>
      <c r="DO33" t="s">
        <v>913</v>
      </c>
      <c r="DP33" s="5">
        <v>0</v>
      </c>
      <c r="DQ33" s="5">
        <v>0</v>
      </c>
      <c r="DR33" t="s">
        <v>913</v>
      </c>
      <c r="DS33" t="s">
        <v>913</v>
      </c>
      <c r="DT33" s="5">
        <v>0</v>
      </c>
      <c r="DU33" s="5">
        <v>0</v>
      </c>
      <c r="DV33" t="s">
        <v>913</v>
      </c>
      <c r="DW33" t="s">
        <v>913</v>
      </c>
      <c r="DX33" s="5">
        <v>0</v>
      </c>
      <c r="DY33" s="5">
        <v>0</v>
      </c>
      <c r="DZ33" s="5">
        <v>0</v>
      </c>
      <c r="EA33" t="s">
        <v>913</v>
      </c>
      <c r="EB33" t="s">
        <v>913</v>
      </c>
      <c r="EC33" s="5">
        <v>0</v>
      </c>
      <c r="ED33" t="s">
        <v>913</v>
      </c>
      <c r="EE33" t="s">
        <v>919</v>
      </c>
      <c r="EF33" t="s">
        <v>913</v>
      </c>
      <c r="EG33" t="s">
        <v>913</v>
      </c>
      <c r="EH33" s="5">
        <v>0</v>
      </c>
      <c r="EI33" s="5">
        <v>0</v>
      </c>
      <c r="EJ33" t="s">
        <v>913</v>
      </c>
      <c r="EK33" t="s">
        <v>913</v>
      </c>
      <c r="EL33" s="5">
        <v>0</v>
      </c>
      <c r="EM33" s="5">
        <v>0</v>
      </c>
      <c r="EN33" t="s">
        <v>913</v>
      </c>
      <c r="EO33" t="s">
        <v>913</v>
      </c>
      <c r="EP33" s="5">
        <v>0</v>
      </c>
      <c r="EQ33" t="s">
        <v>913</v>
      </c>
      <c r="ER33" t="s">
        <v>913</v>
      </c>
      <c r="ES33" s="5">
        <v>0</v>
      </c>
      <c r="ET33" t="s">
        <v>913</v>
      </c>
      <c r="EU33" t="s">
        <v>913</v>
      </c>
      <c r="EV33" s="5">
        <v>0</v>
      </c>
      <c r="EW33" t="s">
        <v>913</v>
      </c>
      <c r="EX33" t="s">
        <v>913</v>
      </c>
      <c r="EY33" s="5">
        <v>0</v>
      </c>
      <c r="EZ33" t="s">
        <v>913</v>
      </c>
      <c r="FA33" t="s">
        <v>913</v>
      </c>
      <c r="FB33" s="5">
        <v>0</v>
      </c>
      <c r="FC33" t="s">
        <v>913</v>
      </c>
      <c r="FD33" t="s">
        <v>913</v>
      </c>
      <c r="FE33" s="5">
        <v>0</v>
      </c>
      <c r="FF33" t="s">
        <v>913</v>
      </c>
      <c r="FG33" t="s">
        <v>913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t="s">
        <v>908</v>
      </c>
      <c r="GH33" t="s">
        <v>908</v>
      </c>
      <c r="GI33" t="s">
        <v>934</v>
      </c>
      <c r="GJ33" s="5">
        <v>0</v>
      </c>
      <c r="GK33" s="5">
        <v>2</v>
      </c>
      <c r="GL33" s="5">
        <v>0</v>
      </c>
      <c r="GM33" s="5">
        <v>1</v>
      </c>
      <c r="GN33" s="5">
        <v>0</v>
      </c>
      <c r="GO33" s="5">
        <v>1</v>
      </c>
      <c r="GP33" t="s">
        <v>908</v>
      </c>
      <c r="GQ33" t="s">
        <v>908</v>
      </c>
      <c r="GR33" t="s">
        <v>1036</v>
      </c>
      <c r="GS33" s="4">
        <v>23</v>
      </c>
      <c r="GT33" s="4">
        <v>24</v>
      </c>
      <c r="GU33" s="4">
        <v>36</v>
      </c>
      <c r="GV33" s="4">
        <v>36</v>
      </c>
      <c r="GW33" s="5">
        <v>59</v>
      </c>
      <c r="GX33" s="5">
        <v>60</v>
      </c>
      <c r="GY33" s="5">
        <v>12</v>
      </c>
      <c r="GZ33" s="5">
        <v>11</v>
      </c>
      <c r="HA33" s="5">
        <v>12</v>
      </c>
      <c r="HB33" s="5">
        <v>12</v>
      </c>
      <c r="HC33" s="5">
        <v>18</v>
      </c>
      <c r="HD33" s="5">
        <v>18</v>
      </c>
      <c r="HE33" s="5">
        <v>18</v>
      </c>
      <c r="HF33" s="5">
        <v>18</v>
      </c>
      <c r="HG33" t="s">
        <v>935</v>
      </c>
      <c r="HH33" t="s">
        <v>935</v>
      </c>
      <c r="HI33" s="5">
        <v>7</v>
      </c>
      <c r="HJ33" s="5">
        <v>17</v>
      </c>
      <c r="HK33" s="5">
        <v>4</v>
      </c>
      <c r="HL33" s="5">
        <v>3</v>
      </c>
      <c r="HM33" s="5">
        <v>0</v>
      </c>
      <c r="HN33" s="5">
        <v>1</v>
      </c>
      <c r="HO33" s="5">
        <v>0</v>
      </c>
      <c r="HP33" s="5">
        <v>2</v>
      </c>
      <c r="HQ33" s="5">
        <v>0</v>
      </c>
      <c r="HR33" s="5">
        <v>3</v>
      </c>
      <c r="HS33" s="5">
        <v>5</v>
      </c>
      <c r="HT33" s="5">
        <v>5</v>
      </c>
      <c r="HU33" s="5">
        <v>5</v>
      </c>
      <c r="HV33" s="5">
        <v>0</v>
      </c>
      <c r="HW33" s="5">
        <v>5</v>
      </c>
      <c r="HX33" s="5">
        <v>5</v>
      </c>
      <c r="HY33" s="5">
        <v>0</v>
      </c>
      <c r="HZ33" s="5">
        <v>0</v>
      </c>
      <c r="IA33" s="5">
        <v>0</v>
      </c>
      <c r="IB33" s="5">
        <v>5</v>
      </c>
      <c r="IC33" s="5">
        <v>5</v>
      </c>
      <c r="ID33" s="5">
        <v>0</v>
      </c>
      <c r="IE33" s="5">
        <v>0</v>
      </c>
      <c r="IF33" s="5">
        <v>0</v>
      </c>
      <c r="IG33" s="5">
        <v>5</v>
      </c>
      <c r="IH33" s="5">
        <v>5</v>
      </c>
      <c r="II33" s="5">
        <v>0</v>
      </c>
      <c r="IJ33" s="5">
        <v>0</v>
      </c>
      <c r="IK33" s="5">
        <v>5</v>
      </c>
      <c r="IL33" s="5">
        <v>5</v>
      </c>
      <c r="IM33" s="5">
        <v>0</v>
      </c>
      <c r="IN33" s="5">
        <v>0</v>
      </c>
      <c r="IO33" s="5">
        <v>5</v>
      </c>
      <c r="IP33" s="5">
        <v>5</v>
      </c>
      <c r="IQ33" s="5">
        <v>0</v>
      </c>
      <c r="IR33" s="5">
        <v>0</v>
      </c>
      <c r="IS33" s="5">
        <v>5</v>
      </c>
      <c r="IT33" s="5">
        <v>5</v>
      </c>
      <c r="IU33" s="5">
        <v>0</v>
      </c>
      <c r="IV33" s="5">
        <v>0</v>
      </c>
      <c r="IW33" s="5">
        <v>0</v>
      </c>
      <c r="IX33" s="5">
        <v>5</v>
      </c>
      <c r="IY33" s="5">
        <v>5</v>
      </c>
      <c r="IZ33" s="5">
        <v>0</v>
      </c>
      <c r="JA33" s="5">
        <v>5</v>
      </c>
      <c r="JB33" s="5">
        <v>5</v>
      </c>
      <c r="JC33" s="5">
        <v>5</v>
      </c>
      <c r="JD33" s="5">
        <v>5</v>
      </c>
      <c r="JE33" s="5">
        <v>0</v>
      </c>
      <c r="JF33" s="5">
        <v>0</v>
      </c>
      <c r="JG33" s="5">
        <v>5</v>
      </c>
      <c r="JH33" s="5">
        <v>5</v>
      </c>
      <c r="JI33" s="5">
        <v>0</v>
      </c>
      <c r="JJ33" s="5">
        <v>0</v>
      </c>
      <c r="JK33" s="5">
        <v>5</v>
      </c>
      <c r="JL33" s="5">
        <v>5</v>
      </c>
      <c r="JM33" s="5">
        <v>0</v>
      </c>
      <c r="JN33" s="5">
        <v>5</v>
      </c>
      <c r="JO33" s="5">
        <v>5</v>
      </c>
      <c r="JP33" s="5">
        <v>0</v>
      </c>
      <c r="JQ33" s="5">
        <v>5</v>
      </c>
      <c r="JR33" s="5">
        <v>5</v>
      </c>
      <c r="JS33" s="5">
        <v>0</v>
      </c>
      <c r="JT33" s="5">
        <v>5</v>
      </c>
      <c r="JU33" s="5">
        <v>5</v>
      </c>
      <c r="JV33" s="5">
        <v>0</v>
      </c>
      <c r="JW33" s="5">
        <v>5</v>
      </c>
      <c r="JX33" s="5">
        <v>5</v>
      </c>
      <c r="JY33" s="5">
        <v>0</v>
      </c>
      <c r="JZ33" s="5">
        <v>5</v>
      </c>
      <c r="KA33" s="5">
        <v>5</v>
      </c>
      <c r="KB33" s="5">
        <v>0</v>
      </c>
      <c r="KC33" s="5">
        <v>5</v>
      </c>
      <c r="KD33" s="5">
        <v>5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t="s">
        <v>918</v>
      </c>
      <c r="LE33" t="s">
        <v>917</v>
      </c>
      <c r="LF33" t="s">
        <v>916</v>
      </c>
      <c r="LG33" s="5">
        <v>0</v>
      </c>
      <c r="LH33" t="s">
        <v>917</v>
      </c>
      <c r="LI33" t="s">
        <v>916</v>
      </c>
      <c r="LJ33" s="5">
        <v>0</v>
      </c>
      <c r="LK33" s="5">
        <v>0</v>
      </c>
      <c r="LL33" s="5">
        <v>0</v>
      </c>
      <c r="LM33" t="s">
        <v>918</v>
      </c>
      <c r="LN33" t="s">
        <v>918</v>
      </c>
      <c r="LO33" s="5">
        <v>0</v>
      </c>
      <c r="LP33" s="5">
        <v>0</v>
      </c>
      <c r="LQ33" s="5">
        <v>0</v>
      </c>
      <c r="LR33" t="s">
        <v>916</v>
      </c>
      <c r="LS33" t="s">
        <v>918</v>
      </c>
      <c r="LT33" s="5">
        <v>0</v>
      </c>
      <c r="LU33" s="5">
        <v>0</v>
      </c>
      <c r="LV33" t="s">
        <v>918</v>
      </c>
      <c r="LW33" t="s">
        <v>918</v>
      </c>
      <c r="LX33" s="5">
        <v>0</v>
      </c>
      <c r="LY33" s="5">
        <v>0</v>
      </c>
      <c r="LZ33" t="s">
        <v>918</v>
      </c>
      <c r="MA33" t="s">
        <v>918</v>
      </c>
      <c r="MB33" s="5">
        <v>0</v>
      </c>
      <c r="MC33" s="5">
        <v>0</v>
      </c>
      <c r="MD33" t="s">
        <v>918</v>
      </c>
      <c r="ME33" t="s">
        <v>918</v>
      </c>
      <c r="MF33" s="5">
        <v>0</v>
      </c>
      <c r="MG33" s="5">
        <v>0</v>
      </c>
      <c r="MH33" s="5">
        <v>0</v>
      </c>
      <c r="MI33" t="s">
        <v>918</v>
      </c>
      <c r="MJ33" t="s">
        <v>918</v>
      </c>
      <c r="MK33" s="5">
        <v>0</v>
      </c>
      <c r="ML33" t="s">
        <v>918</v>
      </c>
      <c r="MM33" t="s">
        <v>917</v>
      </c>
      <c r="MN33" t="s">
        <v>918</v>
      </c>
      <c r="MO33" t="s">
        <v>918</v>
      </c>
      <c r="MP33" s="5">
        <v>0</v>
      </c>
      <c r="MQ33" s="5">
        <v>0</v>
      </c>
      <c r="MR33" t="s">
        <v>916</v>
      </c>
      <c r="MS33" t="s">
        <v>918</v>
      </c>
      <c r="MT33" s="5">
        <v>0</v>
      </c>
      <c r="MU33" s="5">
        <v>0</v>
      </c>
      <c r="MV33" t="s">
        <v>918</v>
      </c>
      <c r="MW33" t="s">
        <v>918</v>
      </c>
      <c r="MX33" s="5">
        <v>0</v>
      </c>
      <c r="MY33" t="s">
        <v>918</v>
      </c>
      <c r="MZ33" t="s">
        <v>918</v>
      </c>
      <c r="NA33" s="5">
        <v>0</v>
      </c>
      <c r="NB33" t="s">
        <v>918</v>
      </c>
      <c r="NC33" t="s">
        <v>918</v>
      </c>
      <c r="ND33" s="5">
        <v>0</v>
      </c>
      <c r="NE33" t="s">
        <v>918</v>
      </c>
      <c r="NF33" t="s">
        <v>918</v>
      </c>
      <c r="NG33" s="5">
        <v>0</v>
      </c>
      <c r="NH33" t="s">
        <v>918</v>
      </c>
      <c r="NI33" t="s">
        <v>916</v>
      </c>
      <c r="NJ33" s="5">
        <v>0</v>
      </c>
      <c r="NK33" t="s">
        <v>918</v>
      </c>
      <c r="NL33" t="s">
        <v>918</v>
      </c>
      <c r="NM33" s="5">
        <v>0</v>
      </c>
      <c r="NN33" t="s">
        <v>918</v>
      </c>
      <c r="NO33" t="s">
        <v>918</v>
      </c>
      <c r="NP33" s="5">
        <v>0</v>
      </c>
      <c r="NQ33" s="5">
        <v>0</v>
      </c>
      <c r="NR33" s="5">
        <v>0</v>
      </c>
      <c r="NS33" s="5">
        <v>0</v>
      </c>
      <c r="NT33" s="5">
        <v>0</v>
      </c>
      <c r="NU33" s="5">
        <v>0</v>
      </c>
      <c r="NV33" s="5">
        <v>0</v>
      </c>
      <c r="NW33" s="5">
        <v>0</v>
      </c>
      <c r="NX33" s="5">
        <v>0</v>
      </c>
      <c r="NY33" s="5">
        <v>0</v>
      </c>
      <c r="NZ33" s="5">
        <v>0</v>
      </c>
      <c r="OA33" s="5">
        <v>0</v>
      </c>
      <c r="OB33" s="5">
        <v>0</v>
      </c>
      <c r="OC33" s="5">
        <v>0</v>
      </c>
      <c r="OD33" s="5">
        <v>0</v>
      </c>
      <c r="OE33" s="5">
        <v>0</v>
      </c>
      <c r="OF33" s="5">
        <v>0</v>
      </c>
      <c r="OG33" s="5">
        <v>0</v>
      </c>
      <c r="OH33" s="5">
        <v>0</v>
      </c>
      <c r="OI33" s="5">
        <v>0</v>
      </c>
      <c r="OJ33" s="5">
        <v>0</v>
      </c>
      <c r="OK33" s="5">
        <v>0</v>
      </c>
      <c r="OL33" s="5">
        <v>0</v>
      </c>
      <c r="OM33" s="5">
        <v>0</v>
      </c>
      <c r="ON33" s="5">
        <v>0</v>
      </c>
      <c r="OO33" s="5">
        <v>5</v>
      </c>
      <c r="OP33" s="5">
        <v>15</v>
      </c>
      <c r="OQ33" s="5">
        <v>5</v>
      </c>
      <c r="OR33" s="5">
        <v>0</v>
      </c>
      <c r="OS33" s="5">
        <v>15</v>
      </c>
      <c r="OT33" s="5">
        <v>5</v>
      </c>
      <c r="OU33" s="5">
        <v>0</v>
      </c>
      <c r="OV33" s="5">
        <v>0</v>
      </c>
      <c r="OW33" s="5">
        <v>0</v>
      </c>
      <c r="OX33" s="5">
        <v>5</v>
      </c>
      <c r="OY33" s="5">
        <v>5</v>
      </c>
      <c r="OZ33" s="5">
        <v>0</v>
      </c>
      <c r="PA33" s="5">
        <v>0</v>
      </c>
      <c r="PB33" s="5">
        <v>0</v>
      </c>
      <c r="PC33" s="5">
        <v>5</v>
      </c>
      <c r="PD33" s="5">
        <v>5</v>
      </c>
      <c r="PE33" s="5">
        <v>0</v>
      </c>
      <c r="PF33" s="5">
        <v>0</v>
      </c>
      <c r="PG33" s="5">
        <v>5</v>
      </c>
      <c r="PH33" s="5">
        <v>0</v>
      </c>
      <c r="PI33" s="5">
        <v>0</v>
      </c>
      <c r="PJ33" s="5">
        <v>0</v>
      </c>
      <c r="PK33" s="5">
        <v>5</v>
      </c>
      <c r="PL33" s="5">
        <v>0</v>
      </c>
      <c r="PM33" s="5">
        <v>0</v>
      </c>
      <c r="PN33" s="5">
        <v>0</v>
      </c>
      <c r="PO33" s="5">
        <v>5</v>
      </c>
      <c r="PP33" s="5">
        <v>0</v>
      </c>
      <c r="PQ33" s="5">
        <v>0</v>
      </c>
      <c r="PR33" s="5">
        <v>0</v>
      </c>
      <c r="PS33" s="5">
        <v>0</v>
      </c>
      <c r="PT33" s="5">
        <v>5</v>
      </c>
      <c r="PU33" s="5">
        <v>0</v>
      </c>
      <c r="PV33" s="5">
        <v>0</v>
      </c>
      <c r="PW33" s="5">
        <v>5</v>
      </c>
      <c r="PX33" s="5">
        <v>15</v>
      </c>
      <c r="PY33" s="5">
        <v>0</v>
      </c>
      <c r="PZ33" s="5">
        <v>5</v>
      </c>
      <c r="QA33" s="5">
        <v>0</v>
      </c>
      <c r="QB33" s="5">
        <v>0</v>
      </c>
      <c r="QC33" s="5">
        <v>5</v>
      </c>
      <c r="QD33" s="5">
        <v>0</v>
      </c>
      <c r="QE33" s="5">
        <v>0</v>
      </c>
      <c r="QF33" s="5">
        <v>0</v>
      </c>
      <c r="QG33" s="5">
        <v>5</v>
      </c>
      <c r="QH33" s="5">
        <v>0</v>
      </c>
      <c r="QI33" s="5">
        <v>0</v>
      </c>
      <c r="QJ33" s="5">
        <v>5</v>
      </c>
      <c r="QK33" s="5">
        <v>0</v>
      </c>
      <c r="QL33" s="5">
        <v>0</v>
      </c>
      <c r="QM33" s="5">
        <v>5</v>
      </c>
      <c r="QN33" s="5">
        <v>0</v>
      </c>
      <c r="QO33" s="5">
        <v>0</v>
      </c>
      <c r="QP33" s="5">
        <v>5</v>
      </c>
      <c r="QQ33" s="5">
        <v>0</v>
      </c>
      <c r="QR33" s="5">
        <v>0</v>
      </c>
      <c r="QS33" s="5">
        <v>5</v>
      </c>
      <c r="QT33" s="5">
        <v>0</v>
      </c>
      <c r="QU33" s="5">
        <v>0</v>
      </c>
      <c r="QV33" s="5">
        <v>5</v>
      </c>
      <c r="QW33" s="5">
        <v>0</v>
      </c>
      <c r="QX33" s="5">
        <v>0</v>
      </c>
      <c r="QY33" s="5">
        <v>5</v>
      </c>
      <c r="QZ33" s="5">
        <v>0</v>
      </c>
      <c r="RA33" s="5">
        <v>0</v>
      </c>
      <c r="RB33" s="5">
        <v>0</v>
      </c>
      <c r="RC33" s="5">
        <v>0</v>
      </c>
      <c r="RD33" s="5">
        <v>0</v>
      </c>
      <c r="RE33" s="5">
        <v>0</v>
      </c>
      <c r="RF33" s="5">
        <v>0</v>
      </c>
      <c r="RG33" s="5">
        <v>0</v>
      </c>
      <c r="RH33" s="5">
        <v>0</v>
      </c>
      <c r="RI33" s="5">
        <v>0</v>
      </c>
      <c r="RJ33" s="5">
        <v>0</v>
      </c>
      <c r="RK33" s="5">
        <v>0</v>
      </c>
      <c r="RL33" s="5">
        <v>0</v>
      </c>
      <c r="RM33" s="5">
        <v>0</v>
      </c>
      <c r="RN33" s="5">
        <v>0</v>
      </c>
      <c r="RO33" s="5">
        <v>0</v>
      </c>
      <c r="RP33" s="5">
        <v>0</v>
      </c>
      <c r="RQ33" s="5">
        <v>0</v>
      </c>
      <c r="RR33" s="5">
        <v>0</v>
      </c>
      <c r="RS33" s="5">
        <v>0</v>
      </c>
      <c r="RT33" s="5">
        <v>0</v>
      </c>
      <c r="RU33" s="5">
        <v>0</v>
      </c>
      <c r="RV33" s="5">
        <v>0</v>
      </c>
      <c r="RW33" s="5">
        <v>0</v>
      </c>
      <c r="RX33" s="5">
        <v>0</v>
      </c>
      <c r="RY33" s="5">
        <v>0</v>
      </c>
      <c r="RZ33" s="5">
        <v>3</v>
      </c>
      <c r="SA33" s="5">
        <v>2</v>
      </c>
      <c r="SB33" s="5">
        <v>2</v>
      </c>
      <c r="SC33" s="5">
        <v>2</v>
      </c>
      <c r="SD33" s="5">
        <v>2</v>
      </c>
      <c r="SE33" s="5">
        <v>2</v>
      </c>
      <c r="SF33" s="5">
        <v>2</v>
      </c>
      <c r="SG33" s="5">
        <v>2</v>
      </c>
      <c r="SH33" s="5">
        <v>3</v>
      </c>
      <c r="SI33" s="5">
        <v>1</v>
      </c>
      <c r="SJ33" s="5">
        <v>2</v>
      </c>
      <c r="SK33" s="5">
        <v>2</v>
      </c>
      <c r="SL33" s="5">
        <v>2</v>
      </c>
      <c r="SM33" s="5">
        <v>2</v>
      </c>
      <c r="SN33" s="5">
        <v>2</v>
      </c>
      <c r="SO33" s="5">
        <v>2</v>
      </c>
      <c r="SP33" s="5">
        <v>2</v>
      </c>
      <c r="SQ33" s="5">
        <v>2</v>
      </c>
      <c r="SR33" s="5">
        <v>0</v>
      </c>
      <c r="SS33" s="5">
        <v>0</v>
      </c>
      <c r="ST33" s="5">
        <v>0</v>
      </c>
      <c r="SU33" s="5">
        <v>0</v>
      </c>
      <c r="SV33" s="5">
        <v>0</v>
      </c>
      <c r="SW33" s="5">
        <v>0</v>
      </c>
      <c r="SX33" s="5">
        <v>0</v>
      </c>
      <c r="SY33" s="5">
        <v>0</v>
      </c>
      <c r="SZ33" s="5">
        <v>0</v>
      </c>
      <c r="TA33" s="5">
        <v>0</v>
      </c>
      <c r="TB33" t="s">
        <v>942</v>
      </c>
      <c r="TC33" t="s">
        <v>920</v>
      </c>
      <c r="TD33" t="s">
        <v>920</v>
      </c>
      <c r="TE33" t="s">
        <v>942</v>
      </c>
      <c r="TF33" t="s">
        <v>942</v>
      </c>
      <c r="TG33" t="s">
        <v>944</v>
      </c>
      <c r="TH33" t="s">
        <v>942</v>
      </c>
      <c r="TI33" t="s">
        <v>942</v>
      </c>
      <c r="TJ33" t="s">
        <v>941</v>
      </c>
      <c r="TK33" t="s">
        <v>944</v>
      </c>
      <c r="TL33" t="s">
        <v>944</v>
      </c>
      <c r="TM33" t="s">
        <v>942</v>
      </c>
      <c r="TN33" t="s">
        <v>932</v>
      </c>
      <c r="TO33" t="s">
        <v>942</v>
      </c>
      <c r="TP33" t="s">
        <v>932</v>
      </c>
      <c r="TQ33" t="s">
        <v>932</v>
      </c>
      <c r="TR33" t="s">
        <v>942</v>
      </c>
      <c r="TS33" t="s">
        <v>942</v>
      </c>
      <c r="TT33" s="5">
        <v>999</v>
      </c>
      <c r="TU33" s="5">
        <v>999</v>
      </c>
      <c r="TV33" s="5">
        <v>999</v>
      </c>
      <c r="TW33" s="5">
        <v>999</v>
      </c>
      <c r="TX33" s="5">
        <v>999</v>
      </c>
      <c r="TY33" s="5">
        <v>999</v>
      </c>
      <c r="TZ33" s="5">
        <v>999</v>
      </c>
      <c r="UA33" s="5">
        <v>999</v>
      </c>
      <c r="UB33" s="5">
        <v>999</v>
      </c>
      <c r="UC33" s="5">
        <v>999</v>
      </c>
      <c r="UD33" t="s">
        <v>942</v>
      </c>
      <c r="UE33" t="s">
        <v>945</v>
      </c>
      <c r="UF33" s="5">
        <v>0</v>
      </c>
      <c r="UG33" s="5">
        <v>0</v>
      </c>
      <c r="UH33" s="5">
        <v>0</v>
      </c>
      <c r="UI33" s="5">
        <v>0</v>
      </c>
      <c r="UJ33" s="5">
        <v>0</v>
      </c>
      <c r="UK33" s="5">
        <v>0</v>
      </c>
      <c r="UL33" s="5">
        <v>0</v>
      </c>
      <c r="UM33" s="5">
        <v>0</v>
      </c>
      <c r="UN33" s="5">
        <v>0</v>
      </c>
      <c r="UO33" s="5">
        <v>0</v>
      </c>
      <c r="UP33" s="5">
        <v>0</v>
      </c>
      <c r="UQ33" s="5">
        <v>0</v>
      </c>
      <c r="UR33" s="5">
        <v>0</v>
      </c>
      <c r="US33" s="5">
        <v>0</v>
      </c>
      <c r="UT33" s="5">
        <v>0</v>
      </c>
      <c r="UU33" s="5">
        <v>0</v>
      </c>
      <c r="UV33" s="5">
        <v>0</v>
      </c>
      <c r="UW33" s="5">
        <v>0</v>
      </c>
      <c r="UX33" s="5">
        <v>0</v>
      </c>
      <c r="UY33" s="5">
        <v>0</v>
      </c>
      <c r="UZ33" s="5">
        <v>0</v>
      </c>
      <c r="VA33" s="5">
        <v>0</v>
      </c>
      <c r="VB33" s="5">
        <v>0</v>
      </c>
      <c r="VC33" s="5">
        <v>0</v>
      </c>
      <c r="VD33" s="5">
        <v>0</v>
      </c>
      <c r="VE33" s="5">
        <v>0</v>
      </c>
      <c r="VF33" t="s">
        <v>924</v>
      </c>
      <c r="VG33" t="s">
        <v>924</v>
      </c>
      <c r="VH33" s="5">
        <v>0</v>
      </c>
      <c r="VI33" s="5">
        <v>0</v>
      </c>
      <c r="VJ33" s="5">
        <v>0</v>
      </c>
      <c r="VK33" t="s">
        <v>924</v>
      </c>
      <c r="VL33" t="s">
        <v>924</v>
      </c>
      <c r="VM33" s="5">
        <v>0</v>
      </c>
      <c r="VN33" s="5">
        <v>0</v>
      </c>
      <c r="VO33" t="s">
        <v>924</v>
      </c>
      <c r="VP33" t="s">
        <v>924</v>
      </c>
      <c r="VQ33" t="s">
        <v>924</v>
      </c>
      <c r="VR33" s="5">
        <v>0</v>
      </c>
      <c r="VS33" s="5">
        <v>0</v>
      </c>
      <c r="VT33" t="s">
        <v>924</v>
      </c>
      <c r="VU33" t="s">
        <v>924</v>
      </c>
      <c r="VV33" s="5">
        <v>0</v>
      </c>
      <c r="VW33">
        <v>0</v>
      </c>
      <c r="VX33" t="s">
        <v>924</v>
      </c>
      <c r="VY33" t="s">
        <v>924</v>
      </c>
      <c r="VZ33" s="5">
        <v>0</v>
      </c>
      <c r="WA33" t="s">
        <v>924</v>
      </c>
      <c r="WB33" t="s">
        <v>924</v>
      </c>
      <c r="WC33" s="5">
        <v>0</v>
      </c>
      <c r="WD33" t="s">
        <v>924</v>
      </c>
      <c r="WE33" t="s">
        <v>924</v>
      </c>
      <c r="WF33" s="5">
        <v>0</v>
      </c>
      <c r="WG33" t="s">
        <v>924</v>
      </c>
      <c r="WH33" t="s">
        <v>925</v>
      </c>
      <c r="WI33" s="5">
        <v>0</v>
      </c>
      <c r="WJ33" t="s">
        <v>924</v>
      </c>
      <c r="WK33" t="s">
        <v>924</v>
      </c>
      <c r="WL33" s="5">
        <v>0</v>
      </c>
      <c r="WM33" t="s">
        <v>924</v>
      </c>
      <c r="WN33" t="s">
        <v>924</v>
      </c>
      <c r="WO33" s="5">
        <v>0</v>
      </c>
      <c r="WP33" t="s">
        <v>924</v>
      </c>
      <c r="WQ33" t="s">
        <v>924</v>
      </c>
      <c r="WR33" s="5">
        <v>0</v>
      </c>
      <c r="WS33" s="5">
        <v>0</v>
      </c>
      <c r="WT33" s="5">
        <v>0</v>
      </c>
      <c r="WU33" s="5">
        <v>0</v>
      </c>
      <c r="WV33" s="5">
        <v>0</v>
      </c>
      <c r="WW33" s="5">
        <v>0</v>
      </c>
      <c r="WX33" s="5">
        <v>0</v>
      </c>
      <c r="WY33" s="5">
        <v>0</v>
      </c>
      <c r="WZ33" s="5">
        <v>0</v>
      </c>
      <c r="XA33" s="5">
        <v>0</v>
      </c>
      <c r="XB33" s="5">
        <v>0</v>
      </c>
      <c r="XC33" s="5">
        <v>0</v>
      </c>
      <c r="XD33" s="5">
        <v>0</v>
      </c>
      <c r="XE33" s="5">
        <v>0</v>
      </c>
      <c r="XF33" s="5">
        <v>0</v>
      </c>
      <c r="XG33" s="5">
        <v>0</v>
      </c>
      <c r="XH33" s="5">
        <v>0</v>
      </c>
      <c r="XI33" s="5">
        <v>0</v>
      </c>
      <c r="XJ33" s="5">
        <v>0</v>
      </c>
      <c r="XK33" s="5">
        <v>0</v>
      </c>
      <c r="XL33" s="5">
        <v>0</v>
      </c>
      <c r="XM33" s="5">
        <v>0</v>
      </c>
      <c r="XN33" s="5">
        <v>0</v>
      </c>
      <c r="XO33" s="5">
        <v>0</v>
      </c>
      <c r="XP33" s="5">
        <v>0</v>
      </c>
      <c r="XQ33" s="3">
        <v>1</v>
      </c>
      <c r="XR33" s="3">
        <v>1</v>
      </c>
      <c r="XS33" s="3">
        <v>0</v>
      </c>
      <c r="XT33" s="1" t="e">
        <v>#NULL!</v>
      </c>
      <c r="XU33" s="3">
        <v>1</v>
      </c>
      <c r="XV33" s="3">
        <v>0</v>
      </c>
      <c r="XW33" s="1" t="e">
        <v>#NULL!</v>
      </c>
      <c r="XX33" s="1" t="e">
        <v>#NULL!</v>
      </c>
      <c r="XY33" s="1" t="e">
        <v>#NULL!</v>
      </c>
      <c r="XZ33" s="3">
        <v>2</v>
      </c>
      <c r="YA33" s="3">
        <v>0</v>
      </c>
      <c r="YB33" s="1" t="e">
        <v>#NULL!</v>
      </c>
      <c r="YC33" s="1" t="e">
        <v>#NULL!</v>
      </c>
      <c r="YD33" s="1" t="e">
        <v>#NULL!</v>
      </c>
      <c r="YE33" s="3">
        <v>1</v>
      </c>
      <c r="YF33" s="3">
        <v>0</v>
      </c>
      <c r="YG33" s="1" t="e">
        <v>#NULL!</v>
      </c>
      <c r="YH33" s="1" t="e">
        <v>#NULL!</v>
      </c>
      <c r="YI33" s="3">
        <v>1</v>
      </c>
      <c r="YJ33" s="3">
        <v>0</v>
      </c>
      <c r="YK33" s="1" t="e">
        <v>#NULL!</v>
      </c>
      <c r="YL33" s="1" t="e">
        <v>#NULL!</v>
      </c>
      <c r="YM33" s="3">
        <v>2</v>
      </c>
      <c r="YN33" s="3">
        <v>0</v>
      </c>
      <c r="YO33" s="1" t="e">
        <v>#NULL!</v>
      </c>
      <c r="YP33" s="1" t="e">
        <v>#NULL!</v>
      </c>
      <c r="YQ33" s="3">
        <v>1</v>
      </c>
      <c r="YR33" s="3">
        <v>0</v>
      </c>
      <c r="YS33" s="1" t="e">
        <v>#NULL!</v>
      </c>
      <c r="YT33" s="1" t="e">
        <v>#NULL!</v>
      </c>
      <c r="YU33" s="1" t="e">
        <v>#NULL!</v>
      </c>
      <c r="YV33" s="3">
        <v>1</v>
      </c>
      <c r="YW33" s="3">
        <v>0</v>
      </c>
      <c r="YX33" s="1" t="e">
        <v>#NULL!</v>
      </c>
      <c r="YY33" s="3">
        <v>2</v>
      </c>
      <c r="YZ33" s="3">
        <v>1</v>
      </c>
      <c r="ZA33" s="3">
        <v>0</v>
      </c>
      <c r="ZB33" s="3">
        <v>0</v>
      </c>
      <c r="ZC33" s="1" t="e">
        <v>#NULL!</v>
      </c>
      <c r="ZD33" s="1" t="e">
        <v>#NULL!</v>
      </c>
      <c r="ZE33" s="3">
        <v>2</v>
      </c>
      <c r="ZF33" s="3">
        <v>0</v>
      </c>
      <c r="ZG33" s="1" t="e">
        <v>#NULL!</v>
      </c>
      <c r="ZH33" s="1" t="e">
        <v>#NULL!</v>
      </c>
      <c r="ZI33" s="3">
        <v>999</v>
      </c>
      <c r="ZJ33" s="3">
        <v>0</v>
      </c>
      <c r="ZK33" s="1" t="e">
        <v>#NULL!</v>
      </c>
      <c r="ZL33" s="3">
        <v>4</v>
      </c>
      <c r="ZM33" s="3">
        <v>0</v>
      </c>
      <c r="ZN33" s="1" t="e">
        <v>#NULL!</v>
      </c>
      <c r="ZO33" s="3">
        <v>1</v>
      </c>
      <c r="ZP33" s="3">
        <v>0</v>
      </c>
      <c r="ZQ33" s="1" t="e">
        <v>#NULL!</v>
      </c>
      <c r="ZR33" s="3">
        <v>2</v>
      </c>
      <c r="ZS33" s="3">
        <v>0</v>
      </c>
      <c r="ZT33" s="1" t="e">
        <v>#NULL!</v>
      </c>
      <c r="ZU33" s="3">
        <v>2</v>
      </c>
      <c r="ZV33" s="3">
        <v>0</v>
      </c>
      <c r="ZW33" s="1" t="e">
        <v>#NULL!</v>
      </c>
      <c r="ZX33" s="3">
        <v>1</v>
      </c>
      <c r="ZY33" s="3">
        <v>0</v>
      </c>
      <c r="ZZ33" s="1" t="e">
        <v>#NULL!</v>
      </c>
      <c r="AAA33" s="3">
        <v>1</v>
      </c>
      <c r="AAB33" s="3">
        <v>0</v>
      </c>
      <c r="AAC33" s="1" t="e">
        <v>#NULL!</v>
      </c>
      <c r="AAD33" s="3">
        <v>999</v>
      </c>
      <c r="AAE33" s="3">
        <v>999</v>
      </c>
      <c r="AAF33" s="3">
        <v>999</v>
      </c>
      <c r="AAG33" s="3">
        <v>999</v>
      </c>
      <c r="AAH33" s="3">
        <v>999</v>
      </c>
      <c r="AAI33" s="3">
        <v>999</v>
      </c>
      <c r="AAJ33" s="3">
        <v>999</v>
      </c>
      <c r="AAK33" s="3">
        <v>999</v>
      </c>
      <c r="AAL33" s="3">
        <v>999</v>
      </c>
      <c r="AAM33" s="3">
        <v>999</v>
      </c>
      <c r="AAN33" s="3">
        <v>999</v>
      </c>
      <c r="AAO33" s="3">
        <v>999</v>
      </c>
      <c r="AAP33" s="3">
        <v>999</v>
      </c>
      <c r="AAQ33" s="3">
        <v>999</v>
      </c>
      <c r="AAR33" s="3">
        <v>999</v>
      </c>
      <c r="AAS33" s="3">
        <v>999</v>
      </c>
      <c r="AAT33" s="3">
        <v>999</v>
      </c>
      <c r="AAU33" s="3">
        <v>999</v>
      </c>
      <c r="AAV33" s="3">
        <v>999</v>
      </c>
      <c r="AAW33" s="3">
        <v>999</v>
      </c>
      <c r="AAX33" s="3">
        <v>999</v>
      </c>
      <c r="AAY33" s="3">
        <v>999</v>
      </c>
      <c r="AAZ33" s="3">
        <v>999</v>
      </c>
      <c r="ABA33" s="3">
        <v>999</v>
      </c>
      <c r="ABB33" s="3">
        <v>4</v>
      </c>
      <c r="ABC33" s="3">
        <v>1</v>
      </c>
      <c r="ABD33" s="3">
        <v>3</v>
      </c>
      <c r="ABE33" s="3">
        <v>0</v>
      </c>
      <c r="ABF33" s="3">
        <v>1</v>
      </c>
      <c r="ABG33" s="3">
        <v>3</v>
      </c>
      <c r="ABH33" s="3">
        <v>0</v>
      </c>
      <c r="ABI33" s="3">
        <v>0</v>
      </c>
      <c r="ABJ33" s="3">
        <v>0</v>
      </c>
      <c r="ABK33" s="3">
        <v>4</v>
      </c>
      <c r="ABL33" s="3">
        <v>4</v>
      </c>
      <c r="ABM33" s="3">
        <v>0</v>
      </c>
      <c r="ABN33" s="3">
        <v>0</v>
      </c>
      <c r="ABO33" s="3">
        <v>0</v>
      </c>
      <c r="ABP33" s="3">
        <v>4</v>
      </c>
      <c r="ABQ33" s="3">
        <v>4</v>
      </c>
      <c r="ABR33" s="3">
        <v>0</v>
      </c>
      <c r="ABS33" s="3">
        <v>0</v>
      </c>
      <c r="ABT33" s="3">
        <v>5</v>
      </c>
      <c r="ABU33" s="3">
        <v>4</v>
      </c>
      <c r="ABV33" s="3">
        <v>0</v>
      </c>
      <c r="ABW33" s="3">
        <v>0</v>
      </c>
      <c r="ABX33" s="3">
        <v>5</v>
      </c>
      <c r="ABY33" s="3">
        <v>5</v>
      </c>
      <c r="ABZ33" s="3">
        <v>0</v>
      </c>
      <c r="ACA33" s="3">
        <v>0</v>
      </c>
      <c r="ACB33" s="3">
        <v>5</v>
      </c>
      <c r="ACC33" s="3">
        <v>5</v>
      </c>
      <c r="ACD33" s="3">
        <v>0</v>
      </c>
      <c r="ACE33" s="3">
        <v>0</v>
      </c>
      <c r="ACF33" s="3">
        <v>0</v>
      </c>
      <c r="ACG33" s="3">
        <v>5</v>
      </c>
      <c r="ACH33" s="3">
        <v>6</v>
      </c>
      <c r="ACI33" s="3">
        <v>0</v>
      </c>
      <c r="ACJ33" s="3">
        <v>5</v>
      </c>
      <c r="ACK33" s="3">
        <v>2</v>
      </c>
      <c r="ACL33" s="3">
        <v>5</v>
      </c>
      <c r="ACM33" s="3">
        <v>5</v>
      </c>
      <c r="ACN33" s="3">
        <v>0</v>
      </c>
      <c r="ACO33" s="3">
        <v>0</v>
      </c>
      <c r="ACP33" s="3">
        <v>8</v>
      </c>
      <c r="ACQ33" s="3">
        <v>5</v>
      </c>
      <c r="ACR33" s="3">
        <v>0</v>
      </c>
      <c r="ACS33" s="3">
        <v>0</v>
      </c>
      <c r="ACT33" s="3">
        <v>8</v>
      </c>
      <c r="ACU33" s="3">
        <v>4</v>
      </c>
      <c r="ACV33" s="3">
        <v>0</v>
      </c>
      <c r="ACW33" s="3">
        <v>6</v>
      </c>
      <c r="ACX33" s="3">
        <v>5</v>
      </c>
      <c r="ACY33" s="3">
        <v>0</v>
      </c>
      <c r="ACZ33" s="3">
        <v>6</v>
      </c>
      <c r="ADA33" s="3">
        <v>6</v>
      </c>
      <c r="ADB33" s="3">
        <v>0</v>
      </c>
      <c r="ADC33" s="3">
        <v>6</v>
      </c>
      <c r="ADD33" s="3">
        <v>6</v>
      </c>
      <c r="ADE33" s="3">
        <v>0</v>
      </c>
      <c r="ADF33" s="3">
        <v>7</v>
      </c>
      <c r="ADG33" s="3">
        <v>5</v>
      </c>
      <c r="ADH33" s="3">
        <v>0</v>
      </c>
      <c r="ADI33" s="3">
        <v>6</v>
      </c>
      <c r="ADJ33" s="3">
        <v>6</v>
      </c>
      <c r="ADK33" s="3">
        <v>0</v>
      </c>
      <c r="ADL33" s="3">
        <v>7</v>
      </c>
      <c r="ADM33" s="3">
        <v>6</v>
      </c>
      <c r="ADN33" s="3">
        <v>0</v>
      </c>
      <c r="ADO33" s="3">
        <v>0</v>
      </c>
      <c r="ADP33" s="3">
        <v>0</v>
      </c>
      <c r="ADQ33" s="3">
        <v>0</v>
      </c>
      <c r="ADR33" s="3">
        <v>0</v>
      </c>
      <c r="ADS33" s="3">
        <v>0</v>
      </c>
      <c r="ADT33" s="3">
        <v>0</v>
      </c>
      <c r="ADU33" s="3">
        <v>0</v>
      </c>
      <c r="ADV33" s="3">
        <v>0</v>
      </c>
      <c r="ADW33" s="3">
        <v>0</v>
      </c>
      <c r="ADX33" s="3">
        <v>0</v>
      </c>
      <c r="ADY33" s="3">
        <v>0</v>
      </c>
      <c r="ADZ33" s="3">
        <v>0</v>
      </c>
      <c r="AEA33" s="3">
        <v>0</v>
      </c>
      <c r="AEB33" s="3">
        <v>0</v>
      </c>
      <c r="AEC33" s="3">
        <v>0</v>
      </c>
      <c r="AED33" s="3">
        <v>0</v>
      </c>
      <c r="AEE33" s="3">
        <v>0</v>
      </c>
      <c r="AEF33" s="3">
        <v>0</v>
      </c>
      <c r="AEG33" s="3">
        <v>0</v>
      </c>
      <c r="AEH33" s="3">
        <v>0</v>
      </c>
      <c r="AEI33" s="3">
        <v>0</v>
      </c>
      <c r="AEJ33" s="3">
        <v>0</v>
      </c>
      <c r="AEK33" s="3">
        <v>0</v>
      </c>
      <c r="AEL33" s="3">
        <v>0</v>
      </c>
      <c r="AEM33" t="s">
        <v>933</v>
      </c>
      <c r="AEN33" t="s">
        <v>933</v>
      </c>
      <c r="AEO33" t="s">
        <v>933</v>
      </c>
      <c r="AEP33" s="5">
        <v>0</v>
      </c>
      <c r="AEQ33" t="s">
        <v>933</v>
      </c>
      <c r="AER33" t="s">
        <v>933</v>
      </c>
      <c r="AES33" s="5">
        <v>0</v>
      </c>
      <c r="AET33" s="5">
        <v>0</v>
      </c>
      <c r="AEU33" s="5">
        <v>0</v>
      </c>
      <c r="AEV33" t="s">
        <v>933</v>
      </c>
      <c r="AEW33" t="s">
        <v>933</v>
      </c>
      <c r="AEX33" s="5">
        <v>0</v>
      </c>
      <c r="AEY33" s="5">
        <v>0</v>
      </c>
      <c r="AEZ33" s="5">
        <v>0</v>
      </c>
      <c r="AFA33" t="s">
        <v>933</v>
      </c>
      <c r="AFB33" t="s">
        <v>933</v>
      </c>
      <c r="AFC33" s="5">
        <v>0</v>
      </c>
      <c r="AFD33" s="5">
        <v>0</v>
      </c>
      <c r="AFE33" t="s">
        <v>933</v>
      </c>
      <c r="AFF33" t="s">
        <v>933</v>
      </c>
      <c r="AFG33" s="5">
        <v>0</v>
      </c>
      <c r="AFH33" s="5">
        <v>0</v>
      </c>
      <c r="AFI33" t="s">
        <v>933</v>
      </c>
      <c r="AFJ33" t="s">
        <v>933</v>
      </c>
      <c r="AFK33" s="5">
        <v>0</v>
      </c>
      <c r="AFL33" s="5">
        <v>0</v>
      </c>
      <c r="AFM33" t="s">
        <v>933</v>
      </c>
      <c r="AFN33" t="s">
        <v>933</v>
      </c>
      <c r="AFO33" s="5">
        <v>0</v>
      </c>
      <c r="AFP33" s="5">
        <v>0</v>
      </c>
      <c r="AFQ33" s="5">
        <v>0</v>
      </c>
      <c r="AFR33" t="s">
        <v>933</v>
      </c>
      <c r="AFS33" t="s">
        <v>933</v>
      </c>
      <c r="AFT33" s="5">
        <v>0</v>
      </c>
      <c r="AFU33" t="s">
        <v>933</v>
      </c>
      <c r="AFV33" t="s">
        <v>933</v>
      </c>
      <c r="AFW33" t="s">
        <v>933</v>
      </c>
      <c r="AFX33" t="s">
        <v>933</v>
      </c>
      <c r="AFY33" s="5">
        <v>0</v>
      </c>
      <c r="AFZ33" s="5">
        <v>0</v>
      </c>
      <c r="AGA33" t="s">
        <v>933</v>
      </c>
      <c r="AGB33" t="s">
        <v>933</v>
      </c>
      <c r="AGC33" s="5">
        <v>0</v>
      </c>
      <c r="AGD33" s="5">
        <v>0</v>
      </c>
      <c r="AGE33" t="s">
        <v>933</v>
      </c>
      <c r="AGF33" t="s">
        <v>933</v>
      </c>
      <c r="AGG33" s="5">
        <v>0</v>
      </c>
      <c r="AGH33" t="s">
        <v>933</v>
      </c>
      <c r="AGI33" t="s">
        <v>933</v>
      </c>
      <c r="AGJ33" s="5">
        <v>0</v>
      </c>
      <c r="AGK33" t="s">
        <v>933</v>
      </c>
      <c r="AGL33" t="s">
        <v>933</v>
      </c>
      <c r="AGM33" s="5">
        <v>0</v>
      </c>
      <c r="AGN33" t="s">
        <v>933</v>
      </c>
      <c r="AGO33" t="s">
        <v>933</v>
      </c>
      <c r="AGP33" s="5">
        <v>0</v>
      </c>
      <c r="AGQ33" t="s">
        <v>933</v>
      </c>
      <c r="AGR33" t="s">
        <v>933</v>
      </c>
      <c r="AGS33" s="5">
        <v>0</v>
      </c>
      <c r="AGT33" t="s">
        <v>933</v>
      </c>
      <c r="AGU33" t="s">
        <v>933</v>
      </c>
      <c r="AGV33" s="5">
        <v>0</v>
      </c>
      <c r="AGW33" t="s">
        <v>933</v>
      </c>
      <c r="AGX33" t="s">
        <v>933</v>
      </c>
      <c r="AGY33" s="5">
        <v>0</v>
      </c>
      <c r="AGZ33" s="5">
        <v>0</v>
      </c>
      <c r="AHA33" s="5">
        <v>0</v>
      </c>
      <c r="AHB33" s="5">
        <v>0</v>
      </c>
      <c r="AHC33" s="5">
        <v>0</v>
      </c>
      <c r="AHD33" s="5">
        <v>0</v>
      </c>
      <c r="AHE33" s="5">
        <v>0</v>
      </c>
      <c r="AHF33" s="5">
        <v>0</v>
      </c>
      <c r="AHG33" s="5">
        <v>0</v>
      </c>
      <c r="AHH33" s="5">
        <v>0</v>
      </c>
      <c r="AHI33" s="5">
        <v>0</v>
      </c>
      <c r="AHJ33" s="5">
        <v>0</v>
      </c>
      <c r="AHK33" s="5">
        <v>0</v>
      </c>
      <c r="AHL33" s="5">
        <v>0</v>
      </c>
      <c r="AHM33" s="5">
        <v>0</v>
      </c>
      <c r="AHN33" s="5">
        <v>0</v>
      </c>
      <c r="AHO33" s="5">
        <v>0</v>
      </c>
      <c r="AHP33" s="5">
        <v>0</v>
      </c>
      <c r="AHQ33" s="5">
        <v>0</v>
      </c>
      <c r="AHR33" s="5">
        <v>0</v>
      </c>
      <c r="AHS33" s="5">
        <v>0</v>
      </c>
      <c r="AHT33" s="5">
        <v>0</v>
      </c>
      <c r="AHU33" s="5">
        <v>0</v>
      </c>
      <c r="AHV33" s="5">
        <v>0</v>
      </c>
      <c r="AHW33" s="5">
        <v>0</v>
      </c>
    </row>
    <row r="34" spans="1:907" x14ac:dyDescent="0.2">
      <c r="A34" s="5">
        <v>39</v>
      </c>
      <c r="B34" t="s">
        <v>903</v>
      </c>
      <c r="C34" t="s">
        <v>904</v>
      </c>
      <c r="D34" t="s">
        <v>904</v>
      </c>
      <c r="E34" s="5">
        <v>51</v>
      </c>
      <c r="F34" s="5">
        <v>50.733333333333334</v>
      </c>
      <c r="G34" s="2">
        <v>42296</v>
      </c>
      <c r="H34" s="2">
        <v>42360</v>
      </c>
      <c r="I34" t="s">
        <v>906</v>
      </c>
      <c r="J34" t="s">
        <v>907</v>
      </c>
      <c r="K34" t="s">
        <v>913</v>
      </c>
      <c r="L34" s="5">
        <v>0</v>
      </c>
      <c r="M34" s="5">
        <v>0</v>
      </c>
      <c r="N34" s="5">
        <v>0</v>
      </c>
      <c r="O34" t="s">
        <v>913</v>
      </c>
      <c r="P34" t="s">
        <v>912</v>
      </c>
      <c r="Q34" s="5">
        <v>0</v>
      </c>
      <c r="R34" s="5">
        <v>0</v>
      </c>
      <c r="S34" s="5">
        <v>0</v>
      </c>
      <c r="T34" t="s">
        <v>912</v>
      </c>
      <c r="U34" t="s">
        <v>912</v>
      </c>
      <c r="V34" s="5">
        <v>0</v>
      </c>
      <c r="W34" s="5">
        <v>0</v>
      </c>
      <c r="X34" s="5">
        <v>0</v>
      </c>
      <c r="Y34" t="s">
        <v>912</v>
      </c>
      <c r="Z34" t="s">
        <v>912</v>
      </c>
      <c r="AA34" s="5">
        <v>0</v>
      </c>
      <c r="AB34" s="5">
        <v>0</v>
      </c>
      <c r="AC34" t="s">
        <v>912</v>
      </c>
      <c r="AD34" t="s">
        <v>913</v>
      </c>
      <c r="AE34" s="5">
        <v>0</v>
      </c>
      <c r="AF34" s="5">
        <v>0</v>
      </c>
      <c r="AG34" t="s">
        <v>912</v>
      </c>
      <c r="AH34" t="s">
        <v>912</v>
      </c>
      <c r="AI34" s="5">
        <v>0</v>
      </c>
      <c r="AJ34" s="5">
        <v>0</v>
      </c>
      <c r="AK34" t="s">
        <v>913</v>
      </c>
      <c r="AL34" t="s">
        <v>912</v>
      </c>
      <c r="AM34" s="5">
        <v>0</v>
      </c>
      <c r="AN34" s="5">
        <v>0</v>
      </c>
      <c r="AO34" s="5">
        <v>0</v>
      </c>
      <c r="AP34" t="s">
        <v>912</v>
      </c>
      <c r="AQ34" t="s">
        <v>912</v>
      </c>
      <c r="AR34" s="5">
        <v>0</v>
      </c>
      <c r="AS34" t="s">
        <v>912</v>
      </c>
      <c r="AT34" t="s">
        <v>912</v>
      </c>
      <c r="AU34" s="5">
        <v>0</v>
      </c>
      <c r="AV34" t="s">
        <v>913</v>
      </c>
      <c r="AW34" t="s">
        <v>912</v>
      </c>
      <c r="AX34" t="s">
        <v>912</v>
      </c>
      <c r="AY34" t="s">
        <v>913</v>
      </c>
      <c r="AZ34" t="s">
        <v>911</v>
      </c>
      <c r="BA34" t="s">
        <v>911</v>
      </c>
      <c r="BB34" t="s">
        <v>913</v>
      </c>
      <c r="BC34" t="s">
        <v>913</v>
      </c>
      <c r="BD34" t="s">
        <v>912</v>
      </c>
      <c r="BE34" s="5">
        <v>0</v>
      </c>
      <c r="BF34" t="s">
        <v>913</v>
      </c>
      <c r="BG34" t="s">
        <v>912</v>
      </c>
      <c r="BH34" t="s">
        <v>913</v>
      </c>
      <c r="BI34" t="s">
        <v>912</v>
      </c>
      <c r="BJ34" t="s">
        <v>912</v>
      </c>
      <c r="BK34" s="5">
        <v>0</v>
      </c>
      <c r="BL34" t="s">
        <v>912</v>
      </c>
      <c r="BM34" t="s">
        <v>912</v>
      </c>
      <c r="BN34" s="5">
        <v>0</v>
      </c>
      <c r="BO34" t="s">
        <v>912</v>
      </c>
      <c r="BP34" t="s">
        <v>913</v>
      </c>
      <c r="BQ34" s="5">
        <v>0</v>
      </c>
      <c r="BR34" t="s">
        <v>913</v>
      </c>
      <c r="BS34" s="5">
        <v>0</v>
      </c>
      <c r="BT34" s="5">
        <v>0</v>
      </c>
      <c r="BU34" t="s">
        <v>912</v>
      </c>
      <c r="BV34" t="s">
        <v>912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t="s">
        <v>913</v>
      </c>
      <c r="CW34" s="5">
        <v>0</v>
      </c>
      <c r="CX34" s="5">
        <v>0</v>
      </c>
      <c r="CY34" s="5">
        <v>0</v>
      </c>
      <c r="CZ34" t="s">
        <v>913</v>
      </c>
      <c r="DA34" t="s">
        <v>912</v>
      </c>
      <c r="DB34" s="5">
        <v>0</v>
      </c>
      <c r="DC34" s="5">
        <v>0</v>
      </c>
      <c r="DD34" s="5">
        <v>0</v>
      </c>
      <c r="DE34" t="s">
        <v>912</v>
      </c>
      <c r="DF34" t="s">
        <v>912</v>
      </c>
      <c r="DG34" s="5">
        <v>0</v>
      </c>
      <c r="DH34" s="5">
        <v>0</v>
      </c>
      <c r="DI34" s="5">
        <v>0</v>
      </c>
      <c r="DJ34" t="s">
        <v>913</v>
      </c>
      <c r="DK34" t="s">
        <v>913</v>
      </c>
      <c r="DL34" s="5">
        <v>0</v>
      </c>
      <c r="DM34" s="5">
        <v>0</v>
      </c>
      <c r="DN34" t="s">
        <v>913</v>
      </c>
      <c r="DO34" t="s">
        <v>913</v>
      </c>
      <c r="DP34" s="5">
        <v>0</v>
      </c>
      <c r="DQ34" s="5">
        <v>0</v>
      </c>
      <c r="DR34" t="s">
        <v>913</v>
      </c>
      <c r="DS34" t="s">
        <v>913</v>
      </c>
      <c r="DT34" s="5">
        <v>0</v>
      </c>
      <c r="DU34" s="5">
        <v>0</v>
      </c>
      <c r="DV34" t="s">
        <v>913</v>
      </c>
      <c r="DW34" t="s">
        <v>913</v>
      </c>
      <c r="DX34" s="5">
        <v>0</v>
      </c>
      <c r="DY34" s="5">
        <v>0</v>
      </c>
      <c r="DZ34" s="5">
        <v>0</v>
      </c>
      <c r="EA34" t="s">
        <v>913</v>
      </c>
      <c r="EB34" t="s">
        <v>913</v>
      </c>
      <c r="EC34" s="5">
        <v>0</v>
      </c>
      <c r="ED34" t="s">
        <v>913</v>
      </c>
      <c r="EE34" t="s">
        <v>913</v>
      </c>
      <c r="EF34" s="5">
        <v>0</v>
      </c>
      <c r="EG34" t="s">
        <v>913</v>
      </c>
      <c r="EH34" t="s">
        <v>913</v>
      </c>
      <c r="EI34" t="s">
        <v>913</v>
      </c>
      <c r="EJ34" t="s">
        <v>913</v>
      </c>
      <c r="EK34" t="s">
        <v>912</v>
      </c>
      <c r="EL34" t="s">
        <v>913</v>
      </c>
      <c r="EM34" t="s">
        <v>913</v>
      </c>
      <c r="EN34" t="s">
        <v>913</v>
      </c>
      <c r="EO34" t="s">
        <v>913</v>
      </c>
      <c r="EP34" s="5">
        <v>0</v>
      </c>
      <c r="EQ34" t="s">
        <v>913</v>
      </c>
      <c r="ER34" t="s">
        <v>913</v>
      </c>
      <c r="ES34" t="s">
        <v>913</v>
      </c>
      <c r="ET34" t="s">
        <v>913</v>
      </c>
      <c r="EU34" t="s">
        <v>913</v>
      </c>
      <c r="EV34" s="5">
        <v>0</v>
      </c>
      <c r="EW34" t="s">
        <v>913</v>
      </c>
      <c r="EX34" t="s">
        <v>913</v>
      </c>
      <c r="EY34" s="5">
        <v>0</v>
      </c>
      <c r="EZ34" t="s">
        <v>913</v>
      </c>
      <c r="FA34" t="s">
        <v>913</v>
      </c>
      <c r="FB34" s="5">
        <v>0</v>
      </c>
      <c r="FC34" t="s">
        <v>913</v>
      </c>
      <c r="FD34" s="5">
        <v>0</v>
      </c>
      <c r="FE34" s="5">
        <v>0</v>
      </c>
      <c r="FF34" t="s">
        <v>913</v>
      </c>
      <c r="FG34" t="s">
        <v>913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t="s">
        <v>908</v>
      </c>
      <c r="GH34" t="s">
        <v>908</v>
      </c>
      <c r="GI34" t="s">
        <v>934</v>
      </c>
      <c r="GJ34" s="5">
        <v>0</v>
      </c>
      <c r="GK34" s="5">
        <v>4</v>
      </c>
      <c r="GL34" s="5">
        <v>0</v>
      </c>
      <c r="GM34" s="5">
        <v>4</v>
      </c>
      <c r="GN34" s="5">
        <v>0</v>
      </c>
      <c r="GO34" s="5">
        <v>0</v>
      </c>
      <c r="GP34" t="s">
        <v>908</v>
      </c>
      <c r="GQ34" t="s">
        <v>908</v>
      </c>
      <c r="GR34" t="s">
        <v>1036</v>
      </c>
      <c r="GS34" s="4">
        <v>24</v>
      </c>
      <c r="GT34" s="4">
        <v>24</v>
      </c>
      <c r="GU34" s="4">
        <v>36</v>
      </c>
      <c r="GV34" s="4">
        <v>36</v>
      </c>
      <c r="GW34" s="5">
        <v>60</v>
      </c>
      <c r="GX34" s="5">
        <v>60</v>
      </c>
      <c r="GY34" s="5">
        <v>12</v>
      </c>
      <c r="GZ34" s="5">
        <v>12</v>
      </c>
      <c r="HA34" s="5">
        <v>12</v>
      </c>
      <c r="HB34" s="5">
        <v>12</v>
      </c>
      <c r="HC34" s="5">
        <v>18</v>
      </c>
      <c r="HD34" s="5">
        <v>18</v>
      </c>
      <c r="HE34" s="5">
        <v>18</v>
      </c>
      <c r="HF34" s="5">
        <v>18</v>
      </c>
      <c r="HG34" t="s">
        <v>935</v>
      </c>
      <c r="HH34" t="s">
        <v>935</v>
      </c>
      <c r="HI34" s="5">
        <v>5</v>
      </c>
      <c r="HJ34" s="5">
        <v>18</v>
      </c>
      <c r="HK34" s="5">
        <v>4</v>
      </c>
      <c r="HL34" s="5">
        <v>3</v>
      </c>
      <c r="HM34" s="5">
        <v>0</v>
      </c>
      <c r="HN34" s="5">
        <v>0</v>
      </c>
      <c r="HO34" s="5">
        <v>0</v>
      </c>
      <c r="HP34" s="5">
        <v>1</v>
      </c>
      <c r="HQ34" s="5">
        <v>0</v>
      </c>
      <c r="HR34" s="5">
        <v>1</v>
      </c>
      <c r="HS34" s="5">
        <v>5</v>
      </c>
      <c r="HT34" s="5">
        <v>0</v>
      </c>
      <c r="HU34" s="5">
        <v>0</v>
      </c>
      <c r="HV34" s="5">
        <v>0</v>
      </c>
      <c r="HW34" s="5">
        <v>5</v>
      </c>
      <c r="HX34" s="5">
        <v>5</v>
      </c>
      <c r="HY34" s="5">
        <v>0</v>
      </c>
      <c r="HZ34" s="5">
        <v>0</v>
      </c>
      <c r="IA34" s="5">
        <v>0</v>
      </c>
      <c r="IB34" s="5">
        <v>5</v>
      </c>
      <c r="IC34" s="5">
        <v>5</v>
      </c>
      <c r="ID34" s="5">
        <v>0</v>
      </c>
      <c r="IE34" s="5">
        <v>0</v>
      </c>
      <c r="IF34" s="5">
        <v>0</v>
      </c>
      <c r="IG34" s="5">
        <v>5</v>
      </c>
      <c r="IH34" s="5">
        <v>5</v>
      </c>
      <c r="II34" s="5">
        <v>0</v>
      </c>
      <c r="IJ34" s="5">
        <v>0</v>
      </c>
      <c r="IK34" s="5">
        <v>5</v>
      </c>
      <c r="IL34" s="5">
        <v>5</v>
      </c>
      <c r="IM34" s="5">
        <v>0</v>
      </c>
      <c r="IN34" s="5">
        <v>0</v>
      </c>
      <c r="IO34" s="5">
        <v>5</v>
      </c>
      <c r="IP34" s="5">
        <v>5</v>
      </c>
      <c r="IQ34" s="5">
        <v>0</v>
      </c>
      <c r="IR34" s="5">
        <v>0</v>
      </c>
      <c r="IS34" s="5">
        <v>5</v>
      </c>
      <c r="IT34" s="5">
        <v>5</v>
      </c>
      <c r="IU34" s="5">
        <v>0</v>
      </c>
      <c r="IV34" s="5">
        <v>0</v>
      </c>
      <c r="IW34" s="5">
        <v>0</v>
      </c>
      <c r="IX34" s="5">
        <v>5</v>
      </c>
      <c r="IY34" s="5">
        <v>5</v>
      </c>
      <c r="IZ34" s="5">
        <v>0</v>
      </c>
      <c r="JA34" s="5">
        <v>5</v>
      </c>
      <c r="JB34" s="5">
        <v>5</v>
      </c>
      <c r="JC34" s="5">
        <v>0</v>
      </c>
      <c r="JD34" s="5">
        <v>5</v>
      </c>
      <c r="JE34" s="5">
        <v>5</v>
      </c>
      <c r="JF34" s="5">
        <v>5</v>
      </c>
      <c r="JG34" s="5">
        <v>5</v>
      </c>
      <c r="JH34" s="5">
        <v>5</v>
      </c>
      <c r="JI34" s="5">
        <v>5</v>
      </c>
      <c r="JJ34" s="5">
        <v>5</v>
      </c>
      <c r="JK34" s="5">
        <v>5</v>
      </c>
      <c r="JL34" s="5">
        <v>5</v>
      </c>
      <c r="JM34" s="5">
        <v>0</v>
      </c>
      <c r="JN34" s="5">
        <v>5</v>
      </c>
      <c r="JO34" s="5">
        <v>5</v>
      </c>
      <c r="JP34" s="5">
        <v>5</v>
      </c>
      <c r="JQ34" s="5">
        <v>5</v>
      </c>
      <c r="JR34" s="5">
        <v>5</v>
      </c>
      <c r="JS34" s="5">
        <v>0</v>
      </c>
      <c r="JT34" s="5">
        <v>5</v>
      </c>
      <c r="JU34" s="5">
        <v>5</v>
      </c>
      <c r="JV34" s="5">
        <v>0</v>
      </c>
      <c r="JW34" s="5">
        <v>5</v>
      </c>
      <c r="JX34" s="5">
        <v>5</v>
      </c>
      <c r="JY34" s="5">
        <v>0</v>
      </c>
      <c r="JZ34" s="5">
        <v>5</v>
      </c>
      <c r="KA34" s="5">
        <v>0</v>
      </c>
      <c r="KB34" s="5">
        <v>0</v>
      </c>
      <c r="KC34" s="5">
        <v>5</v>
      </c>
      <c r="KD34" s="5">
        <v>5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t="s">
        <v>918</v>
      </c>
      <c r="LE34" s="5">
        <v>0</v>
      </c>
      <c r="LF34" s="5">
        <v>0</v>
      </c>
      <c r="LG34" s="5">
        <v>0</v>
      </c>
      <c r="LH34" t="s">
        <v>918</v>
      </c>
      <c r="LI34" t="s">
        <v>916</v>
      </c>
      <c r="LJ34" s="5">
        <v>0</v>
      </c>
      <c r="LK34" s="5">
        <v>0</v>
      </c>
      <c r="LL34" s="5">
        <v>0</v>
      </c>
      <c r="LM34" t="s">
        <v>916</v>
      </c>
      <c r="LN34" t="s">
        <v>916</v>
      </c>
      <c r="LO34" s="5">
        <v>0</v>
      </c>
      <c r="LP34" s="5">
        <v>0</v>
      </c>
      <c r="LQ34" s="5">
        <v>0</v>
      </c>
      <c r="LR34" t="s">
        <v>918</v>
      </c>
      <c r="LS34" t="s">
        <v>918</v>
      </c>
      <c r="LT34" s="5">
        <v>0</v>
      </c>
      <c r="LU34" s="5">
        <v>0</v>
      </c>
      <c r="LV34" t="s">
        <v>918</v>
      </c>
      <c r="LW34" t="s">
        <v>918</v>
      </c>
      <c r="LX34" s="5">
        <v>0</v>
      </c>
      <c r="LY34" s="5">
        <v>0</v>
      </c>
      <c r="LZ34" t="s">
        <v>916</v>
      </c>
      <c r="MA34" t="s">
        <v>916</v>
      </c>
      <c r="MB34" s="5">
        <v>0</v>
      </c>
      <c r="MC34" s="5">
        <v>0</v>
      </c>
      <c r="MD34" t="s">
        <v>918</v>
      </c>
      <c r="ME34" t="s">
        <v>916</v>
      </c>
      <c r="MF34" s="5">
        <v>0</v>
      </c>
      <c r="MG34" s="5">
        <v>0</v>
      </c>
      <c r="MH34" s="5">
        <v>0</v>
      </c>
      <c r="MI34" t="s">
        <v>916</v>
      </c>
      <c r="MJ34" t="s">
        <v>918</v>
      </c>
      <c r="MK34" s="5">
        <v>0</v>
      </c>
      <c r="ML34" t="s">
        <v>918</v>
      </c>
      <c r="MM34" t="s">
        <v>918</v>
      </c>
      <c r="MN34" s="5">
        <v>0</v>
      </c>
      <c r="MO34" t="s">
        <v>918</v>
      </c>
      <c r="MP34" t="s">
        <v>916</v>
      </c>
      <c r="MQ34" t="s">
        <v>916</v>
      </c>
      <c r="MR34" t="s">
        <v>918</v>
      </c>
      <c r="MS34" t="s">
        <v>916</v>
      </c>
      <c r="MT34" t="s">
        <v>916</v>
      </c>
      <c r="MU34" t="s">
        <v>918</v>
      </c>
      <c r="MV34" t="s">
        <v>918</v>
      </c>
      <c r="MW34" t="s">
        <v>916</v>
      </c>
      <c r="MX34" s="5">
        <v>0</v>
      </c>
      <c r="MY34" t="s">
        <v>918</v>
      </c>
      <c r="MZ34" t="s">
        <v>917</v>
      </c>
      <c r="NA34" t="s">
        <v>918</v>
      </c>
      <c r="NB34" t="s">
        <v>916</v>
      </c>
      <c r="NC34" t="s">
        <v>916</v>
      </c>
      <c r="ND34" s="5">
        <v>0</v>
      </c>
      <c r="NE34" t="s">
        <v>916</v>
      </c>
      <c r="NF34" t="s">
        <v>916</v>
      </c>
      <c r="NG34" s="5">
        <v>0</v>
      </c>
      <c r="NH34" t="s">
        <v>916</v>
      </c>
      <c r="NI34" t="s">
        <v>918</v>
      </c>
      <c r="NJ34" s="5">
        <v>0</v>
      </c>
      <c r="NK34" t="s">
        <v>918</v>
      </c>
      <c r="NL34" s="5">
        <v>0</v>
      </c>
      <c r="NM34" s="5">
        <v>0</v>
      </c>
      <c r="NN34" t="s">
        <v>916</v>
      </c>
      <c r="NO34" t="s">
        <v>916</v>
      </c>
      <c r="NP34" s="5">
        <v>0</v>
      </c>
      <c r="NQ34" s="5">
        <v>0</v>
      </c>
      <c r="NR34" s="5">
        <v>0</v>
      </c>
      <c r="NS34" s="5">
        <v>0</v>
      </c>
      <c r="NT34" s="5">
        <v>0</v>
      </c>
      <c r="NU34" s="5">
        <v>0</v>
      </c>
      <c r="NV34" s="5">
        <v>0</v>
      </c>
      <c r="NW34" s="5">
        <v>0</v>
      </c>
      <c r="NX34" s="5">
        <v>0</v>
      </c>
      <c r="NY34" s="5">
        <v>0</v>
      </c>
      <c r="NZ34" s="5">
        <v>0</v>
      </c>
      <c r="OA34" s="5">
        <v>0</v>
      </c>
      <c r="OB34" s="5">
        <v>0</v>
      </c>
      <c r="OC34" s="5">
        <v>0</v>
      </c>
      <c r="OD34" s="5">
        <v>0</v>
      </c>
      <c r="OE34" s="5">
        <v>0</v>
      </c>
      <c r="OF34" s="5">
        <v>0</v>
      </c>
      <c r="OG34" s="5">
        <v>0</v>
      </c>
      <c r="OH34" s="5">
        <v>0</v>
      </c>
      <c r="OI34" s="5">
        <v>0</v>
      </c>
      <c r="OJ34" s="5">
        <v>0</v>
      </c>
      <c r="OK34" s="5">
        <v>0</v>
      </c>
      <c r="OL34" s="5">
        <v>0</v>
      </c>
      <c r="OM34" s="5">
        <v>0</v>
      </c>
      <c r="ON34" s="5">
        <v>0</v>
      </c>
      <c r="OO34" s="5">
        <v>5</v>
      </c>
      <c r="OP34" s="5">
        <v>0</v>
      </c>
      <c r="OQ34" s="5">
        <v>0</v>
      </c>
      <c r="OR34" s="5">
        <v>0</v>
      </c>
      <c r="OS34" s="5">
        <v>5</v>
      </c>
      <c r="OT34" s="5">
        <v>5</v>
      </c>
      <c r="OU34" s="5">
        <v>0</v>
      </c>
      <c r="OV34" s="5">
        <v>0</v>
      </c>
      <c r="OW34" s="5">
        <v>0</v>
      </c>
      <c r="OX34" s="5">
        <v>15</v>
      </c>
      <c r="OY34" s="5">
        <v>15</v>
      </c>
      <c r="OZ34" s="5">
        <v>0</v>
      </c>
      <c r="PA34" s="5">
        <v>0</v>
      </c>
      <c r="PB34" s="5">
        <v>0</v>
      </c>
      <c r="PC34" s="5">
        <v>5</v>
      </c>
      <c r="PD34" s="5">
        <v>5</v>
      </c>
      <c r="PE34" s="5">
        <v>0</v>
      </c>
      <c r="PF34" s="5">
        <v>0</v>
      </c>
      <c r="PG34" s="5">
        <v>5</v>
      </c>
      <c r="PH34" s="5">
        <v>0</v>
      </c>
      <c r="PI34" s="5">
        <v>0</v>
      </c>
      <c r="PJ34" s="5">
        <v>0</v>
      </c>
      <c r="PK34" s="5">
        <v>15</v>
      </c>
      <c r="PL34" s="5">
        <v>15</v>
      </c>
      <c r="PM34" s="5">
        <v>0</v>
      </c>
      <c r="PN34" s="5">
        <v>0</v>
      </c>
      <c r="PO34" s="5">
        <v>5</v>
      </c>
      <c r="PP34" s="5">
        <v>15</v>
      </c>
      <c r="PQ34" s="5">
        <v>0</v>
      </c>
      <c r="PR34" s="5">
        <v>0</v>
      </c>
      <c r="PS34" s="5">
        <v>0</v>
      </c>
      <c r="PT34" s="5">
        <v>15</v>
      </c>
      <c r="PU34" s="5">
        <v>15</v>
      </c>
      <c r="PV34" s="5">
        <v>0</v>
      </c>
      <c r="PW34" s="5">
        <v>5</v>
      </c>
      <c r="PX34" s="5">
        <v>0</v>
      </c>
      <c r="PY34" s="5">
        <v>0</v>
      </c>
      <c r="PZ34" s="5">
        <v>5</v>
      </c>
      <c r="QA34" s="5">
        <v>15</v>
      </c>
      <c r="QB34" s="5">
        <v>15</v>
      </c>
      <c r="QC34" s="5">
        <v>5</v>
      </c>
      <c r="QD34" s="5">
        <v>15</v>
      </c>
      <c r="QE34" s="5">
        <v>15</v>
      </c>
      <c r="QF34" s="5">
        <v>0</v>
      </c>
      <c r="QG34" s="5">
        <v>5</v>
      </c>
      <c r="QH34" s="5">
        <v>15</v>
      </c>
      <c r="QI34" s="5">
        <v>0</v>
      </c>
      <c r="QJ34" s="5">
        <v>15</v>
      </c>
      <c r="QK34" s="5">
        <v>45</v>
      </c>
      <c r="QL34" s="5">
        <v>15</v>
      </c>
      <c r="QM34" s="5">
        <v>15</v>
      </c>
      <c r="QN34" s="5">
        <v>15</v>
      </c>
      <c r="QO34" s="5">
        <v>0</v>
      </c>
      <c r="QP34" s="5">
        <v>15</v>
      </c>
      <c r="QQ34" s="5">
        <v>15</v>
      </c>
      <c r="QR34" s="5">
        <v>0</v>
      </c>
      <c r="QS34" s="5">
        <v>15</v>
      </c>
      <c r="QT34" s="5">
        <v>15</v>
      </c>
      <c r="QU34" s="5">
        <v>0</v>
      </c>
      <c r="QV34" s="5">
        <v>15</v>
      </c>
      <c r="QW34" s="5">
        <v>0</v>
      </c>
      <c r="QX34" s="5">
        <v>0</v>
      </c>
      <c r="QY34" s="5">
        <v>15</v>
      </c>
      <c r="QZ34" s="5">
        <v>15</v>
      </c>
      <c r="RA34" s="5">
        <v>0</v>
      </c>
      <c r="RB34" s="5">
        <v>0</v>
      </c>
      <c r="RC34" s="5">
        <v>0</v>
      </c>
      <c r="RD34" s="5">
        <v>0</v>
      </c>
      <c r="RE34" s="5">
        <v>0</v>
      </c>
      <c r="RF34" s="5">
        <v>0</v>
      </c>
      <c r="RG34" s="5">
        <v>0</v>
      </c>
      <c r="RH34" s="5">
        <v>0</v>
      </c>
      <c r="RI34" s="5">
        <v>0</v>
      </c>
      <c r="RJ34" s="5">
        <v>0</v>
      </c>
      <c r="RK34" s="5">
        <v>0</v>
      </c>
      <c r="RL34" s="5">
        <v>0</v>
      </c>
      <c r="RM34" s="5">
        <v>0</v>
      </c>
      <c r="RN34" s="5">
        <v>0</v>
      </c>
      <c r="RO34" s="5">
        <v>0</v>
      </c>
      <c r="RP34" s="5">
        <v>0</v>
      </c>
      <c r="RQ34" s="5">
        <v>0</v>
      </c>
      <c r="RR34" s="5">
        <v>0</v>
      </c>
      <c r="RS34" s="5">
        <v>0</v>
      </c>
      <c r="RT34" s="5">
        <v>0</v>
      </c>
      <c r="RU34" s="5">
        <v>0</v>
      </c>
      <c r="RV34" s="5">
        <v>0</v>
      </c>
      <c r="RW34" s="5">
        <v>0</v>
      </c>
      <c r="RX34" s="5">
        <v>0</v>
      </c>
      <c r="RY34" s="5">
        <v>0</v>
      </c>
      <c r="RZ34" s="5">
        <v>1</v>
      </c>
      <c r="SA34" s="5">
        <v>2</v>
      </c>
      <c r="SB34" s="5">
        <v>2</v>
      </c>
      <c r="SC34" s="5">
        <v>2</v>
      </c>
      <c r="SD34" s="5">
        <v>2</v>
      </c>
      <c r="SE34" s="5">
        <v>2</v>
      </c>
      <c r="SF34" s="5">
        <v>2</v>
      </c>
      <c r="SG34" s="5">
        <v>2</v>
      </c>
      <c r="SH34" s="5">
        <v>2</v>
      </c>
      <c r="SI34" s="5">
        <v>3</v>
      </c>
      <c r="SJ34" s="5">
        <v>4</v>
      </c>
      <c r="SK34" s="5">
        <v>2</v>
      </c>
      <c r="SL34" s="5">
        <v>3</v>
      </c>
      <c r="SM34" s="5">
        <v>2</v>
      </c>
      <c r="SN34" s="5">
        <v>2</v>
      </c>
      <c r="SO34" s="5">
        <v>2</v>
      </c>
      <c r="SP34" s="5">
        <v>1</v>
      </c>
      <c r="SQ34" s="5">
        <v>2</v>
      </c>
      <c r="SR34" s="5">
        <v>0</v>
      </c>
      <c r="SS34" s="5">
        <v>0</v>
      </c>
      <c r="ST34" s="5">
        <v>0</v>
      </c>
      <c r="SU34" s="5">
        <v>0</v>
      </c>
      <c r="SV34" s="5">
        <v>0</v>
      </c>
      <c r="SW34" s="5">
        <v>0</v>
      </c>
      <c r="SX34" s="5">
        <v>0</v>
      </c>
      <c r="SY34" s="5">
        <v>0</v>
      </c>
      <c r="SZ34" s="5">
        <v>0</v>
      </c>
      <c r="TA34" s="5">
        <v>0</v>
      </c>
      <c r="TB34" t="s">
        <v>945</v>
      </c>
      <c r="TC34" t="s">
        <v>942</v>
      </c>
      <c r="TD34" t="s">
        <v>943</v>
      </c>
      <c r="TE34" t="s">
        <v>920</v>
      </c>
      <c r="TF34" t="s">
        <v>920</v>
      </c>
      <c r="TG34" t="s">
        <v>920</v>
      </c>
      <c r="TH34" t="s">
        <v>944</v>
      </c>
      <c r="TI34" t="s">
        <v>943</v>
      </c>
      <c r="TJ34" t="s">
        <v>932</v>
      </c>
      <c r="TK34" t="s">
        <v>943</v>
      </c>
      <c r="TL34" t="s">
        <v>932</v>
      </c>
      <c r="TM34" t="s">
        <v>932</v>
      </c>
      <c r="TN34" t="s">
        <v>943</v>
      </c>
      <c r="TO34" t="s">
        <v>932</v>
      </c>
      <c r="TP34" t="s">
        <v>932</v>
      </c>
      <c r="TQ34" t="s">
        <v>932</v>
      </c>
      <c r="TR34" t="s">
        <v>943</v>
      </c>
      <c r="TS34" t="s">
        <v>932</v>
      </c>
      <c r="TT34" s="5">
        <v>999</v>
      </c>
      <c r="TU34" s="5">
        <v>999</v>
      </c>
      <c r="TV34" s="5">
        <v>999</v>
      </c>
      <c r="TW34" s="5">
        <v>999</v>
      </c>
      <c r="TX34" s="5">
        <v>999</v>
      </c>
      <c r="TY34" s="5">
        <v>999</v>
      </c>
      <c r="TZ34" s="5">
        <v>999</v>
      </c>
      <c r="UA34" s="5">
        <v>999</v>
      </c>
      <c r="UB34" s="5">
        <v>999</v>
      </c>
      <c r="UC34" s="5">
        <v>999</v>
      </c>
      <c r="UD34" t="s">
        <v>944</v>
      </c>
      <c r="UE34" t="s">
        <v>931</v>
      </c>
      <c r="UF34" s="5">
        <v>0</v>
      </c>
      <c r="UG34" s="5">
        <v>0</v>
      </c>
      <c r="UH34" s="5">
        <v>0</v>
      </c>
      <c r="UI34" s="5">
        <v>0</v>
      </c>
      <c r="UJ34" s="5">
        <v>0</v>
      </c>
      <c r="UK34" s="5">
        <v>0</v>
      </c>
      <c r="UL34" s="5">
        <v>0</v>
      </c>
      <c r="UM34" s="5">
        <v>0</v>
      </c>
      <c r="UN34" s="5">
        <v>0</v>
      </c>
      <c r="UO34" s="5">
        <v>0</v>
      </c>
      <c r="UP34" s="5">
        <v>0</v>
      </c>
      <c r="UQ34" s="5">
        <v>0</v>
      </c>
      <c r="UR34" s="5">
        <v>0</v>
      </c>
      <c r="US34" s="5">
        <v>0</v>
      </c>
      <c r="UT34" s="5">
        <v>0</v>
      </c>
      <c r="UU34" s="5">
        <v>0</v>
      </c>
      <c r="UV34" s="5">
        <v>0</v>
      </c>
      <c r="UW34" s="5">
        <v>0</v>
      </c>
      <c r="UX34" s="5">
        <v>0</v>
      </c>
      <c r="UY34" s="5">
        <v>0</v>
      </c>
      <c r="UZ34" s="5">
        <v>0</v>
      </c>
      <c r="VA34" s="5">
        <v>0</v>
      </c>
      <c r="VB34" s="5">
        <v>0</v>
      </c>
      <c r="VC34" s="5">
        <v>0</v>
      </c>
      <c r="VD34" s="5">
        <v>0</v>
      </c>
      <c r="VE34" s="5">
        <v>0</v>
      </c>
      <c r="VF34" t="s">
        <v>926</v>
      </c>
      <c r="VG34" t="s">
        <v>926</v>
      </c>
      <c r="VH34" s="5">
        <v>0</v>
      </c>
      <c r="VI34" s="5">
        <v>0</v>
      </c>
      <c r="VJ34" s="5">
        <v>0</v>
      </c>
      <c r="VK34" t="s">
        <v>926</v>
      </c>
      <c r="VL34" t="s">
        <v>926</v>
      </c>
      <c r="VM34" s="5">
        <v>0</v>
      </c>
      <c r="VN34" t="s">
        <v>926</v>
      </c>
      <c r="VO34" t="s">
        <v>926</v>
      </c>
      <c r="VP34" s="5">
        <v>0</v>
      </c>
      <c r="VQ34" t="s">
        <v>926</v>
      </c>
      <c r="VR34" t="s">
        <v>926</v>
      </c>
      <c r="VS34" t="s">
        <v>926</v>
      </c>
      <c r="VT34" t="s">
        <v>926</v>
      </c>
      <c r="VU34" t="s">
        <v>926</v>
      </c>
      <c r="VV34" t="s">
        <v>926</v>
      </c>
      <c r="VW34" t="s">
        <v>926</v>
      </c>
      <c r="VX34" t="s">
        <v>926</v>
      </c>
      <c r="VY34" t="s">
        <v>926</v>
      </c>
      <c r="VZ34" s="5">
        <v>0</v>
      </c>
      <c r="WA34" t="s">
        <v>926</v>
      </c>
      <c r="WB34" t="s">
        <v>926</v>
      </c>
      <c r="WC34" t="s">
        <v>926</v>
      </c>
      <c r="WD34" t="s">
        <v>926</v>
      </c>
      <c r="WE34" t="s">
        <v>926</v>
      </c>
      <c r="WF34" s="5">
        <v>0</v>
      </c>
      <c r="WG34" t="s">
        <v>926</v>
      </c>
      <c r="WH34" t="s">
        <v>926</v>
      </c>
      <c r="WI34" s="5">
        <v>0</v>
      </c>
      <c r="WJ34" t="s">
        <v>926</v>
      </c>
      <c r="WK34" t="s">
        <v>926</v>
      </c>
      <c r="WL34" s="5">
        <v>0</v>
      </c>
      <c r="WM34" t="s">
        <v>926</v>
      </c>
      <c r="WN34" s="5">
        <v>0</v>
      </c>
      <c r="WO34" s="5">
        <v>0</v>
      </c>
      <c r="WP34" t="s">
        <v>926</v>
      </c>
      <c r="WQ34" t="s">
        <v>926</v>
      </c>
      <c r="WR34" s="5">
        <v>0</v>
      </c>
      <c r="WS34" s="5">
        <v>0</v>
      </c>
      <c r="WT34" s="5">
        <v>0</v>
      </c>
      <c r="WU34" s="5">
        <v>0</v>
      </c>
      <c r="WV34" s="5">
        <v>0</v>
      </c>
      <c r="WW34" s="5">
        <v>0</v>
      </c>
      <c r="WX34" s="5">
        <v>0</v>
      </c>
      <c r="WY34" s="5">
        <v>0</v>
      </c>
      <c r="WZ34" s="5">
        <v>0</v>
      </c>
      <c r="XA34" s="5">
        <v>0</v>
      </c>
      <c r="XB34" s="5">
        <v>0</v>
      </c>
      <c r="XC34" s="5">
        <v>0</v>
      </c>
      <c r="XD34" s="5">
        <v>0</v>
      </c>
      <c r="XE34" s="5">
        <v>0</v>
      </c>
      <c r="XF34" s="5">
        <v>0</v>
      </c>
      <c r="XG34" s="5">
        <v>0</v>
      </c>
      <c r="XH34" s="5">
        <v>0</v>
      </c>
      <c r="XI34" s="5">
        <v>0</v>
      </c>
      <c r="XJ34" s="5">
        <v>0</v>
      </c>
      <c r="XK34" s="5">
        <v>0</v>
      </c>
      <c r="XL34" s="5">
        <v>0</v>
      </c>
      <c r="XM34" s="5">
        <v>0</v>
      </c>
      <c r="XN34" s="5">
        <v>0</v>
      </c>
      <c r="XO34" s="5">
        <v>0</v>
      </c>
      <c r="XP34" s="5">
        <v>0</v>
      </c>
      <c r="XQ34" s="3">
        <v>0</v>
      </c>
      <c r="XR34" s="1" t="e">
        <v>#NULL!</v>
      </c>
      <c r="XS34" s="1" t="e">
        <v>#NULL!</v>
      </c>
      <c r="XT34" s="1" t="e">
        <v>#NULL!</v>
      </c>
      <c r="XU34" s="3">
        <v>1</v>
      </c>
      <c r="XV34" s="3">
        <v>0</v>
      </c>
      <c r="XW34" s="1" t="e">
        <v>#NULL!</v>
      </c>
      <c r="XX34" s="1" t="e">
        <v>#NULL!</v>
      </c>
      <c r="XY34" s="1" t="e">
        <v>#NULL!</v>
      </c>
      <c r="XZ34" s="3">
        <v>1</v>
      </c>
      <c r="YA34" s="3">
        <v>0</v>
      </c>
      <c r="YB34" s="1" t="e">
        <v>#NULL!</v>
      </c>
      <c r="YC34" s="1" t="e">
        <v>#NULL!</v>
      </c>
      <c r="YD34" s="1" t="e">
        <v>#NULL!</v>
      </c>
      <c r="YE34" s="3">
        <v>2</v>
      </c>
      <c r="YF34" s="3">
        <v>0</v>
      </c>
      <c r="YG34" s="1" t="e">
        <v>#NULL!</v>
      </c>
      <c r="YH34" s="1" t="e">
        <v>#NULL!</v>
      </c>
      <c r="YI34" s="3">
        <v>2</v>
      </c>
      <c r="YJ34" s="3">
        <v>0</v>
      </c>
      <c r="YK34" s="1" t="e">
        <v>#NULL!</v>
      </c>
      <c r="YL34" s="1" t="e">
        <v>#NULL!</v>
      </c>
      <c r="YM34" s="3">
        <v>2</v>
      </c>
      <c r="YN34" s="3">
        <v>0</v>
      </c>
      <c r="YO34" s="1" t="e">
        <v>#NULL!</v>
      </c>
      <c r="YP34" s="1" t="e">
        <v>#NULL!</v>
      </c>
      <c r="YQ34" s="3">
        <v>1</v>
      </c>
      <c r="YR34" s="3">
        <v>0</v>
      </c>
      <c r="YS34" s="1" t="e">
        <v>#NULL!</v>
      </c>
      <c r="YT34" s="1" t="e">
        <v>#NULL!</v>
      </c>
      <c r="YU34" s="1" t="e">
        <v>#NULL!</v>
      </c>
      <c r="YV34" s="3">
        <v>2</v>
      </c>
      <c r="YW34" s="3">
        <v>0</v>
      </c>
      <c r="YX34" s="1" t="e">
        <v>#NULL!</v>
      </c>
      <c r="YY34" s="3">
        <v>3</v>
      </c>
      <c r="YZ34" s="3">
        <v>0</v>
      </c>
      <c r="ZA34" s="1" t="e">
        <v>#NULL!</v>
      </c>
      <c r="ZB34" s="3">
        <v>2</v>
      </c>
      <c r="ZC34" s="3">
        <v>1</v>
      </c>
      <c r="ZD34" s="3">
        <v>0</v>
      </c>
      <c r="ZE34" s="3">
        <v>1</v>
      </c>
      <c r="ZF34" s="3">
        <v>0.5</v>
      </c>
      <c r="ZG34" s="3">
        <v>1</v>
      </c>
      <c r="ZH34" s="3">
        <v>0</v>
      </c>
      <c r="ZI34" s="3">
        <v>2</v>
      </c>
      <c r="ZJ34" s="3">
        <v>0</v>
      </c>
      <c r="ZK34" s="1" t="e">
        <v>#NULL!</v>
      </c>
      <c r="ZL34" s="3">
        <v>2</v>
      </c>
      <c r="ZM34" s="3">
        <v>999</v>
      </c>
      <c r="ZN34" s="3">
        <v>0</v>
      </c>
      <c r="ZO34" s="3">
        <v>2</v>
      </c>
      <c r="ZP34" s="3">
        <v>0</v>
      </c>
      <c r="ZQ34" s="1" t="e">
        <v>#NULL!</v>
      </c>
      <c r="ZR34" s="3">
        <v>2</v>
      </c>
      <c r="ZS34" s="3">
        <v>0</v>
      </c>
      <c r="ZT34" s="1" t="e">
        <v>#NULL!</v>
      </c>
      <c r="ZU34" s="3">
        <v>2</v>
      </c>
      <c r="ZV34" s="3">
        <v>0</v>
      </c>
      <c r="ZW34" s="1" t="e">
        <v>#NULL!</v>
      </c>
      <c r="ZX34" s="3">
        <v>0</v>
      </c>
      <c r="ZY34" s="1" t="e">
        <v>#NULL!</v>
      </c>
      <c r="ZZ34" s="1" t="e">
        <v>#NULL!</v>
      </c>
      <c r="AAA34" s="3">
        <v>999</v>
      </c>
      <c r="AAB34" s="3">
        <v>0</v>
      </c>
      <c r="AAC34" s="1" t="e">
        <v>#NULL!</v>
      </c>
      <c r="AAD34" s="3">
        <v>999</v>
      </c>
      <c r="AAE34" s="3">
        <v>999</v>
      </c>
      <c r="AAF34" s="3">
        <v>999</v>
      </c>
      <c r="AAG34" s="3">
        <v>999</v>
      </c>
      <c r="AAH34" s="3">
        <v>999</v>
      </c>
      <c r="AAI34" s="3">
        <v>999</v>
      </c>
      <c r="AAJ34" s="3">
        <v>999</v>
      </c>
      <c r="AAK34" s="3">
        <v>999</v>
      </c>
      <c r="AAL34" s="3">
        <v>999</v>
      </c>
      <c r="AAM34" s="3">
        <v>999</v>
      </c>
      <c r="AAN34" s="3">
        <v>999</v>
      </c>
      <c r="AAO34" s="3">
        <v>999</v>
      </c>
      <c r="AAP34" s="3">
        <v>999</v>
      </c>
      <c r="AAQ34" s="3">
        <v>999</v>
      </c>
      <c r="AAR34" s="3">
        <v>999</v>
      </c>
      <c r="AAS34" s="3">
        <v>999</v>
      </c>
      <c r="AAT34" s="3">
        <v>999</v>
      </c>
      <c r="AAU34" s="3">
        <v>999</v>
      </c>
      <c r="AAV34" s="3">
        <v>999</v>
      </c>
      <c r="AAW34" s="3">
        <v>999</v>
      </c>
      <c r="AAX34" s="3">
        <v>999</v>
      </c>
      <c r="AAY34" s="3">
        <v>999</v>
      </c>
      <c r="AAZ34" s="3">
        <v>999</v>
      </c>
      <c r="ABA34" s="3">
        <v>999</v>
      </c>
      <c r="ABB34" s="3">
        <v>10</v>
      </c>
      <c r="ABC34" s="3">
        <v>0</v>
      </c>
      <c r="ABD34" s="3">
        <v>0</v>
      </c>
      <c r="ABE34" s="3">
        <v>0</v>
      </c>
      <c r="ABF34" s="3">
        <v>4</v>
      </c>
      <c r="ABG34" s="3">
        <v>3</v>
      </c>
      <c r="ABH34" s="3">
        <v>0</v>
      </c>
      <c r="ABI34" s="3">
        <v>0</v>
      </c>
      <c r="ABJ34" s="3">
        <v>0</v>
      </c>
      <c r="ABK34" s="3">
        <v>5</v>
      </c>
      <c r="ABL34" s="3">
        <v>5</v>
      </c>
      <c r="ABM34" s="3">
        <v>0</v>
      </c>
      <c r="ABN34" s="3">
        <v>0</v>
      </c>
      <c r="ABO34" s="3">
        <v>0</v>
      </c>
      <c r="ABP34" s="3">
        <v>4</v>
      </c>
      <c r="ABQ34" s="3">
        <v>7</v>
      </c>
      <c r="ABR34" s="3">
        <v>0</v>
      </c>
      <c r="ABS34" s="3">
        <v>0</v>
      </c>
      <c r="ABT34" s="3">
        <v>5</v>
      </c>
      <c r="ABU34" s="3">
        <v>8</v>
      </c>
      <c r="ABV34" s="3">
        <v>0</v>
      </c>
      <c r="ABW34" s="3">
        <v>0</v>
      </c>
      <c r="ABX34" s="3">
        <v>2</v>
      </c>
      <c r="ABY34" s="3">
        <v>8</v>
      </c>
      <c r="ABZ34" s="3">
        <v>0</v>
      </c>
      <c r="ACA34" s="3">
        <v>0</v>
      </c>
      <c r="ACB34" s="3">
        <v>2</v>
      </c>
      <c r="ACC34" s="3">
        <v>8</v>
      </c>
      <c r="ACD34" s="3">
        <v>0</v>
      </c>
      <c r="ACE34" s="3">
        <v>0</v>
      </c>
      <c r="ACF34" s="3">
        <v>0</v>
      </c>
      <c r="ACG34" s="3">
        <v>5</v>
      </c>
      <c r="ACH34" s="3">
        <v>5</v>
      </c>
      <c r="ACI34" s="3">
        <v>0</v>
      </c>
      <c r="ACJ34" s="3">
        <v>7</v>
      </c>
      <c r="ACK34" s="3">
        <v>5</v>
      </c>
      <c r="ACL34" s="3">
        <v>0</v>
      </c>
      <c r="ACM34" s="3">
        <v>2</v>
      </c>
      <c r="ACN34" s="3">
        <v>6</v>
      </c>
      <c r="ACO34" s="3">
        <v>3</v>
      </c>
      <c r="ACP34" s="3">
        <v>3</v>
      </c>
      <c r="ACQ34" s="3">
        <v>1</v>
      </c>
      <c r="ACR34" s="3">
        <v>3</v>
      </c>
      <c r="ACS34" s="3">
        <v>6</v>
      </c>
      <c r="ACT34" s="3">
        <v>9</v>
      </c>
      <c r="ACU34" s="3">
        <v>6</v>
      </c>
      <c r="ACV34" s="3">
        <v>0</v>
      </c>
      <c r="ACW34" s="3">
        <v>3</v>
      </c>
      <c r="ACX34" s="3">
        <v>4</v>
      </c>
      <c r="ACY34" s="3">
        <v>2</v>
      </c>
      <c r="ACZ34" s="3">
        <v>7</v>
      </c>
      <c r="ADA34" s="3">
        <v>4</v>
      </c>
      <c r="ADB34" s="3">
        <v>0</v>
      </c>
      <c r="ADC34" s="3">
        <v>6</v>
      </c>
      <c r="ADD34" s="3">
        <v>5</v>
      </c>
      <c r="ADE34" s="3">
        <v>0</v>
      </c>
      <c r="ADF34" s="3">
        <v>5</v>
      </c>
      <c r="ADG34" s="3">
        <v>1.5</v>
      </c>
      <c r="ADH34" s="3">
        <v>0</v>
      </c>
      <c r="ADI34" s="3">
        <v>10</v>
      </c>
      <c r="ADJ34" s="3">
        <v>0</v>
      </c>
      <c r="ADK34" s="3">
        <v>0</v>
      </c>
      <c r="ADL34" s="3">
        <v>6</v>
      </c>
      <c r="ADM34" s="3">
        <v>5</v>
      </c>
      <c r="ADN34" s="3">
        <v>0</v>
      </c>
      <c r="ADO34" s="3">
        <v>0</v>
      </c>
      <c r="ADP34" s="3">
        <v>0</v>
      </c>
      <c r="ADQ34" s="3">
        <v>0</v>
      </c>
      <c r="ADR34" s="3">
        <v>0</v>
      </c>
      <c r="ADS34" s="3">
        <v>0</v>
      </c>
      <c r="ADT34" s="3">
        <v>0</v>
      </c>
      <c r="ADU34" s="3">
        <v>0</v>
      </c>
      <c r="ADV34" s="3">
        <v>0</v>
      </c>
      <c r="ADW34" s="3">
        <v>0</v>
      </c>
      <c r="ADX34" s="3">
        <v>0</v>
      </c>
      <c r="ADY34" s="3">
        <v>0</v>
      </c>
      <c r="ADZ34" s="3">
        <v>0</v>
      </c>
      <c r="AEA34" s="3">
        <v>0</v>
      </c>
      <c r="AEB34" s="3">
        <v>0</v>
      </c>
      <c r="AEC34" s="3">
        <v>0</v>
      </c>
      <c r="AED34" s="3">
        <v>0</v>
      </c>
      <c r="AEE34" s="3">
        <v>0</v>
      </c>
      <c r="AEF34" s="3">
        <v>0</v>
      </c>
      <c r="AEG34" s="3">
        <v>0</v>
      </c>
      <c r="AEH34" s="3">
        <v>0</v>
      </c>
      <c r="AEI34" s="3">
        <v>0</v>
      </c>
      <c r="AEJ34" s="3">
        <v>0</v>
      </c>
      <c r="AEK34" s="3">
        <v>0</v>
      </c>
      <c r="AEL34" s="3">
        <v>0</v>
      </c>
      <c r="AEM34" t="s">
        <v>933</v>
      </c>
      <c r="AEN34" s="5">
        <v>0</v>
      </c>
      <c r="AEO34" s="5">
        <v>0</v>
      </c>
      <c r="AEP34" s="5">
        <v>0</v>
      </c>
      <c r="AEQ34" t="s">
        <v>933</v>
      </c>
      <c r="AER34" t="s">
        <v>933</v>
      </c>
      <c r="AES34" s="5">
        <v>0</v>
      </c>
      <c r="AET34" s="5">
        <v>0</v>
      </c>
      <c r="AEU34" s="5">
        <v>0</v>
      </c>
      <c r="AEV34" t="s">
        <v>933</v>
      </c>
      <c r="AEW34" t="s">
        <v>933</v>
      </c>
      <c r="AEX34" s="5">
        <v>0</v>
      </c>
      <c r="AEY34" s="5">
        <v>0</v>
      </c>
      <c r="AEZ34" s="5">
        <v>0</v>
      </c>
      <c r="AFA34" t="s">
        <v>933</v>
      </c>
      <c r="AFB34" t="s">
        <v>933</v>
      </c>
      <c r="AFC34" s="5">
        <v>0</v>
      </c>
      <c r="AFD34" s="5">
        <v>0</v>
      </c>
      <c r="AFE34" t="s">
        <v>933</v>
      </c>
      <c r="AFF34" t="s">
        <v>933</v>
      </c>
      <c r="AFG34" s="5">
        <v>0</v>
      </c>
      <c r="AFH34" s="5">
        <v>0</v>
      </c>
      <c r="AFI34" t="s">
        <v>933</v>
      </c>
      <c r="AFJ34" t="s">
        <v>933</v>
      </c>
      <c r="AFK34" s="5">
        <v>0</v>
      </c>
      <c r="AFL34" s="5">
        <v>0</v>
      </c>
      <c r="AFM34" t="s">
        <v>933</v>
      </c>
      <c r="AFN34" t="s">
        <v>933</v>
      </c>
      <c r="AFO34" s="5">
        <v>0</v>
      </c>
      <c r="AFP34" s="5">
        <v>0</v>
      </c>
      <c r="AFQ34" s="5">
        <v>0</v>
      </c>
      <c r="AFR34" t="s">
        <v>933</v>
      </c>
      <c r="AFS34" t="s">
        <v>933</v>
      </c>
      <c r="AFT34" s="5">
        <v>0</v>
      </c>
      <c r="AFU34" t="s">
        <v>933</v>
      </c>
      <c r="AFV34" t="s">
        <v>933</v>
      </c>
      <c r="AFW34" s="5">
        <v>0</v>
      </c>
      <c r="AFX34" t="s">
        <v>933</v>
      </c>
      <c r="AFY34" t="s">
        <v>933</v>
      </c>
      <c r="AFZ34" t="s">
        <v>933</v>
      </c>
      <c r="AGA34" t="s">
        <v>933</v>
      </c>
      <c r="AGB34" t="s">
        <v>933</v>
      </c>
      <c r="AGC34" t="s">
        <v>933</v>
      </c>
      <c r="AGD34" t="s">
        <v>933</v>
      </c>
      <c r="AGE34" t="s">
        <v>933</v>
      </c>
      <c r="AGF34" t="s">
        <v>933</v>
      </c>
      <c r="AGG34" s="5">
        <v>0</v>
      </c>
      <c r="AGH34" t="s">
        <v>933</v>
      </c>
      <c r="AGI34" t="s">
        <v>933</v>
      </c>
      <c r="AGJ34" t="s">
        <v>933</v>
      </c>
      <c r="AGK34" t="s">
        <v>933</v>
      </c>
      <c r="AGL34" t="s">
        <v>933</v>
      </c>
      <c r="AGM34" s="5">
        <v>0</v>
      </c>
      <c r="AGN34" t="s">
        <v>933</v>
      </c>
      <c r="AGO34" t="s">
        <v>933</v>
      </c>
      <c r="AGP34" s="5">
        <v>0</v>
      </c>
      <c r="AGQ34" t="s">
        <v>933</v>
      </c>
      <c r="AGR34" t="s">
        <v>933</v>
      </c>
      <c r="AGS34" s="5">
        <v>0</v>
      </c>
      <c r="AGT34" t="s">
        <v>933</v>
      </c>
      <c r="AGU34" s="5">
        <v>0</v>
      </c>
      <c r="AGV34" s="5">
        <v>0</v>
      </c>
      <c r="AGW34" t="s">
        <v>933</v>
      </c>
      <c r="AGX34" t="s">
        <v>933</v>
      </c>
      <c r="AGY34" s="5">
        <v>0</v>
      </c>
      <c r="AGZ34" s="5">
        <v>0</v>
      </c>
      <c r="AHA34" s="5">
        <v>0</v>
      </c>
      <c r="AHB34" s="5">
        <v>0</v>
      </c>
      <c r="AHC34" s="5">
        <v>0</v>
      </c>
      <c r="AHD34" s="5">
        <v>0</v>
      </c>
      <c r="AHE34" s="5">
        <v>0</v>
      </c>
      <c r="AHF34" s="5">
        <v>0</v>
      </c>
      <c r="AHG34" s="5">
        <v>0</v>
      </c>
      <c r="AHH34" s="5">
        <v>0</v>
      </c>
      <c r="AHI34" s="5">
        <v>0</v>
      </c>
      <c r="AHJ34" s="5">
        <v>0</v>
      </c>
      <c r="AHK34" s="5">
        <v>0</v>
      </c>
      <c r="AHL34" s="5">
        <v>0</v>
      </c>
      <c r="AHM34" s="5">
        <v>0</v>
      </c>
      <c r="AHN34" s="5">
        <v>0</v>
      </c>
      <c r="AHO34" s="5">
        <v>0</v>
      </c>
      <c r="AHP34" s="5">
        <v>0</v>
      </c>
      <c r="AHQ34" s="5">
        <v>0</v>
      </c>
      <c r="AHR34" s="5">
        <v>0</v>
      </c>
      <c r="AHS34" s="5">
        <v>0</v>
      </c>
      <c r="AHT34" s="5">
        <v>0</v>
      </c>
      <c r="AHU34" s="5">
        <v>0</v>
      </c>
      <c r="AHV34" s="5">
        <v>0</v>
      </c>
      <c r="AHW34" s="5">
        <v>0</v>
      </c>
    </row>
    <row r="35" spans="1:907" x14ac:dyDescent="0.2">
      <c r="A35" s="5">
        <v>40</v>
      </c>
      <c r="B35" t="s">
        <v>903</v>
      </c>
      <c r="C35" t="s">
        <v>904</v>
      </c>
      <c r="D35" t="s">
        <v>904</v>
      </c>
      <c r="E35" s="5">
        <v>19</v>
      </c>
      <c r="F35" s="5">
        <v>19.572222222222223</v>
      </c>
      <c r="G35" s="2">
        <v>42408</v>
      </c>
      <c r="H35" s="2">
        <v>42459</v>
      </c>
      <c r="I35" t="s">
        <v>906</v>
      </c>
      <c r="J35" t="s">
        <v>937</v>
      </c>
      <c r="K35" t="s">
        <v>912</v>
      </c>
      <c r="L35" t="s">
        <v>913</v>
      </c>
      <c r="M35" s="5">
        <v>0</v>
      </c>
      <c r="N35" s="5">
        <v>0</v>
      </c>
      <c r="O35" t="s">
        <v>913</v>
      </c>
      <c r="P35" t="s">
        <v>912</v>
      </c>
      <c r="Q35" s="5">
        <v>0</v>
      </c>
      <c r="R35" s="5">
        <v>0</v>
      </c>
      <c r="S35" s="5">
        <v>0</v>
      </c>
      <c r="T35" t="s">
        <v>912</v>
      </c>
      <c r="U35" t="s">
        <v>913</v>
      </c>
      <c r="V35" s="5">
        <v>0</v>
      </c>
      <c r="W35" s="5">
        <v>0</v>
      </c>
      <c r="X35" s="5">
        <v>0</v>
      </c>
      <c r="Y35" t="s">
        <v>913</v>
      </c>
      <c r="Z35" t="s">
        <v>913</v>
      </c>
      <c r="AA35" s="5">
        <v>0</v>
      </c>
      <c r="AB35" s="5">
        <v>0</v>
      </c>
      <c r="AC35" t="s">
        <v>912</v>
      </c>
      <c r="AD35" t="s">
        <v>912</v>
      </c>
      <c r="AE35" s="5">
        <v>0</v>
      </c>
      <c r="AF35" s="5">
        <v>0</v>
      </c>
      <c r="AG35" t="s">
        <v>913</v>
      </c>
      <c r="AH35" t="s">
        <v>913</v>
      </c>
      <c r="AI35" s="5">
        <v>0</v>
      </c>
      <c r="AJ35" s="5">
        <v>0</v>
      </c>
      <c r="AK35" t="s">
        <v>913</v>
      </c>
      <c r="AL35" t="s">
        <v>912</v>
      </c>
      <c r="AM35" t="s">
        <v>912</v>
      </c>
      <c r="AN35" s="5">
        <v>0</v>
      </c>
      <c r="AO35" s="5">
        <v>0</v>
      </c>
      <c r="AP35" t="s">
        <v>912</v>
      </c>
      <c r="AQ35" t="s">
        <v>912</v>
      </c>
      <c r="AR35" t="s">
        <v>913</v>
      </c>
      <c r="AS35" t="s">
        <v>913</v>
      </c>
      <c r="AT35" t="s">
        <v>913</v>
      </c>
      <c r="AU35" s="5">
        <v>0</v>
      </c>
      <c r="AV35" t="s">
        <v>913</v>
      </c>
      <c r="AW35" t="s">
        <v>913</v>
      </c>
      <c r="AX35" s="5">
        <v>0</v>
      </c>
      <c r="AY35" t="s">
        <v>912</v>
      </c>
      <c r="AZ35" t="s">
        <v>913</v>
      </c>
      <c r="BA35" s="5">
        <v>0</v>
      </c>
      <c r="BB35" s="5">
        <v>0</v>
      </c>
      <c r="BC35" t="s">
        <v>913</v>
      </c>
      <c r="BD35" s="5">
        <v>0</v>
      </c>
      <c r="BE35" s="5">
        <v>0</v>
      </c>
      <c r="BF35" t="s">
        <v>912</v>
      </c>
      <c r="BG35" t="s">
        <v>912</v>
      </c>
      <c r="BH35" s="5">
        <v>0</v>
      </c>
      <c r="BI35" t="s">
        <v>912</v>
      </c>
      <c r="BJ35" t="s">
        <v>912</v>
      </c>
      <c r="BK35" s="5">
        <v>0</v>
      </c>
      <c r="BL35" t="s">
        <v>912</v>
      </c>
      <c r="BM35" s="5">
        <v>0</v>
      </c>
      <c r="BN35" s="5">
        <v>0</v>
      </c>
      <c r="BO35" t="s">
        <v>913</v>
      </c>
      <c r="BP35" t="s">
        <v>912</v>
      </c>
      <c r="BQ35" t="s">
        <v>913</v>
      </c>
      <c r="BR35" t="s">
        <v>913</v>
      </c>
      <c r="BS35" t="s">
        <v>913</v>
      </c>
      <c r="BT35" s="5">
        <v>0</v>
      </c>
      <c r="BU35" t="s">
        <v>912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t="s">
        <v>913</v>
      </c>
      <c r="CW35" t="s">
        <v>913</v>
      </c>
      <c r="CX35" s="5">
        <v>0</v>
      </c>
      <c r="CY35" s="5">
        <v>0</v>
      </c>
      <c r="CZ35" t="s">
        <v>913</v>
      </c>
      <c r="DA35" t="s">
        <v>913</v>
      </c>
      <c r="DB35" s="5">
        <v>0</v>
      </c>
      <c r="DC35" s="5">
        <v>0</v>
      </c>
      <c r="DD35" s="5">
        <v>0</v>
      </c>
      <c r="DE35" t="s">
        <v>912</v>
      </c>
      <c r="DF35" t="s">
        <v>913</v>
      </c>
      <c r="DG35" s="5">
        <v>0</v>
      </c>
      <c r="DH35" s="5">
        <v>0</v>
      </c>
      <c r="DI35" s="5">
        <v>0</v>
      </c>
      <c r="DJ35" t="s">
        <v>913</v>
      </c>
      <c r="DK35" t="s">
        <v>913</v>
      </c>
      <c r="DL35" s="5">
        <v>0</v>
      </c>
      <c r="DM35" s="5">
        <v>0</v>
      </c>
      <c r="DN35" t="s">
        <v>912</v>
      </c>
      <c r="DO35" t="s">
        <v>913</v>
      </c>
      <c r="DP35" s="5">
        <v>0</v>
      </c>
      <c r="DQ35" s="5">
        <v>0</v>
      </c>
      <c r="DR35" t="s">
        <v>913</v>
      </c>
      <c r="DS35" t="s">
        <v>913</v>
      </c>
      <c r="DT35" s="5">
        <v>0</v>
      </c>
      <c r="DU35" s="5">
        <v>0</v>
      </c>
      <c r="DV35" t="s">
        <v>913</v>
      </c>
      <c r="DW35" t="s">
        <v>912</v>
      </c>
      <c r="DX35" t="s">
        <v>913</v>
      </c>
      <c r="DY35" s="5">
        <v>0</v>
      </c>
      <c r="DZ35" s="5">
        <v>0</v>
      </c>
      <c r="EA35" t="s">
        <v>912</v>
      </c>
      <c r="EB35" t="s">
        <v>912</v>
      </c>
      <c r="EC35" t="s">
        <v>913</v>
      </c>
      <c r="ED35" t="s">
        <v>913</v>
      </c>
      <c r="EE35" t="s">
        <v>912</v>
      </c>
      <c r="EF35" s="5">
        <v>0</v>
      </c>
      <c r="EG35" t="s">
        <v>913</v>
      </c>
      <c r="EH35" t="s">
        <v>912</v>
      </c>
      <c r="EI35" s="5">
        <v>0</v>
      </c>
      <c r="EJ35" t="s">
        <v>913</v>
      </c>
      <c r="EK35" t="s">
        <v>913</v>
      </c>
      <c r="EL35" s="5">
        <v>0</v>
      </c>
      <c r="EM35" s="5">
        <v>0</v>
      </c>
      <c r="EN35" t="s">
        <v>913</v>
      </c>
      <c r="EO35" s="5">
        <v>0</v>
      </c>
      <c r="EP35" s="5">
        <v>0</v>
      </c>
      <c r="EQ35" t="s">
        <v>913</v>
      </c>
      <c r="ER35" t="s">
        <v>913</v>
      </c>
      <c r="ES35" s="5">
        <v>0</v>
      </c>
      <c r="ET35" t="s">
        <v>913</v>
      </c>
      <c r="EU35" t="s">
        <v>913</v>
      </c>
      <c r="EV35" s="5">
        <v>0</v>
      </c>
      <c r="EW35" t="s">
        <v>912</v>
      </c>
      <c r="EX35" s="5">
        <v>0</v>
      </c>
      <c r="EY35" s="5">
        <v>0</v>
      </c>
      <c r="EZ35" t="s">
        <v>913</v>
      </c>
      <c r="FA35" t="s">
        <v>912</v>
      </c>
      <c r="FB35" t="s">
        <v>913</v>
      </c>
      <c r="FC35" t="s">
        <v>912</v>
      </c>
      <c r="FD35" t="s">
        <v>912</v>
      </c>
      <c r="FE35" s="5">
        <v>0</v>
      </c>
      <c r="FF35" t="s">
        <v>911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t="s">
        <v>908</v>
      </c>
      <c r="GH35" t="s">
        <v>908</v>
      </c>
      <c r="GI35" t="s">
        <v>909</v>
      </c>
      <c r="GJ35" s="5">
        <v>2</v>
      </c>
      <c r="GK35" s="5">
        <v>3</v>
      </c>
      <c r="GL35" s="5">
        <v>1</v>
      </c>
      <c r="GM35" s="5">
        <v>3</v>
      </c>
      <c r="GN35" s="5">
        <v>1</v>
      </c>
      <c r="GO35" s="5">
        <v>0</v>
      </c>
      <c r="GP35" t="s">
        <v>908</v>
      </c>
      <c r="GQ35" t="s">
        <v>908</v>
      </c>
      <c r="GR35" t="s">
        <v>1037</v>
      </c>
      <c r="GS35" s="4">
        <v>13</v>
      </c>
      <c r="GT35" s="4">
        <v>22</v>
      </c>
      <c r="GU35" s="4">
        <v>17</v>
      </c>
      <c r="GV35" s="4">
        <v>30</v>
      </c>
      <c r="GW35" s="5">
        <v>30</v>
      </c>
      <c r="GX35" s="5">
        <v>52</v>
      </c>
      <c r="GY35" s="5">
        <v>7</v>
      </c>
      <c r="GZ35" s="5">
        <v>6</v>
      </c>
      <c r="HA35" s="5">
        <v>12</v>
      </c>
      <c r="HB35" s="5">
        <v>10</v>
      </c>
      <c r="HC35" s="5">
        <v>9</v>
      </c>
      <c r="HD35" s="5">
        <v>15</v>
      </c>
      <c r="HE35" s="5">
        <v>8</v>
      </c>
      <c r="HF35" s="5">
        <v>15</v>
      </c>
      <c r="HG35" t="s">
        <v>910</v>
      </c>
      <c r="HH35" t="s">
        <v>935</v>
      </c>
      <c r="HI35" s="5">
        <v>2</v>
      </c>
      <c r="HJ35" s="5">
        <v>16</v>
      </c>
      <c r="HK35" s="5">
        <v>4</v>
      </c>
      <c r="HL35" s="5">
        <v>3</v>
      </c>
      <c r="HM35" s="5">
        <v>0</v>
      </c>
      <c r="HN35" s="5">
        <v>0</v>
      </c>
      <c r="HO35" s="5">
        <v>0</v>
      </c>
      <c r="HP35" s="5">
        <v>1</v>
      </c>
      <c r="HQ35" s="5">
        <v>0</v>
      </c>
      <c r="HR35" s="5">
        <v>1</v>
      </c>
      <c r="HS35" s="5">
        <v>5</v>
      </c>
      <c r="HT35" s="5">
        <v>5</v>
      </c>
      <c r="HU35" s="5">
        <v>0</v>
      </c>
      <c r="HV35" s="5">
        <v>0</v>
      </c>
      <c r="HW35" s="5">
        <v>5</v>
      </c>
      <c r="HX35" s="5">
        <v>5</v>
      </c>
      <c r="HY35" s="5">
        <v>0</v>
      </c>
      <c r="HZ35" s="5">
        <v>0</v>
      </c>
      <c r="IA35" s="5">
        <v>0</v>
      </c>
      <c r="IB35" s="5">
        <v>5</v>
      </c>
      <c r="IC35" s="5">
        <v>5</v>
      </c>
      <c r="ID35" s="5">
        <v>0</v>
      </c>
      <c r="IE35" s="5">
        <v>0</v>
      </c>
      <c r="IF35" s="5">
        <v>0</v>
      </c>
      <c r="IG35" s="5">
        <v>5</v>
      </c>
      <c r="IH35" s="5">
        <v>5</v>
      </c>
      <c r="II35" s="5">
        <v>0</v>
      </c>
      <c r="IJ35" s="5">
        <v>0</v>
      </c>
      <c r="IK35" s="5">
        <v>5</v>
      </c>
      <c r="IL35" s="5">
        <v>5</v>
      </c>
      <c r="IM35" s="5">
        <v>0</v>
      </c>
      <c r="IN35" s="5">
        <v>0</v>
      </c>
      <c r="IO35" s="5">
        <v>5</v>
      </c>
      <c r="IP35" s="5">
        <v>5</v>
      </c>
      <c r="IQ35" s="5">
        <v>0</v>
      </c>
      <c r="IR35" s="5">
        <v>0</v>
      </c>
      <c r="IS35" s="5">
        <v>5</v>
      </c>
      <c r="IT35" s="5">
        <v>5</v>
      </c>
      <c r="IU35" s="5">
        <v>5</v>
      </c>
      <c r="IV35" s="5">
        <v>0</v>
      </c>
      <c r="IW35" s="5">
        <v>0</v>
      </c>
      <c r="IX35" s="5">
        <v>5</v>
      </c>
      <c r="IY35" s="5">
        <v>5</v>
      </c>
      <c r="IZ35" s="5">
        <v>5</v>
      </c>
      <c r="JA35" s="5">
        <v>5</v>
      </c>
      <c r="JB35" s="5">
        <v>5</v>
      </c>
      <c r="JC35" s="5">
        <v>0</v>
      </c>
      <c r="JD35" s="5">
        <v>5</v>
      </c>
      <c r="JE35" s="5">
        <v>5</v>
      </c>
      <c r="JF35" s="5">
        <v>0</v>
      </c>
      <c r="JG35" s="5">
        <v>5</v>
      </c>
      <c r="JH35" s="5">
        <v>5</v>
      </c>
      <c r="JI35" s="5">
        <v>0</v>
      </c>
      <c r="JJ35" s="5">
        <v>0</v>
      </c>
      <c r="JK35" s="5">
        <v>5</v>
      </c>
      <c r="JL35" s="5">
        <v>0</v>
      </c>
      <c r="JM35" s="5">
        <v>0</v>
      </c>
      <c r="JN35" s="5">
        <v>5</v>
      </c>
      <c r="JO35" s="5">
        <v>5</v>
      </c>
      <c r="JP35" s="5">
        <v>0</v>
      </c>
      <c r="JQ35" s="5">
        <v>5</v>
      </c>
      <c r="JR35" s="5">
        <v>5</v>
      </c>
      <c r="JS35" s="5">
        <v>0</v>
      </c>
      <c r="JT35" s="5">
        <v>5</v>
      </c>
      <c r="JU35" s="5">
        <v>5</v>
      </c>
      <c r="JV35" s="5">
        <v>0</v>
      </c>
      <c r="JW35" s="5">
        <v>5</v>
      </c>
      <c r="JX35" s="5">
        <v>5</v>
      </c>
      <c r="JY35" s="5">
        <v>5</v>
      </c>
      <c r="JZ35" s="5">
        <v>5</v>
      </c>
      <c r="KA35" s="5">
        <v>5</v>
      </c>
      <c r="KB35" s="5">
        <v>0</v>
      </c>
      <c r="KC35" s="5">
        <v>5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t="s">
        <v>916</v>
      </c>
      <c r="LE35" t="s">
        <v>918</v>
      </c>
      <c r="LF35" s="5">
        <v>0</v>
      </c>
      <c r="LG35" s="5">
        <v>0</v>
      </c>
      <c r="LH35" t="s">
        <v>918</v>
      </c>
      <c r="LI35" t="s">
        <v>916</v>
      </c>
      <c r="LJ35" s="5">
        <v>0</v>
      </c>
      <c r="LK35" s="5">
        <v>0</v>
      </c>
      <c r="LL35" s="5">
        <v>0</v>
      </c>
      <c r="LM35" t="s">
        <v>916</v>
      </c>
      <c r="LN35" t="s">
        <v>918</v>
      </c>
      <c r="LO35" s="5">
        <v>0</v>
      </c>
      <c r="LP35" s="5">
        <v>0</v>
      </c>
      <c r="LQ35" s="5">
        <v>0</v>
      </c>
      <c r="LR35" t="s">
        <v>918</v>
      </c>
      <c r="LS35" t="s">
        <v>918</v>
      </c>
      <c r="LT35" s="5">
        <v>0</v>
      </c>
      <c r="LU35" s="5">
        <v>0</v>
      </c>
      <c r="LV35" t="s">
        <v>916</v>
      </c>
      <c r="LW35" t="s">
        <v>916</v>
      </c>
      <c r="LX35" s="5">
        <v>0</v>
      </c>
      <c r="LY35" s="5">
        <v>0</v>
      </c>
      <c r="LZ35" t="s">
        <v>916</v>
      </c>
      <c r="MA35" t="s">
        <v>916</v>
      </c>
      <c r="MB35" s="5">
        <v>0</v>
      </c>
      <c r="MC35" s="5">
        <v>0</v>
      </c>
      <c r="MD35" t="s">
        <v>918</v>
      </c>
      <c r="ME35" t="s">
        <v>916</v>
      </c>
      <c r="MF35" t="s">
        <v>916</v>
      </c>
      <c r="MG35" s="5">
        <v>0</v>
      </c>
      <c r="MH35" s="5">
        <v>0</v>
      </c>
      <c r="MI35" t="s">
        <v>916</v>
      </c>
      <c r="MJ35" t="s">
        <v>916</v>
      </c>
      <c r="MK35" t="s">
        <v>918</v>
      </c>
      <c r="ML35" t="s">
        <v>918</v>
      </c>
      <c r="MM35" t="s">
        <v>916</v>
      </c>
      <c r="MN35" s="5">
        <v>0</v>
      </c>
      <c r="MO35" t="s">
        <v>918</v>
      </c>
      <c r="MP35" t="s">
        <v>916</v>
      </c>
      <c r="MQ35" s="5">
        <v>0</v>
      </c>
      <c r="MR35" t="s">
        <v>916</v>
      </c>
      <c r="MS35" t="s">
        <v>918</v>
      </c>
      <c r="MT35" s="5">
        <v>0</v>
      </c>
      <c r="MU35" s="5">
        <v>0</v>
      </c>
      <c r="MV35" t="s">
        <v>918</v>
      </c>
      <c r="MW35" s="5">
        <v>0</v>
      </c>
      <c r="MX35" s="5">
        <v>0</v>
      </c>
      <c r="MY35" t="s">
        <v>918</v>
      </c>
      <c r="MZ35" t="s">
        <v>916</v>
      </c>
      <c r="NA35" s="5">
        <v>0</v>
      </c>
      <c r="NB35" t="s">
        <v>916</v>
      </c>
      <c r="NC35" t="s">
        <v>916</v>
      </c>
      <c r="ND35" s="5">
        <v>0</v>
      </c>
      <c r="NE35" t="s">
        <v>916</v>
      </c>
      <c r="NF35" s="5">
        <v>0</v>
      </c>
      <c r="NG35" s="5">
        <v>0</v>
      </c>
      <c r="NH35" t="s">
        <v>918</v>
      </c>
      <c r="NI35" t="s">
        <v>918</v>
      </c>
      <c r="NJ35" t="s">
        <v>918</v>
      </c>
      <c r="NK35" t="s">
        <v>916</v>
      </c>
      <c r="NL35" t="s">
        <v>916</v>
      </c>
      <c r="NM35" s="5">
        <v>0</v>
      </c>
      <c r="NN35" t="s">
        <v>916</v>
      </c>
      <c r="NO35" s="5">
        <v>0</v>
      </c>
      <c r="NP35" s="5">
        <v>0</v>
      </c>
      <c r="NQ35" s="5">
        <v>0</v>
      </c>
      <c r="NR35" s="5">
        <v>0</v>
      </c>
      <c r="NS35" s="5">
        <v>0</v>
      </c>
      <c r="NT35" s="5">
        <v>0</v>
      </c>
      <c r="NU35" s="5">
        <v>0</v>
      </c>
      <c r="NV35" s="5">
        <v>0</v>
      </c>
      <c r="NW35" s="5">
        <v>0</v>
      </c>
      <c r="NX35" s="5">
        <v>0</v>
      </c>
      <c r="NY35" s="5">
        <v>0</v>
      </c>
      <c r="NZ35" s="5">
        <v>0</v>
      </c>
      <c r="OA35" s="5">
        <v>0</v>
      </c>
      <c r="OB35" s="5">
        <v>0</v>
      </c>
      <c r="OC35" s="5">
        <v>0</v>
      </c>
      <c r="OD35" s="5">
        <v>0</v>
      </c>
      <c r="OE35" s="5">
        <v>0</v>
      </c>
      <c r="OF35" s="5">
        <v>0</v>
      </c>
      <c r="OG35" s="5">
        <v>0</v>
      </c>
      <c r="OH35" s="5">
        <v>0</v>
      </c>
      <c r="OI35" s="5">
        <v>0</v>
      </c>
      <c r="OJ35" s="5">
        <v>0</v>
      </c>
      <c r="OK35" s="5">
        <v>0</v>
      </c>
      <c r="OL35" s="5">
        <v>0</v>
      </c>
      <c r="OM35" s="5">
        <v>0</v>
      </c>
      <c r="ON35" s="5">
        <v>0</v>
      </c>
      <c r="OO35" s="5">
        <v>5</v>
      </c>
      <c r="OP35" s="5">
        <v>0</v>
      </c>
      <c r="OQ35" s="5">
        <v>0</v>
      </c>
      <c r="OR35" s="5">
        <v>0</v>
      </c>
      <c r="OS35" s="5">
        <v>5</v>
      </c>
      <c r="OT35" s="5">
        <v>5</v>
      </c>
      <c r="OU35" s="5">
        <v>0</v>
      </c>
      <c r="OV35" s="5">
        <v>0</v>
      </c>
      <c r="OW35" s="5">
        <v>0</v>
      </c>
      <c r="OX35" s="5">
        <v>5</v>
      </c>
      <c r="OY35" s="5">
        <v>5</v>
      </c>
      <c r="OZ35" s="5">
        <v>0</v>
      </c>
      <c r="PA35" s="5">
        <v>0</v>
      </c>
      <c r="PB35" s="5">
        <v>0</v>
      </c>
      <c r="PC35" s="5">
        <v>5</v>
      </c>
      <c r="PD35" s="5">
        <v>5</v>
      </c>
      <c r="PE35" s="5">
        <v>0</v>
      </c>
      <c r="PF35" s="5">
        <v>0</v>
      </c>
      <c r="PG35" s="5">
        <v>5</v>
      </c>
      <c r="PH35" s="5">
        <v>0</v>
      </c>
      <c r="PI35" s="5">
        <v>0</v>
      </c>
      <c r="PJ35" s="5">
        <v>0</v>
      </c>
      <c r="PK35" s="5">
        <v>5</v>
      </c>
      <c r="PL35" s="5">
        <v>0</v>
      </c>
      <c r="PM35" s="5">
        <v>0</v>
      </c>
      <c r="PN35" s="5">
        <v>0</v>
      </c>
      <c r="PO35" s="5">
        <v>5</v>
      </c>
      <c r="PP35" s="5">
        <v>0</v>
      </c>
      <c r="PQ35" s="5">
        <v>0</v>
      </c>
      <c r="PR35" s="5">
        <v>0</v>
      </c>
      <c r="PS35" s="5">
        <v>0</v>
      </c>
      <c r="PT35" s="5">
        <v>5</v>
      </c>
      <c r="PU35" s="5">
        <v>0</v>
      </c>
      <c r="PV35" s="5">
        <v>0</v>
      </c>
      <c r="PW35" s="5">
        <v>5</v>
      </c>
      <c r="PX35" s="5">
        <v>0</v>
      </c>
      <c r="PY35" s="5">
        <v>0</v>
      </c>
      <c r="PZ35" s="5">
        <v>5</v>
      </c>
      <c r="QA35" s="5">
        <v>0</v>
      </c>
      <c r="QB35" s="5">
        <v>0</v>
      </c>
      <c r="QC35" s="5">
        <v>5</v>
      </c>
      <c r="QD35" s="5">
        <v>0</v>
      </c>
      <c r="QE35" s="5">
        <v>0</v>
      </c>
      <c r="QF35" s="5">
        <v>0</v>
      </c>
      <c r="QG35" s="5">
        <v>5</v>
      </c>
      <c r="QH35" s="5">
        <v>0</v>
      </c>
      <c r="QI35" s="5">
        <v>0</v>
      </c>
      <c r="QJ35" s="5">
        <v>5</v>
      </c>
      <c r="QK35" s="5">
        <v>0</v>
      </c>
      <c r="QL35" s="5">
        <v>0</v>
      </c>
      <c r="QM35" s="5">
        <v>5</v>
      </c>
      <c r="QN35" s="5">
        <v>0</v>
      </c>
      <c r="QO35" s="5">
        <v>0</v>
      </c>
      <c r="QP35" s="5">
        <v>5</v>
      </c>
      <c r="QQ35" s="5">
        <v>0</v>
      </c>
      <c r="QR35" s="5">
        <v>0</v>
      </c>
      <c r="QS35" s="5">
        <v>5</v>
      </c>
      <c r="QT35" s="5">
        <v>0</v>
      </c>
      <c r="QU35" s="5">
        <v>0</v>
      </c>
      <c r="QV35" s="5">
        <v>5</v>
      </c>
      <c r="QW35" s="5">
        <v>0</v>
      </c>
      <c r="QX35" s="5">
        <v>0</v>
      </c>
      <c r="QY35" s="5">
        <v>5</v>
      </c>
      <c r="QZ35" s="5">
        <v>0</v>
      </c>
      <c r="RA35" s="5">
        <v>0</v>
      </c>
      <c r="RB35" s="5">
        <v>0</v>
      </c>
      <c r="RC35" s="5">
        <v>0</v>
      </c>
      <c r="RD35" s="5">
        <v>0</v>
      </c>
      <c r="RE35" s="5">
        <v>0</v>
      </c>
      <c r="RF35" s="5">
        <v>0</v>
      </c>
      <c r="RG35" s="5">
        <v>0</v>
      </c>
      <c r="RH35" s="5">
        <v>0</v>
      </c>
      <c r="RI35" s="5">
        <v>0</v>
      </c>
      <c r="RJ35" s="5">
        <v>0</v>
      </c>
      <c r="RK35" s="5">
        <v>0</v>
      </c>
      <c r="RL35" s="5">
        <v>0</v>
      </c>
      <c r="RM35" s="5">
        <v>0</v>
      </c>
      <c r="RN35" s="5">
        <v>0</v>
      </c>
      <c r="RO35" s="5">
        <v>0</v>
      </c>
      <c r="RP35" s="5">
        <v>0</v>
      </c>
      <c r="RQ35" s="5">
        <v>0</v>
      </c>
      <c r="RR35" s="5">
        <v>0</v>
      </c>
      <c r="RS35" s="5">
        <v>0</v>
      </c>
      <c r="RT35" s="5">
        <v>0</v>
      </c>
      <c r="RU35" s="5">
        <v>0</v>
      </c>
      <c r="RV35" s="5">
        <v>0</v>
      </c>
      <c r="RW35" s="5">
        <v>0</v>
      </c>
      <c r="RX35" s="5">
        <v>0</v>
      </c>
      <c r="RY35" s="5">
        <v>0</v>
      </c>
      <c r="RZ35" s="5">
        <v>2</v>
      </c>
      <c r="SA35" s="5">
        <v>2</v>
      </c>
      <c r="SB35" s="5">
        <v>2</v>
      </c>
      <c r="SC35" s="5">
        <v>2</v>
      </c>
      <c r="SD35" s="5">
        <v>2</v>
      </c>
      <c r="SE35" s="5">
        <v>2</v>
      </c>
      <c r="SF35" s="5">
        <v>3</v>
      </c>
      <c r="SG35" s="5">
        <v>3</v>
      </c>
      <c r="SH35" s="5">
        <v>2</v>
      </c>
      <c r="SI35" s="5">
        <v>2</v>
      </c>
      <c r="SJ35" s="5">
        <v>2</v>
      </c>
      <c r="SK35" s="5">
        <v>1</v>
      </c>
      <c r="SL35" s="5">
        <v>2</v>
      </c>
      <c r="SM35" s="5">
        <v>2</v>
      </c>
      <c r="SN35" s="5">
        <v>2</v>
      </c>
      <c r="SO35" s="5">
        <v>3</v>
      </c>
      <c r="SP35" s="5">
        <v>2</v>
      </c>
      <c r="SQ35" s="5">
        <v>1</v>
      </c>
      <c r="SR35" s="5">
        <v>0</v>
      </c>
      <c r="SS35" s="5">
        <v>0</v>
      </c>
      <c r="ST35" s="5">
        <v>0</v>
      </c>
      <c r="SU35" s="5">
        <v>0</v>
      </c>
      <c r="SV35" s="5">
        <v>0</v>
      </c>
      <c r="SW35" s="5">
        <v>0</v>
      </c>
      <c r="SX35" s="5">
        <v>0</v>
      </c>
      <c r="SY35" s="5">
        <v>0</v>
      </c>
      <c r="SZ35" s="5">
        <v>0</v>
      </c>
      <c r="TA35" s="5">
        <v>0</v>
      </c>
      <c r="TB35" t="s">
        <v>941</v>
      </c>
      <c r="TC35" t="s">
        <v>944</v>
      </c>
      <c r="TD35" t="s">
        <v>944</v>
      </c>
      <c r="TE35" t="s">
        <v>944</v>
      </c>
      <c r="TF35" t="s">
        <v>948</v>
      </c>
      <c r="TG35" t="s">
        <v>943</v>
      </c>
      <c r="TH35" t="s">
        <v>932</v>
      </c>
      <c r="TI35" t="s">
        <v>932</v>
      </c>
      <c r="TJ35" t="s">
        <v>932</v>
      </c>
      <c r="TK35" t="s">
        <v>941</v>
      </c>
      <c r="TL35" t="s">
        <v>941</v>
      </c>
      <c r="TM35" t="s">
        <v>941</v>
      </c>
      <c r="TN35" t="s">
        <v>948</v>
      </c>
      <c r="TO35" t="s">
        <v>941</v>
      </c>
      <c r="TP35" t="s">
        <v>948</v>
      </c>
      <c r="TQ35" t="s">
        <v>943</v>
      </c>
      <c r="TR35" t="s">
        <v>943</v>
      </c>
      <c r="TS35" t="s">
        <v>943</v>
      </c>
      <c r="TT35" s="5">
        <v>999</v>
      </c>
      <c r="TU35" s="5">
        <v>999</v>
      </c>
      <c r="TV35" s="5">
        <v>999</v>
      </c>
      <c r="TW35" s="5">
        <v>999</v>
      </c>
      <c r="TX35" s="5">
        <v>999</v>
      </c>
      <c r="TY35" s="5">
        <v>999</v>
      </c>
      <c r="TZ35" s="5">
        <v>999</v>
      </c>
      <c r="UA35" s="5">
        <v>999</v>
      </c>
      <c r="UB35" s="5">
        <v>999</v>
      </c>
      <c r="UC35" s="5">
        <v>999</v>
      </c>
      <c r="UD35" t="s">
        <v>948</v>
      </c>
      <c r="UE35" t="s">
        <v>932</v>
      </c>
      <c r="UF35" s="5">
        <v>0</v>
      </c>
      <c r="UG35" s="5">
        <v>0</v>
      </c>
      <c r="UH35" s="5">
        <v>0</v>
      </c>
      <c r="UI35" s="5">
        <v>0</v>
      </c>
      <c r="UJ35" s="5">
        <v>0</v>
      </c>
      <c r="UK35" s="5">
        <v>0</v>
      </c>
      <c r="UL35" s="5">
        <v>0</v>
      </c>
      <c r="UM35" s="5">
        <v>0</v>
      </c>
      <c r="UN35" s="5">
        <v>0</v>
      </c>
      <c r="UO35" s="5">
        <v>0</v>
      </c>
      <c r="UP35" s="5">
        <v>0</v>
      </c>
      <c r="UQ35" s="5">
        <v>0</v>
      </c>
      <c r="UR35" s="5">
        <v>0</v>
      </c>
      <c r="US35" s="5">
        <v>0</v>
      </c>
      <c r="UT35" s="5">
        <v>0</v>
      </c>
      <c r="UU35" s="5">
        <v>0</v>
      </c>
      <c r="UV35" s="5">
        <v>0</v>
      </c>
      <c r="UW35" s="5">
        <v>0</v>
      </c>
      <c r="UX35" s="5">
        <v>0</v>
      </c>
      <c r="UY35" s="5">
        <v>0</v>
      </c>
      <c r="UZ35" s="5">
        <v>0</v>
      </c>
      <c r="VA35" s="5">
        <v>0</v>
      </c>
      <c r="VB35" s="5">
        <v>0</v>
      </c>
      <c r="VC35" s="5">
        <v>0</v>
      </c>
      <c r="VD35" s="5">
        <v>0</v>
      </c>
      <c r="VE35" s="5">
        <v>0</v>
      </c>
      <c r="VF35" t="s">
        <v>924</v>
      </c>
      <c r="VG35" t="s">
        <v>924</v>
      </c>
      <c r="VH35" t="s">
        <v>924</v>
      </c>
      <c r="VI35" s="5">
        <v>0</v>
      </c>
      <c r="VJ35" s="5">
        <v>0</v>
      </c>
      <c r="VK35" t="s">
        <v>924</v>
      </c>
      <c r="VL35" t="s">
        <v>924</v>
      </c>
      <c r="VM35" t="s">
        <v>924</v>
      </c>
      <c r="VN35" t="s">
        <v>924</v>
      </c>
      <c r="VO35" t="s">
        <v>924</v>
      </c>
      <c r="VP35" s="5">
        <v>0</v>
      </c>
      <c r="VQ35" t="s">
        <v>924</v>
      </c>
      <c r="VR35" t="s">
        <v>924</v>
      </c>
      <c r="VS35" s="5">
        <v>0</v>
      </c>
      <c r="VT35" t="s">
        <v>924</v>
      </c>
      <c r="VU35" t="s">
        <v>924</v>
      </c>
      <c r="VV35" s="5">
        <v>0</v>
      </c>
      <c r="VW35">
        <v>0</v>
      </c>
      <c r="VX35" t="s">
        <v>924</v>
      </c>
      <c r="VY35" s="5">
        <v>0</v>
      </c>
      <c r="VZ35" s="5">
        <v>0</v>
      </c>
      <c r="WA35" t="s">
        <v>924</v>
      </c>
      <c r="WB35" t="s">
        <v>924</v>
      </c>
      <c r="WC35" s="5">
        <v>0</v>
      </c>
      <c r="WD35" t="s">
        <v>924</v>
      </c>
      <c r="WE35" t="s">
        <v>924</v>
      </c>
      <c r="WF35" s="5">
        <v>0</v>
      </c>
      <c r="WG35" t="s">
        <v>924</v>
      </c>
      <c r="WH35" t="s">
        <v>925</v>
      </c>
      <c r="WI35" s="5">
        <v>0</v>
      </c>
      <c r="WJ35" t="s">
        <v>924</v>
      </c>
      <c r="WK35" t="s">
        <v>924</v>
      </c>
      <c r="WL35" t="s">
        <v>924</v>
      </c>
      <c r="WM35" t="s">
        <v>924</v>
      </c>
      <c r="WN35" t="s">
        <v>924</v>
      </c>
      <c r="WO35" s="5">
        <v>0</v>
      </c>
      <c r="WP35" t="s">
        <v>925</v>
      </c>
      <c r="WQ35" s="5">
        <v>0</v>
      </c>
      <c r="WR35" s="5">
        <v>0</v>
      </c>
      <c r="WS35" s="5">
        <v>0</v>
      </c>
      <c r="WT35" s="5">
        <v>0</v>
      </c>
      <c r="WU35" s="5">
        <v>0</v>
      </c>
      <c r="WV35" s="5">
        <v>0</v>
      </c>
      <c r="WW35" s="5">
        <v>0</v>
      </c>
      <c r="WX35" s="5">
        <v>0</v>
      </c>
      <c r="WY35" s="5">
        <v>0</v>
      </c>
      <c r="WZ35" s="5">
        <v>0</v>
      </c>
      <c r="XA35" s="5">
        <v>0</v>
      </c>
      <c r="XB35" s="5">
        <v>0</v>
      </c>
      <c r="XC35" s="5">
        <v>0</v>
      </c>
      <c r="XD35" s="5">
        <v>0</v>
      </c>
      <c r="XE35" s="5">
        <v>0</v>
      </c>
      <c r="XF35" s="5">
        <v>0</v>
      </c>
      <c r="XG35" s="5">
        <v>0</v>
      </c>
      <c r="XH35" s="5">
        <v>0</v>
      </c>
      <c r="XI35" s="5">
        <v>0</v>
      </c>
      <c r="XJ35" s="5">
        <v>0</v>
      </c>
      <c r="XK35" s="5">
        <v>0</v>
      </c>
      <c r="XL35" s="5">
        <v>0</v>
      </c>
      <c r="XM35" s="5">
        <v>0</v>
      </c>
      <c r="XN35" s="5">
        <v>0</v>
      </c>
      <c r="XO35" s="5">
        <v>0</v>
      </c>
      <c r="XP35" s="5">
        <v>0</v>
      </c>
      <c r="XQ35" s="3">
        <v>2</v>
      </c>
      <c r="XR35" s="3">
        <v>0</v>
      </c>
      <c r="XS35" s="1" t="e">
        <v>#NULL!</v>
      </c>
      <c r="XT35" s="1" t="e">
        <v>#NULL!</v>
      </c>
      <c r="XU35" s="3">
        <v>2</v>
      </c>
      <c r="XV35" s="3">
        <v>0</v>
      </c>
      <c r="XW35" s="1" t="e">
        <v>#NULL!</v>
      </c>
      <c r="XX35" s="1" t="e">
        <v>#NULL!</v>
      </c>
      <c r="XY35" s="1" t="e">
        <v>#NULL!</v>
      </c>
      <c r="XZ35" s="3">
        <v>3</v>
      </c>
      <c r="YA35" s="3">
        <v>0</v>
      </c>
      <c r="YB35" s="1" t="e">
        <v>#NULL!</v>
      </c>
      <c r="YC35" s="1" t="e">
        <v>#NULL!</v>
      </c>
      <c r="YD35" s="1" t="e">
        <v>#NULL!</v>
      </c>
      <c r="YE35" s="3">
        <v>2</v>
      </c>
      <c r="YF35" s="3">
        <v>0</v>
      </c>
      <c r="YG35" s="1" t="e">
        <v>#NULL!</v>
      </c>
      <c r="YH35" s="1" t="e">
        <v>#NULL!</v>
      </c>
      <c r="YI35" s="3">
        <v>1</v>
      </c>
      <c r="YJ35" s="3">
        <v>0</v>
      </c>
      <c r="YK35" s="1" t="e">
        <v>#NULL!</v>
      </c>
      <c r="YL35" s="1" t="e">
        <v>#NULL!</v>
      </c>
      <c r="YM35" s="3">
        <v>2</v>
      </c>
      <c r="YN35" s="3">
        <v>0</v>
      </c>
      <c r="YO35" s="1" t="e">
        <v>#NULL!</v>
      </c>
      <c r="YP35" s="1" t="e">
        <v>#NULL!</v>
      </c>
      <c r="YQ35" s="3">
        <v>1</v>
      </c>
      <c r="YR35" s="3">
        <v>2</v>
      </c>
      <c r="YS35" s="3">
        <v>0</v>
      </c>
      <c r="YT35" s="1" t="e">
        <v>#NULL!</v>
      </c>
      <c r="YU35" s="1" t="e">
        <v>#NULL!</v>
      </c>
      <c r="YV35" s="3">
        <v>2</v>
      </c>
      <c r="YW35" s="3">
        <v>1</v>
      </c>
      <c r="YX35" s="3">
        <v>0</v>
      </c>
      <c r="YY35" s="3">
        <v>999</v>
      </c>
      <c r="YZ35" s="3">
        <v>0</v>
      </c>
      <c r="ZA35" s="1" t="e">
        <v>#NULL!</v>
      </c>
      <c r="ZB35" s="3">
        <v>2</v>
      </c>
      <c r="ZC35" s="3">
        <v>0</v>
      </c>
      <c r="ZD35" s="1" t="e">
        <v>#NULL!</v>
      </c>
      <c r="ZE35" s="3">
        <v>2</v>
      </c>
      <c r="ZF35" s="3">
        <v>0</v>
      </c>
      <c r="ZG35" s="1" t="e">
        <v>#NULL!</v>
      </c>
      <c r="ZH35" s="1" t="e">
        <v>#NULL!</v>
      </c>
      <c r="ZI35" s="3">
        <v>0</v>
      </c>
      <c r="ZJ35" s="1" t="e">
        <v>#NULL!</v>
      </c>
      <c r="ZK35" s="1" t="e">
        <v>#NULL!</v>
      </c>
      <c r="ZL35" s="3">
        <v>1</v>
      </c>
      <c r="ZM35" s="3">
        <v>0</v>
      </c>
      <c r="ZN35" s="1" t="e">
        <v>#NULL!</v>
      </c>
      <c r="ZO35" s="3">
        <v>2</v>
      </c>
      <c r="ZP35" s="3">
        <v>0</v>
      </c>
      <c r="ZQ35" s="1" t="e">
        <v>#NULL!</v>
      </c>
      <c r="ZR35" s="3">
        <v>1</v>
      </c>
      <c r="ZS35" s="3">
        <v>0</v>
      </c>
      <c r="ZT35" s="1" t="e">
        <v>#NULL!</v>
      </c>
      <c r="ZU35" s="3">
        <v>1</v>
      </c>
      <c r="ZV35" s="3">
        <v>1</v>
      </c>
      <c r="ZW35" s="3">
        <v>0</v>
      </c>
      <c r="ZX35" s="3">
        <v>1</v>
      </c>
      <c r="ZY35" s="3">
        <v>0</v>
      </c>
      <c r="ZZ35" s="1" t="e">
        <v>#NULL!</v>
      </c>
      <c r="AAA35" s="3">
        <v>0</v>
      </c>
      <c r="AAB35" s="1" t="e">
        <v>#NULL!</v>
      </c>
      <c r="AAC35" s="1" t="e">
        <v>#NULL!</v>
      </c>
      <c r="AAD35" s="3">
        <v>999</v>
      </c>
      <c r="AAE35" s="3">
        <v>999</v>
      </c>
      <c r="AAF35" s="3">
        <v>999</v>
      </c>
      <c r="AAG35" s="3">
        <v>999</v>
      </c>
      <c r="AAH35" s="3">
        <v>999</v>
      </c>
      <c r="AAI35" s="3">
        <v>999</v>
      </c>
      <c r="AAJ35" s="3">
        <v>999</v>
      </c>
      <c r="AAK35" s="3">
        <v>999</v>
      </c>
      <c r="AAL35" s="3">
        <v>999</v>
      </c>
      <c r="AAM35" s="3">
        <v>999</v>
      </c>
      <c r="AAN35" s="3">
        <v>999</v>
      </c>
      <c r="AAO35" s="3">
        <v>999</v>
      </c>
      <c r="AAP35" s="3">
        <v>999</v>
      </c>
      <c r="AAQ35" s="3">
        <v>999</v>
      </c>
      <c r="AAR35" s="3">
        <v>999</v>
      </c>
      <c r="AAS35" s="3">
        <v>999</v>
      </c>
      <c r="AAT35" s="3">
        <v>999</v>
      </c>
      <c r="AAU35" s="3">
        <v>999</v>
      </c>
      <c r="AAV35" s="3">
        <v>999</v>
      </c>
      <c r="AAW35" s="3">
        <v>999</v>
      </c>
      <c r="AAX35" s="3">
        <v>999</v>
      </c>
      <c r="AAY35" s="3">
        <v>999</v>
      </c>
      <c r="AAZ35" s="3">
        <v>999</v>
      </c>
      <c r="ABA35" s="3">
        <v>999</v>
      </c>
      <c r="ABB35" s="3">
        <v>4</v>
      </c>
      <c r="ABC35" s="3">
        <v>4</v>
      </c>
      <c r="ABD35" s="3">
        <v>0</v>
      </c>
      <c r="ABE35" s="3">
        <v>0</v>
      </c>
      <c r="ABF35" s="3">
        <v>4</v>
      </c>
      <c r="ABG35" s="3">
        <v>3</v>
      </c>
      <c r="ABH35" s="3">
        <v>0</v>
      </c>
      <c r="ABI35" s="3">
        <v>0</v>
      </c>
      <c r="ABJ35" s="3">
        <v>0</v>
      </c>
      <c r="ABK35" s="3">
        <v>3</v>
      </c>
      <c r="ABL35" s="3">
        <v>4</v>
      </c>
      <c r="ABM35" s="3">
        <v>0</v>
      </c>
      <c r="ABN35" s="3">
        <v>0</v>
      </c>
      <c r="ABO35" s="3">
        <v>0</v>
      </c>
      <c r="ABP35" s="3">
        <v>5</v>
      </c>
      <c r="ABQ35" s="3">
        <v>3</v>
      </c>
      <c r="ABR35" s="3">
        <v>0</v>
      </c>
      <c r="ABS35" s="3">
        <v>0</v>
      </c>
      <c r="ABT35" s="3">
        <v>7</v>
      </c>
      <c r="ABU35" s="3">
        <v>3</v>
      </c>
      <c r="ABV35" s="3">
        <v>0</v>
      </c>
      <c r="ABW35" s="3">
        <v>0</v>
      </c>
      <c r="ABX35" s="3">
        <v>7</v>
      </c>
      <c r="ABY35" s="3">
        <v>0</v>
      </c>
      <c r="ABZ35" s="3">
        <v>0</v>
      </c>
      <c r="ACA35" s="3">
        <v>0</v>
      </c>
      <c r="ACB35" s="3">
        <v>2</v>
      </c>
      <c r="ACC35" s="3">
        <v>3</v>
      </c>
      <c r="ACD35" s="3">
        <v>4</v>
      </c>
      <c r="ACE35" s="3">
        <v>0</v>
      </c>
      <c r="ACF35" s="3">
        <v>0</v>
      </c>
      <c r="ACG35" s="3">
        <v>4</v>
      </c>
      <c r="ACH35" s="3">
        <v>3</v>
      </c>
      <c r="ACI35" s="3">
        <v>5</v>
      </c>
      <c r="ACJ35" s="3">
        <v>5</v>
      </c>
      <c r="ACK35" s="3">
        <v>3</v>
      </c>
      <c r="ACL35" s="3">
        <v>0</v>
      </c>
      <c r="ACM35" s="3">
        <v>6</v>
      </c>
      <c r="ACN35" s="3">
        <v>2</v>
      </c>
      <c r="ACO35" s="3">
        <v>0</v>
      </c>
      <c r="ACP35" s="3">
        <v>5</v>
      </c>
      <c r="ACQ35" s="3">
        <v>0</v>
      </c>
      <c r="ACR35" s="3">
        <v>0</v>
      </c>
      <c r="ACS35" s="3">
        <v>0</v>
      </c>
      <c r="ACT35" s="3">
        <v>7</v>
      </c>
      <c r="ACU35" s="3">
        <v>0</v>
      </c>
      <c r="ACV35" s="3">
        <v>0</v>
      </c>
      <c r="ACW35" s="3">
        <v>5</v>
      </c>
      <c r="ACX35" s="3">
        <v>4</v>
      </c>
      <c r="ACY35" s="3">
        <v>0</v>
      </c>
      <c r="ACZ35" s="3">
        <v>5</v>
      </c>
      <c r="ADA35" s="3">
        <v>6</v>
      </c>
      <c r="ADB35" s="3">
        <v>0</v>
      </c>
      <c r="ADC35" s="3">
        <v>5</v>
      </c>
      <c r="ADD35" s="3">
        <v>4</v>
      </c>
      <c r="ADE35" s="3">
        <v>0</v>
      </c>
      <c r="ADF35" s="3">
        <v>4</v>
      </c>
      <c r="ADG35" s="3">
        <v>4</v>
      </c>
      <c r="ADH35" s="3">
        <v>4</v>
      </c>
      <c r="ADI35" s="3">
        <v>5</v>
      </c>
      <c r="ADJ35" s="3">
        <v>3</v>
      </c>
      <c r="ADK35" s="3">
        <v>0</v>
      </c>
      <c r="ADL35" s="3">
        <v>3</v>
      </c>
      <c r="ADM35" s="3">
        <v>0</v>
      </c>
      <c r="ADN35" s="3">
        <v>0</v>
      </c>
      <c r="ADO35" s="3">
        <v>0</v>
      </c>
      <c r="ADP35" s="3">
        <v>0</v>
      </c>
      <c r="ADQ35" s="3">
        <v>0</v>
      </c>
      <c r="ADR35" s="3">
        <v>0</v>
      </c>
      <c r="ADS35" s="3">
        <v>0</v>
      </c>
      <c r="ADT35" s="3">
        <v>0</v>
      </c>
      <c r="ADU35" s="3">
        <v>0</v>
      </c>
      <c r="ADV35" s="3">
        <v>0</v>
      </c>
      <c r="ADW35" s="3">
        <v>0</v>
      </c>
      <c r="ADX35" s="3">
        <v>0</v>
      </c>
      <c r="ADY35" s="3">
        <v>0</v>
      </c>
      <c r="ADZ35" s="3">
        <v>0</v>
      </c>
      <c r="AEA35" s="3">
        <v>0</v>
      </c>
      <c r="AEB35" s="3">
        <v>0</v>
      </c>
      <c r="AEC35" s="3">
        <v>0</v>
      </c>
      <c r="AED35" s="3">
        <v>0</v>
      </c>
      <c r="AEE35" s="3">
        <v>0</v>
      </c>
      <c r="AEF35" s="3">
        <v>0</v>
      </c>
      <c r="AEG35" s="3">
        <v>0</v>
      </c>
      <c r="AEH35" s="3">
        <v>0</v>
      </c>
      <c r="AEI35" s="3">
        <v>0</v>
      </c>
      <c r="AEJ35" s="3">
        <v>0</v>
      </c>
      <c r="AEK35" s="3">
        <v>0</v>
      </c>
      <c r="AEL35" s="3">
        <v>0</v>
      </c>
      <c r="AEM35" t="s">
        <v>933</v>
      </c>
      <c r="AEN35" t="s">
        <v>933</v>
      </c>
      <c r="AEO35" s="5">
        <v>0</v>
      </c>
      <c r="AEP35" s="5">
        <v>0</v>
      </c>
      <c r="AEQ35" t="s">
        <v>933</v>
      </c>
      <c r="AER35" t="s">
        <v>933</v>
      </c>
      <c r="AES35" s="5">
        <v>0</v>
      </c>
      <c r="AET35" s="5">
        <v>0</v>
      </c>
      <c r="AEU35" s="5">
        <v>0</v>
      </c>
      <c r="AEV35" t="s">
        <v>927</v>
      </c>
      <c r="AEW35" t="s">
        <v>927</v>
      </c>
      <c r="AEX35" s="5">
        <v>0</v>
      </c>
      <c r="AEY35" s="5">
        <v>0</v>
      </c>
      <c r="AEZ35" s="5">
        <v>0</v>
      </c>
      <c r="AFA35" t="s">
        <v>933</v>
      </c>
      <c r="AFB35" t="s">
        <v>933</v>
      </c>
      <c r="AFC35" s="5">
        <v>0</v>
      </c>
      <c r="AFD35" s="5">
        <v>0</v>
      </c>
      <c r="AFE35" t="s">
        <v>933</v>
      </c>
      <c r="AFF35" t="s">
        <v>933</v>
      </c>
      <c r="AFG35" s="5">
        <v>0</v>
      </c>
      <c r="AFH35" s="5">
        <v>0</v>
      </c>
      <c r="AFI35" t="s">
        <v>933</v>
      </c>
      <c r="AFJ35" t="s">
        <v>933</v>
      </c>
      <c r="AFK35" s="5">
        <v>0</v>
      </c>
      <c r="AFL35" s="5">
        <v>0</v>
      </c>
      <c r="AFM35" t="s">
        <v>933</v>
      </c>
      <c r="AFN35" t="s">
        <v>933</v>
      </c>
      <c r="AFO35" t="s">
        <v>933</v>
      </c>
      <c r="AFP35" s="5">
        <v>0</v>
      </c>
      <c r="AFQ35" s="5">
        <v>0</v>
      </c>
      <c r="AFR35" t="s">
        <v>933</v>
      </c>
      <c r="AFS35" t="s">
        <v>927</v>
      </c>
      <c r="AFT35" t="s">
        <v>933</v>
      </c>
      <c r="AFU35" t="s">
        <v>933</v>
      </c>
      <c r="AFV35" t="s">
        <v>933</v>
      </c>
      <c r="AFW35" s="5">
        <v>0</v>
      </c>
      <c r="AFX35" t="s">
        <v>933</v>
      </c>
      <c r="AFY35" t="s">
        <v>928</v>
      </c>
      <c r="AFZ35" s="5">
        <v>0</v>
      </c>
      <c r="AGA35" t="s">
        <v>927</v>
      </c>
      <c r="AGB35" t="s">
        <v>933</v>
      </c>
      <c r="AGC35" s="5">
        <v>0</v>
      </c>
      <c r="AGD35" s="5">
        <v>0</v>
      </c>
      <c r="AGE35" t="s">
        <v>933</v>
      </c>
      <c r="AGF35" s="5">
        <v>0</v>
      </c>
      <c r="AGG35" s="5">
        <v>0</v>
      </c>
      <c r="AGH35" t="s">
        <v>933</v>
      </c>
      <c r="AGI35" t="s">
        <v>933</v>
      </c>
      <c r="AGJ35" s="5">
        <v>0</v>
      </c>
      <c r="AGK35" t="s">
        <v>933</v>
      </c>
      <c r="AGL35" t="s">
        <v>933</v>
      </c>
      <c r="AGM35" s="5">
        <v>0</v>
      </c>
      <c r="AGN35" t="s">
        <v>933</v>
      </c>
      <c r="AGO35" s="5">
        <v>0</v>
      </c>
      <c r="AGP35" s="5">
        <v>0</v>
      </c>
      <c r="AGQ35" t="s">
        <v>927</v>
      </c>
      <c r="AGR35" t="s">
        <v>933</v>
      </c>
      <c r="AGS35" t="s">
        <v>927</v>
      </c>
      <c r="AGT35" t="s">
        <v>927</v>
      </c>
      <c r="AGU35" t="s">
        <v>927</v>
      </c>
      <c r="AGV35" s="5">
        <v>0</v>
      </c>
      <c r="AGW35" t="s">
        <v>933</v>
      </c>
      <c r="AGX35" s="5">
        <v>0</v>
      </c>
      <c r="AGY35" s="5">
        <v>0</v>
      </c>
      <c r="AGZ35" s="5">
        <v>0</v>
      </c>
      <c r="AHA35" s="5">
        <v>0</v>
      </c>
      <c r="AHB35" s="5">
        <v>0</v>
      </c>
      <c r="AHC35" s="5">
        <v>0</v>
      </c>
      <c r="AHD35" s="5">
        <v>0</v>
      </c>
      <c r="AHE35" s="5">
        <v>0</v>
      </c>
      <c r="AHF35" s="5">
        <v>0</v>
      </c>
      <c r="AHG35" s="5">
        <v>0</v>
      </c>
      <c r="AHH35" s="5">
        <v>0</v>
      </c>
      <c r="AHI35" s="5">
        <v>0</v>
      </c>
      <c r="AHJ35" s="5">
        <v>0</v>
      </c>
      <c r="AHK35" s="5">
        <v>0</v>
      </c>
      <c r="AHL35" s="5">
        <v>0</v>
      </c>
      <c r="AHM35" s="5">
        <v>0</v>
      </c>
      <c r="AHN35" s="5">
        <v>0</v>
      </c>
      <c r="AHO35" s="5">
        <v>0</v>
      </c>
      <c r="AHP35" s="5">
        <v>0</v>
      </c>
      <c r="AHQ35" s="5">
        <v>0</v>
      </c>
      <c r="AHR35" s="5">
        <v>0</v>
      </c>
      <c r="AHS35" s="5">
        <v>0</v>
      </c>
      <c r="AHT35" s="5">
        <v>0</v>
      </c>
      <c r="AHU35" s="5">
        <v>0</v>
      </c>
      <c r="AHV35" s="5">
        <v>0</v>
      </c>
      <c r="AHW35" s="5">
        <v>0</v>
      </c>
    </row>
    <row r="36" spans="1:907" x14ac:dyDescent="0.2">
      <c r="A36" s="5">
        <v>41</v>
      </c>
      <c r="B36" t="s">
        <v>903</v>
      </c>
      <c r="C36" t="s">
        <v>904</v>
      </c>
      <c r="D36" t="s">
        <v>905</v>
      </c>
      <c r="E36" s="5">
        <v>79</v>
      </c>
      <c r="F36" s="5">
        <v>75.400000000000006</v>
      </c>
      <c r="G36" s="2">
        <v>42481</v>
      </c>
      <c r="H36" s="2">
        <v>42517</v>
      </c>
      <c r="I36" t="s">
        <v>906</v>
      </c>
      <c r="J36" t="s">
        <v>907</v>
      </c>
      <c r="K36" t="s">
        <v>913</v>
      </c>
      <c r="L36" s="5">
        <v>0</v>
      </c>
      <c r="M36" s="5">
        <v>0</v>
      </c>
      <c r="N36" s="5">
        <v>0</v>
      </c>
      <c r="O36" t="s">
        <v>911</v>
      </c>
      <c r="P36" t="s">
        <v>912</v>
      </c>
      <c r="Q36" s="5">
        <v>0</v>
      </c>
      <c r="R36" s="5">
        <v>0</v>
      </c>
      <c r="S36" s="5">
        <v>0</v>
      </c>
      <c r="T36" t="s">
        <v>912</v>
      </c>
      <c r="U36" t="s">
        <v>912</v>
      </c>
      <c r="V36" s="5">
        <v>0</v>
      </c>
      <c r="W36" s="5">
        <v>0</v>
      </c>
      <c r="X36" s="5">
        <v>0</v>
      </c>
      <c r="Y36" t="s">
        <v>913</v>
      </c>
      <c r="Z36" t="s">
        <v>913</v>
      </c>
      <c r="AA36" s="5">
        <v>0</v>
      </c>
      <c r="AB36" s="5">
        <v>0</v>
      </c>
      <c r="AC36" t="s">
        <v>913</v>
      </c>
      <c r="AD36" t="s">
        <v>913</v>
      </c>
      <c r="AE36" s="5">
        <v>0</v>
      </c>
      <c r="AF36" s="5">
        <v>0</v>
      </c>
      <c r="AG36" t="s">
        <v>912</v>
      </c>
      <c r="AH36" t="s">
        <v>913</v>
      </c>
      <c r="AI36" s="5">
        <v>0</v>
      </c>
      <c r="AJ36" s="5">
        <v>0</v>
      </c>
      <c r="AK36" t="s">
        <v>912</v>
      </c>
      <c r="AL36" t="s">
        <v>912</v>
      </c>
      <c r="AM36" s="5">
        <v>0</v>
      </c>
      <c r="AN36" s="5">
        <v>0</v>
      </c>
      <c r="AO36" s="5">
        <v>0</v>
      </c>
      <c r="AP36" t="s">
        <v>912</v>
      </c>
      <c r="AQ36" t="s">
        <v>912</v>
      </c>
      <c r="AR36" s="5">
        <v>0</v>
      </c>
      <c r="AS36" t="s">
        <v>913</v>
      </c>
      <c r="AT36" s="5">
        <v>0</v>
      </c>
      <c r="AU36" s="5">
        <v>0</v>
      </c>
      <c r="AV36" t="s">
        <v>913</v>
      </c>
      <c r="AW36" t="s">
        <v>913</v>
      </c>
      <c r="AX36" s="5">
        <v>0</v>
      </c>
      <c r="AY36" t="s">
        <v>912</v>
      </c>
      <c r="AZ36" t="s">
        <v>912</v>
      </c>
      <c r="BA36" s="5">
        <v>0</v>
      </c>
      <c r="BB36" s="5">
        <v>0</v>
      </c>
      <c r="BC36" t="s">
        <v>912</v>
      </c>
      <c r="BD36" t="s">
        <v>913</v>
      </c>
      <c r="BE36" s="5">
        <v>0</v>
      </c>
      <c r="BF36" t="s">
        <v>912</v>
      </c>
      <c r="BG36" t="s">
        <v>912</v>
      </c>
      <c r="BH36" s="5">
        <v>0</v>
      </c>
      <c r="BI36" t="s">
        <v>912</v>
      </c>
      <c r="BJ36" t="s">
        <v>912</v>
      </c>
      <c r="BK36" s="5">
        <v>0</v>
      </c>
      <c r="BL36" t="s">
        <v>913</v>
      </c>
      <c r="BM36" t="s">
        <v>913</v>
      </c>
      <c r="BN36" s="5">
        <v>0</v>
      </c>
      <c r="BO36" t="s">
        <v>913</v>
      </c>
      <c r="BP36" t="s">
        <v>913</v>
      </c>
      <c r="BQ36" s="5">
        <v>0</v>
      </c>
      <c r="BR36" t="s">
        <v>913</v>
      </c>
      <c r="BS36" s="5">
        <v>0</v>
      </c>
      <c r="BT36" s="5">
        <v>0</v>
      </c>
      <c r="BU36" t="s">
        <v>913</v>
      </c>
      <c r="BV36" t="s">
        <v>913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t="s">
        <v>913</v>
      </c>
      <c r="CW36" s="5">
        <v>0</v>
      </c>
      <c r="CX36" s="5">
        <v>0</v>
      </c>
      <c r="CY36" s="5">
        <v>0</v>
      </c>
      <c r="CZ36" t="s">
        <v>913</v>
      </c>
      <c r="DA36" t="s">
        <v>913</v>
      </c>
      <c r="DB36" s="5">
        <v>0</v>
      </c>
      <c r="DC36" s="5">
        <v>0</v>
      </c>
      <c r="DD36" s="5">
        <v>0</v>
      </c>
      <c r="DE36" t="s">
        <v>912</v>
      </c>
      <c r="DF36" t="s">
        <v>912</v>
      </c>
      <c r="DG36" s="5">
        <v>0</v>
      </c>
      <c r="DH36" s="5">
        <v>0</v>
      </c>
      <c r="DI36" s="5">
        <v>0</v>
      </c>
      <c r="DJ36" t="s">
        <v>913</v>
      </c>
      <c r="DK36" t="s">
        <v>913</v>
      </c>
      <c r="DL36" s="5">
        <v>0</v>
      </c>
      <c r="DM36" s="5">
        <v>0</v>
      </c>
      <c r="DN36" t="s">
        <v>913</v>
      </c>
      <c r="DO36" t="s">
        <v>913</v>
      </c>
      <c r="DP36" s="5">
        <v>0</v>
      </c>
      <c r="DQ36" s="5">
        <v>0</v>
      </c>
      <c r="DR36" t="s">
        <v>913</v>
      </c>
      <c r="DS36" t="s">
        <v>913</v>
      </c>
      <c r="DT36" s="5">
        <v>0</v>
      </c>
      <c r="DU36" s="5">
        <v>0</v>
      </c>
      <c r="DV36" t="s">
        <v>913</v>
      </c>
      <c r="DW36" t="s">
        <v>912</v>
      </c>
      <c r="DX36" s="5">
        <v>0</v>
      </c>
      <c r="DY36" s="5">
        <v>0</v>
      </c>
      <c r="DZ36" s="5">
        <v>0</v>
      </c>
      <c r="EA36" t="s">
        <v>913</v>
      </c>
      <c r="EB36" t="s">
        <v>913</v>
      </c>
      <c r="EC36" s="5">
        <v>0</v>
      </c>
      <c r="ED36" t="s">
        <v>913</v>
      </c>
      <c r="EE36" s="5">
        <v>0</v>
      </c>
      <c r="EF36" s="5">
        <v>0</v>
      </c>
      <c r="EG36" t="s">
        <v>913</v>
      </c>
      <c r="EH36" t="s">
        <v>913</v>
      </c>
      <c r="EI36" s="5">
        <v>0</v>
      </c>
      <c r="EJ36" t="s">
        <v>913</v>
      </c>
      <c r="EK36" t="s">
        <v>913</v>
      </c>
      <c r="EL36" s="5">
        <v>0</v>
      </c>
      <c r="EM36" s="5">
        <v>0</v>
      </c>
      <c r="EN36" t="s">
        <v>913</v>
      </c>
      <c r="EO36" t="s">
        <v>913</v>
      </c>
      <c r="EP36" s="5">
        <v>0</v>
      </c>
      <c r="EQ36" t="s">
        <v>913</v>
      </c>
      <c r="ER36" t="s">
        <v>913</v>
      </c>
      <c r="ES36" s="5">
        <v>0</v>
      </c>
      <c r="ET36" t="s">
        <v>913</v>
      </c>
      <c r="EU36" t="s">
        <v>913</v>
      </c>
      <c r="EV36" s="5">
        <v>0</v>
      </c>
      <c r="EW36" t="s">
        <v>913</v>
      </c>
      <c r="EX36" t="s">
        <v>913</v>
      </c>
      <c r="EY36" s="5">
        <v>0</v>
      </c>
      <c r="EZ36" t="s">
        <v>913</v>
      </c>
      <c r="FA36" t="s">
        <v>913</v>
      </c>
      <c r="FB36" s="5">
        <v>0</v>
      </c>
      <c r="FC36" t="s">
        <v>913</v>
      </c>
      <c r="FD36" s="5">
        <v>0</v>
      </c>
      <c r="FE36" s="5">
        <v>0</v>
      </c>
      <c r="FF36" t="s">
        <v>913</v>
      </c>
      <c r="FG36" t="s">
        <v>913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t="s">
        <v>930</v>
      </c>
      <c r="GH36" t="s">
        <v>908</v>
      </c>
      <c r="GI36" t="s">
        <v>909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t="s">
        <v>930</v>
      </c>
      <c r="GQ36" t="s">
        <v>908</v>
      </c>
      <c r="GR36" t="s">
        <v>1037</v>
      </c>
      <c r="GS36" s="4">
        <v>11</v>
      </c>
      <c r="GT36" s="4">
        <v>20</v>
      </c>
      <c r="GU36" s="4">
        <v>36</v>
      </c>
      <c r="GV36" s="4">
        <v>32</v>
      </c>
      <c r="GW36" s="5">
        <v>47</v>
      </c>
      <c r="GX36" s="5">
        <v>52</v>
      </c>
      <c r="GY36" s="5">
        <v>0</v>
      </c>
      <c r="GZ36" s="5">
        <v>11</v>
      </c>
      <c r="HA36" s="5">
        <v>9</v>
      </c>
      <c r="HB36" s="5">
        <v>11</v>
      </c>
      <c r="HC36" s="5">
        <v>18</v>
      </c>
      <c r="HD36" s="5">
        <v>18</v>
      </c>
      <c r="HE36" s="5">
        <v>18</v>
      </c>
      <c r="HF36" s="5">
        <v>14</v>
      </c>
      <c r="HG36" t="s">
        <v>910</v>
      </c>
      <c r="HH36" t="s">
        <v>910</v>
      </c>
      <c r="HI36" s="5">
        <v>999</v>
      </c>
      <c r="HJ36" s="5">
        <v>14</v>
      </c>
      <c r="HK36" s="5">
        <v>4</v>
      </c>
      <c r="HL36" s="5">
        <v>4</v>
      </c>
      <c r="HM36" s="5">
        <v>1</v>
      </c>
      <c r="HN36" s="5">
        <v>2</v>
      </c>
      <c r="HO36" s="5">
        <v>1</v>
      </c>
      <c r="HP36" s="5">
        <v>0</v>
      </c>
      <c r="HQ36" s="5">
        <v>1</v>
      </c>
      <c r="HR36" s="5">
        <v>1</v>
      </c>
      <c r="HS36" s="5">
        <v>5</v>
      </c>
      <c r="HT36" s="5">
        <v>0</v>
      </c>
      <c r="HU36" s="5">
        <v>0</v>
      </c>
      <c r="HV36" s="5">
        <v>0</v>
      </c>
      <c r="HW36" s="5">
        <v>5</v>
      </c>
      <c r="HX36" s="5">
        <v>5</v>
      </c>
      <c r="HY36" s="5">
        <v>0</v>
      </c>
      <c r="HZ36" s="5">
        <v>0</v>
      </c>
      <c r="IA36" s="5">
        <v>0</v>
      </c>
      <c r="IB36" s="5">
        <v>5</v>
      </c>
      <c r="IC36" s="5">
        <v>5</v>
      </c>
      <c r="ID36" s="5">
        <v>0</v>
      </c>
      <c r="IE36" s="5">
        <v>0</v>
      </c>
      <c r="IF36" s="5">
        <v>0</v>
      </c>
      <c r="IG36" s="5">
        <v>5</v>
      </c>
      <c r="IH36" s="5">
        <v>5</v>
      </c>
      <c r="II36" s="5">
        <v>0</v>
      </c>
      <c r="IJ36" s="5">
        <v>0</v>
      </c>
      <c r="IK36" s="5">
        <v>5</v>
      </c>
      <c r="IL36" s="5">
        <v>5</v>
      </c>
      <c r="IM36" s="5">
        <v>0</v>
      </c>
      <c r="IN36" s="5">
        <v>0</v>
      </c>
      <c r="IO36" s="5">
        <v>5</v>
      </c>
      <c r="IP36" s="5">
        <v>5</v>
      </c>
      <c r="IQ36" s="5">
        <v>0</v>
      </c>
      <c r="IR36" s="5">
        <v>0</v>
      </c>
      <c r="IS36" s="5">
        <v>5</v>
      </c>
      <c r="IT36" s="5">
        <v>5</v>
      </c>
      <c r="IU36" s="5">
        <v>0</v>
      </c>
      <c r="IV36" s="5">
        <v>0</v>
      </c>
      <c r="IW36" s="5">
        <v>0</v>
      </c>
      <c r="IX36" s="5">
        <v>5</v>
      </c>
      <c r="IY36" s="5">
        <v>5</v>
      </c>
      <c r="IZ36" s="5">
        <v>0</v>
      </c>
      <c r="JA36" s="5">
        <v>5</v>
      </c>
      <c r="JB36" s="5">
        <v>5</v>
      </c>
      <c r="JC36" s="5">
        <v>0</v>
      </c>
      <c r="JD36" s="5">
        <v>5</v>
      </c>
      <c r="JE36" s="5">
        <v>5</v>
      </c>
      <c r="JF36" s="5">
        <v>0</v>
      </c>
      <c r="JG36" s="5">
        <v>5</v>
      </c>
      <c r="JH36" s="5">
        <v>5</v>
      </c>
      <c r="JI36" s="5">
        <v>0</v>
      </c>
      <c r="JJ36" s="5">
        <v>0</v>
      </c>
      <c r="JK36" s="5">
        <v>5</v>
      </c>
      <c r="JL36" s="5">
        <v>5</v>
      </c>
      <c r="JM36" s="5">
        <v>0</v>
      </c>
      <c r="JN36" s="5">
        <v>5</v>
      </c>
      <c r="JO36" s="5">
        <v>5</v>
      </c>
      <c r="JP36" s="5">
        <v>0</v>
      </c>
      <c r="JQ36" s="5">
        <v>5</v>
      </c>
      <c r="JR36" s="5">
        <v>5</v>
      </c>
      <c r="JS36" s="5">
        <v>0</v>
      </c>
      <c r="JT36" s="5">
        <v>5</v>
      </c>
      <c r="JU36" s="5">
        <v>5</v>
      </c>
      <c r="JV36" s="5">
        <v>0</v>
      </c>
      <c r="JW36" s="5">
        <v>5</v>
      </c>
      <c r="JX36" s="5">
        <v>5</v>
      </c>
      <c r="JY36" s="5">
        <v>0</v>
      </c>
      <c r="JZ36" s="5">
        <v>5</v>
      </c>
      <c r="KA36" s="5">
        <v>0</v>
      </c>
      <c r="KB36" s="5">
        <v>0</v>
      </c>
      <c r="KC36" s="5">
        <v>5</v>
      </c>
      <c r="KD36" s="5">
        <v>5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t="s">
        <v>916</v>
      </c>
      <c r="LE36" s="5">
        <v>0</v>
      </c>
      <c r="LF36" s="5">
        <v>0</v>
      </c>
      <c r="LG36" s="5">
        <v>0</v>
      </c>
      <c r="LH36" t="s">
        <v>916</v>
      </c>
      <c r="LI36" t="s">
        <v>916</v>
      </c>
      <c r="LJ36" s="5">
        <v>0</v>
      </c>
      <c r="LK36" s="5">
        <v>0</v>
      </c>
      <c r="LL36" s="5">
        <v>0</v>
      </c>
      <c r="LM36" t="s">
        <v>916</v>
      </c>
      <c r="LN36" t="s">
        <v>916</v>
      </c>
      <c r="LO36" s="5">
        <v>0</v>
      </c>
      <c r="LP36" s="5">
        <v>0</v>
      </c>
      <c r="LQ36" s="5">
        <v>0</v>
      </c>
      <c r="LR36" s="5">
        <v>0</v>
      </c>
      <c r="LS36" s="5">
        <v>0</v>
      </c>
      <c r="LT36" s="5">
        <v>0</v>
      </c>
      <c r="LU36" s="5">
        <v>0</v>
      </c>
      <c r="LV36" t="s">
        <v>916</v>
      </c>
      <c r="LW36" t="s">
        <v>918</v>
      </c>
      <c r="LX36" s="5">
        <v>0</v>
      </c>
      <c r="LY36" s="5">
        <v>0</v>
      </c>
      <c r="LZ36" t="s">
        <v>916</v>
      </c>
      <c r="MA36" t="s">
        <v>918</v>
      </c>
      <c r="MB36" s="5">
        <v>0</v>
      </c>
      <c r="MC36" s="5">
        <v>0</v>
      </c>
      <c r="MD36" t="s">
        <v>916</v>
      </c>
      <c r="ME36" t="s">
        <v>916</v>
      </c>
      <c r="MF36" s="5">
        <v>0</v>
      </c>
      <c r="MG36" s="5">
        <v>0</v>
      </c>
      <c r="MH36" s="5">
        <v>0</v>
      </c>
      <c r="MI36" t="s">
        <v>916</v>
      </c>
      <c r="MJ36" t="s">
        <v>916</v>
      </c>
      <c r="MK36" s="5">
        <v>0</v>
      </c>
      <c r="ML36" t="s">
        <v>918</v>
      </c>
      <c r="MM36" s="5">
        <v>0</v>
      </c>
      <c r="MN36" s="5">
        <v>0</v>
      </c>
      <c r="MO36" t="s">
        <v>918</v>
      </c>
      <c r="MP36" t="s">
        <v>918</v>
      </c>
      <c r="MQ36" s="5">
        <v>0</v>
      </c>
      <c r="MR36" t="s">
        <v>916</v>
      </c>
      <c r="MS36" t="s">
        <v>916</v>
      </c>
      <c r="MT36" s="5">
        <v>0</v>
      </c>
      <c r="MU36" s="5">
        <v>0</v>
      </c>
      <c r="MV36" t="s">
        <v>916</v>
      </c>
      <c r="MW36" t="s">
        <v>918</v>
      </c>
      <c r="MX36" s="5">
        <v>0</v>
      </c>
      <c r="MY36" t="s">
        <v>916</v>
      </c>
      <c r="MZ36" t="s">
        <v>916</v>
      </c>
      <c r="NA36" s="5">
        <v>0</v>
      </c>
      <c r="NB36" t="s">
        <v>916</v>
      </c>
      <c r="NC36" t="s">
        <v>916</v>
      </c>
      <c r="ND36" s="5">
        <v>0</v>
      </c>
      <c r="NE36" t="s">
        <v>918</v>
      </c>
      <c r="NF36" t="s">
        <v>918</v>
      </c>
      <c r="NG36" s="5">
        <v>0</v>
      </c>
      <c r="NH36" t="s">
        <v>918</v>
      </c>
      <c r="NI36" t="s">
        <v>918</v>
      </c>
      <c r="NJ36" s="5">
        <v>0</v>
      </c>
      <c r="NK36" t="s">
        <v>918</v>
      </c>
      <c r="NL36" s="5">
        <v>0</v>
      </c>
      <c r="NM36" s="5">
        <v>0</v>
      </c>
      <c r="NN36" t="s">
        <v>918</v>
      </c>
      <c r="NO36" t="s">
        <v>918</v>
      </c>
      <c r="NP36" s="5">
        <v>0</v>
      </c>
      <c r="NQ36" s="5">
        <v>0</v>
      </c>
      <c r="NR36" s="5">
        <v>0</v>
      </c>
      <c r="NS36" s="5">
        <v>0</v>
      </c>
      <c r="NT36" s="5">
        <v>0</v>
      </c>
      <c r="NU36" s="5">
        <v>0</v>
      </c>
      <c r="NV36" s="5">
        <v>0</v>
      </c>
      <c r="NW36" s="5">
        <v>0</v>
      </c>
      <c r="NX36" s="5">
        <v>0</v>
      </c>
      <c r="NY36" s="5">
        <v>0</v>
      </c>
      <c r="NZ36" s="5">
        <v>0</v>
      </c>
      <c r="OA36" s="5">
        <v>0</v>
      </c>
      <c r="OB36" s="5">
        <v>0</v>
      </c>
      <c r="OC36" s="5">
        <v>0</v>
      </c>
      <c r="OD36" s="5">
        <v>0</v>
      </c>
      <c r="OE36" s="5">
        <v>0</v>
      </c>
      <c r="OF36" s="5">
        <v>0</v>
      </c>
      <c r="OG36" s="5">
        <v>0</v>
      </c>
      <c r="OH36" s="5">
        <v>0</v>
      </c>
      <c r="OI36" s="5">
        <v>0</v>
      </c>
      <c r="OJ36" s="5">
        <v>0</v>
      </c>
      <c r="OK36" s="5">
        <v>0</v>
      </c>
      <c r="OL36" s="5">
        <v>0</v>
      </c>
      <c r="OM36" s="5">
        <v>0</v>
      </c>
      <c r="ON36" s="5">
        <v>0</v>
      </c>
      <c r="OO36" s="5">
        <v>5</v>
      </c>
      <c r="OP36" s="5">
        <v>0</v>
      </c>
      <c r="OQ36" s="5">
        <v>0</v>
      </c>
      <c r="OR36" s="5">
        <v>0</v>
      </c>
      <c r="OS36" s="5">
        <v>5</v>
      </c>
      <c r="OT36" s="5">
        <v>5</v>
      </c>
      <c r="OU36" s="5">
        <v>0</v>
      </c>
      <c r="OV36" s="5">
        <v>0</v>
      </c>
      <c r="OW36" s="5">
        <v>0</v>
      </c>
      <c r="OX36" s="5">
        <v>5</v>
      </c>
      <c r="OY36" s="5">
        <v>5</v>
      </c>
      <c r="OZ36" s="5">
        <v>0</v>
      </c>
      <c r="PA36" s="5">
        <v>0</v>
      </c>
      <c r="PB36" s="5">
        <v>0</v>
      </c>
      <c r="PC36" s="5">
        <v>5</v>
      </c>
      <c r="PD36" s="5">
        <v>5</v>
      </c>
      <c r="PE36" s="5">
        <v>0</v>
      </c>
      <c r="PF36" s="5">
        <v>0</v>
      </c>
      <c r="PG36" s="5">
        <v>5</v>
      </c>
      <c r="PH36" s="5">
        <v>0</v>
      </c>
      <c r="PI36" s="5">
        <v>0</v>
      </c>
      <c r="PJ36" s="5">
        <v>0</v>
      </c>
      <c r="PK36" s="5">
        <v>5</v>
      </c>
      <c r="PL36" s="5">
        <v>0</v>
      </c>
      <c r="PM36" s="5">
        <v>0</v>
      </c>
      <c r="PN36" s="5">
        <v>0</v>
      </c>
      <c r="PO36" s="5">
        <v>5</v>
      </c>
      <c r="PP36" s="5">
        <v>0</v>
      </c>
      <c r="PQ36" s="5">
        <v>0</v>
      </c>
      <c r="PR36" s="5">
        <v>0</v>
      </c>
      <c r="PS36" s="5">
        <v>0</v>
      </c>
      <c r="PT36" s="5">
        <v>5</v>
      </c>
      <c r="PU36" s="5">
        <v>0</v>
      </c>
      <c r="PV36" s="5">
        <v>0</v>
      </c>
      <c r="PW36" s="5">
        <v>5</v>
      </c>
      <c r="PX36" s="5">
        <v>0</v>
      </c>
      <c r="PY36" s="5">
        <v>0</v>
      </c>
      <c r="PZ36" s="5">
        <v>5</v>
      </c>
      <c r="QA36" s="5">
        <v>0</v>
      </c>
      <c r="QB36" s="5">
        <v>0</v>
      </c>
      <c r="QC36" s="5">
        <v>5</v>
      </c>
      <c r="QD36" s="5">
        <v>0</v>
      </c>
      <c r="QE36" s="5">
        <v>0</v>
      </c>
      <c r="QF36" s="5">
        <v>0</v>
      </c>
      <c r="QG36" s="5">
        <v>5</v>
      </c>
      <c r="QH36" s="5">
        <v>0</v>
      </c>
      <c r="QI36" s="5">
        <v>0</v>
      </c>
      <c r="QJ36" s="5">
        <v>5</v>
      </c>
      <c r="QK36" s="5">
        <v>0</v>
      </c>
      <c r="QL36" s="5">
        <v>0</v>
      </c>
      <c r="QM36" s="5">
        <v>5</v>
      </c>
      <c r="QN36" s="5">
        <v>0</v>
      </c>
      <c r="QO36" s="5">
        <v>0</v>
      </c>
      <c r="QP36" s="5">
        <v>5</v>
      </c>
      <c r="QQ36" s="5">
        <v>0</v>
      </c>
      <c r="QR36" s="5">
        <v>0</v>
      </c>
      <c r="QS36" s="5">
        <v>5</v>
      </c>
      <c r="QT36" s="5">
        <v>0</v>
      </c>
      <c r="QU36" s="5">
        <v>0</v>
      </c>
      <c r="QV36" s="5">
        <v>5</v>
      </c>
      <c r="QW36" s="5">
        <v>0</v>
      </c>
      <c r="QX36" s="5">
        <v>0</v>
      </c>
      <c r="QY36" s="5">
        <v>5</v>
      </c>
      <c r="QZ36" s="5">
        <v>0</v>
      </c>
      <c r="RA36" s="5">
        <v>0</v>
      </c>
      <c r="RB36" s="5">
        <v>0</v>
      </c>
      <c r="RC36" s="5">
        <v>0</v>
      </c>
      <c r="RD36" s="5">
        <v>0</v>
      </c>
      <c r="RE36" s="5">
        <v>0</v>
      </c>
      <c r="RF36" s="5">
        <v>0</v>
      </c>
      <c r="RG36" s="5">
        <v>0</v>
      </c>
      <c r="RH36" s="5">
        <v>0</v>
      </c>
      <c r="RI36" s="5">
        <v>0</v>
      </c>
      <c r="RJ36" s="5">
        <v>0</v>
      </c>
      <c r="RK36" s="5">
        <v>0</v>
      </c>
      <c r="RL36" s="5">
        <v>0</v>
      </c>
      <c r="RM36" s="5">
        <v>0</v>
      </c>
      <c r="RN36" s="5">
        <v>0</v>
      </c>
      <c r="RO36" s="5">
        <v>0</v>
      </c>
      <c r="RP36" s="5">
        <v>0</v>
      </c>
      <c r="RQ36" s="5">
        <v>0</v>
      </c>
      <c r="RR36" s="5">
        <v>0</v>
      </c>
      <c r="RS36" s="5">
        <v>0</v>
      </c>
      <c r="RT36" s="5">
        <v>0</v>
      </c>
      <c r="RU36" s="5">
        <v>0</v>
      </c>
      <c r="RV36" s="5">
        <v>0</v>
      </c>
      <c r="RW36" s="5">
        <v>0</v>
      </c>
      <c r="RX36" s="5">
        <v>0</v>
      </c>
      <c r="RY36" s="5">
        <v>0</v>
      </c>
      <c r="RZ36" s="5">
        <v>1</v>
      </c>
      <c r="SA36" s="5">
        <v>2</v>
      </c>
      <c r="SB36" s="5">
        <v>2</v>
      </c>
      <c r="SC36" s="5">
        <v>2</v>
      </c>
      <c r="SD36" s="5">
        <v>2</v>
      </c>
      <c r="SE36" s="5">
        <v>2</v>
      </c>
      <c r="SF36" s="5">
        <v>2</v>
      </c>
      <c r="SG36" s="5">
        <v>2</v>
      </c>
      <c r="SH36" s="5">
        <v>2</v>
      </c>
      <c r="SI36" s="5">
        <v>2</v>
      </c>
      <c r="SJ36" s="5">
        <v>2</v>
      </c>
      <c r="SK36" s="5">
        <v>2</v>
      </c>
      <c r="SL36" s="5">
        <v>2</v>
      </c>
      <c r="SM36" s="5">
        <v>2</v>
      </c>
      <c r="SN36" s="5">
        <v>2</v>
      </c>
      <c r="SO36" s="5">
        <v>2</v>
      </c>
      <c r="SP36" s="5">
        <v>1</v>
      </c>
      <c r="SQ36" s="5">
        <v>2</v>
      </c>
      <c r="SR36" s="5">
        <v>0</v>
      </c>
      <c r="SS36" s="5">
        <v>0</v>
      </c>
      <c r="ST36" s="5">
        <v>0</v>
      </c>
      <c r="SU36" s="5">
        <v>0</v>
      </c>
      <c r="SV36" s="5">
        <v>0</v>
      </c>
      <c r="SW36" s="5">
        <v>0</v>
      </c>
      <c r="SX36" s="5">
        <v>0</v>
      </c>
      <c r="SY36" s="5">
        <v>0</v>
      </c>
      <c r="SZ36" s="5">
        <v>0</v>
      </c>
      <c r="TA36" s="5">
        <v>0</v>
      </c>
      <c r="TB36" t="s">
        <v>943</v>
      </c>
      <c r="TC36" t="s">
        <v>932</v>
      </c>
      <c r="TD36" t="s">
        <v>950</v>
      </c>
      <c r="TE36" t="s">
        <v>932</v>
      </c>
      <c r="TF36" t="s">
        <v>943</v>
      </c>
      <c r="TG36" t="s">
        <v>932</v>
      </c>
      <c r="TH36" t="s">
        <v>944</v>
      </c>
      <c r="TI36" t="s">
        <v>941</v>
      </c>
      <c r="TJ36" t="s">
        <v>932</v>
      </c>
      <c r="TK36" t="s">
        <v>941</v>
      </c>
      <c r="TL36" t="s">
        <v>948</v>
      </c>
      <c r="TM36" t="s">
        <v>932</v>
      </c>
      <c r="TN36" t="s">
        <v>944</v>
      </c>
      <c r="TO36" t="s">
        <v>944</v>
      </c>
      <c r="TP36" t="s">
        <v>944</v>
      </c>
      <c r="TQ36" t="s">
        <v>941</v>
      </c>
      <c r="TR36" t="s">
        <v>948</v>
      </c>
      <c r="TS36" t="s">
        <v>941</v>
      </c>
      <c r="TT36" s="5">
        <v>999</v>
      </c>
      <c r="TU36" s="5">
        <v>999</v>
      </c>
      <c r="TV36" s="5">
        <v>999</v>
      </c>
      <c r="TW36" s="5">
        <v>999</v>
      </c>
      <c r="TX36" s="5">
        <v>999</v>
      </c>
      <c r="TY36" s="5">
        <v>999</v>
      </c>
      <c r="TZ36" s="5">
        <v>999</v>
      </c>
      <c r="UA36" s="5">
        <v>999</v>
      </c>
      <c r="UB36" s="5">
        <v>999</v>
      </c>
      <c r="UC36" s="5">
        <v>999</v>
      </c>
      <c r="UD36" t="s">
        <v>932</v>
      </c>
      <c r="UE36" t="s">
        <v>941</v>
      </c>
      <c r="UF36" s="5">
        <v>0</v>
      </c>
      <c r="UG36" s="5">
        <v>0</v>
      </c>
      <c r="UH36" s="5">
        <v>0</v>
      </c>
      <c r="UI36" s="5">
        <v>0</v>
      </c>
      <c r="UJ36" s="5">
        <v>0</v>
      </c>
      <c r="UK36" s="5">
        <v>0</v>
      </c>
      <c r="UL36" s="5">
        <v>0</v>
      </c>
      <c r="UM36" s="5">
        <v>0</v>
      </c>
      <c r="UN36" s="5">
        <v>0</v>
      </c>
      <c r="UO36" s="5">
        <v>0</v>
      </c>
      <c r="UP36" s="5">
        <v>0</v>
      </c>
      <c r="UQ36" s="5">
        <v>0</v>
      </c>
      <c r="UR36" s="5">
        <v>0</v>
      </c>
      <c r="US36" s="5">
        <v>0</v>
      </c>
      <c r="UT36" s="5">
        <v>0</v>
      </c>
      <c r="UU36" s="5">
        <v>0</v>
      </c>
      <c r="UV36" s="5">
        <v>0</v>
      </c>
      <c r="UW36" s="5">
        <v>0</v>
      </c>
      <c r="UX36" s="5">
        <v>0</v>
      </c>
      <c r="UY36" t="s">
        <v>926</v>
      </c>
      <c r="UZ36" s="5">
        <v>0</v>
      </c>
      <c r="VA36" s="5">
        <v>0</v>
      </c>
      <c r="VB36" t="s">
        <v>926</v>
      </c>
      <c r="VC36" t="s">
        <v>926</v>
      </c>
      <c r="VD36" s="5">
        <v>0</v>
      </c>
      <c r="VE36" s="5">
        <v>0</v>
      </c>
      <c r="VF36" t="s">
        <v>926</v>
      </c>
      <c r="VG36" t="s">
        <v>926</v>
      </c>
      <c r="VH36" s="5">
        <v>0</v>
      </c>
      <c r="VI36" s="5">
        <v>0</v>
      </c>
      <c r="VJ36" s="5">
        <v>0</v>
      </c>
      <c r="VK36" t="s">
        <v>926</v>
      </c>
      <c r="VL36" t="s">
        <v>926</v>
      </c>
      <c r="VM36" s="5">
        <v>0</v>
      </c>
      <c r="VN36" t="s">
        <v>926</v>
      </c>
      <c r="VO36" s="5">
        <v>0</v>
      </c>
      <c r="VP36" s="5">
        <v>0</v>
      </c>
      <c r="VQ36" t="s">
        <v>926</v>
      </c>
      <c r="VR36" t="s">
        <v>926</v>
      </c>
      <c r="VS36" s="5">
        <v>0</v>
      </c>
      <c r="VT36" t="s">
        <v>926</v>
      </c>
      <c r="VU36" t="s">
        <v>926</v>
      </c>
      <c r="VV36" s="5">
        <v>0</v>
      </c>
      <c r="VW36">
        <v>0</v>
      </c>
      <c r="VX36" t="s">
        <v>926</v>
      </c>
      <c r="VY36" t="s">
        <v>926</v>
      </c>
      <c r="VZ36" s="5">
        <v>0</v>
      </c>
      <c r="WA36" t="s">
        <v>926</v>
      </c>
      <c r="WB36" t="s">
        <v>926</v>
      </c>
      <c r="WC36" s="5">
        <v>0</v>
      </c>
      <c r="WD36" t="s">
        <v>926</v>
      </c>
      <c r="WE36" t="s">
        <v>926</v>
      </c>
      <c r="WF36" s="5">
        <v>0</v>
      </c>
      <c r="WG36" t="s">
        <v>926</v>
      </c>
      <c r="WH36" t="s">
        <v>926</v>
      </c>
      <c r="WI36" s="5">
        <v>0</v>
      </c>
      <c r="WJ36" t="s">
        <v>926</v>
      </c>
      <c r="WK36" t="s">
        <v>926</v>
      </c>
      <c r="WL36" s="5">
        <v>0</v>
      </c>
      <c r="WM36" t="s">
        <v>926</v>
      </c>
      <c r="WN36" s="5">
        <v>0</v>
      </c>
      <c r="WO36" s="5">
        <v>0</v>
      </c>
      <c r="WP36" t="s">
        <v>926</v>
      </c>
      <c r="WQ36" t="s">
        <v>926</v>
      </c>
      <c r="WR36" s="5">
        <v>0</v>
      </c>
      <c r="WS36" s="5">
        <v>0</v>
      </c>
      <c r="WT36" s="5">
        <v>0</v>
      </c>
      <c r="WU36" s="5">
        <v>0</v>
      </c>
      <c r="WV36" s="5">
        <v>0</v>
      </c>
      <c r="WW36" s="5">
        <v>0</v>
      </c>
      <c r="WX36" s="5">
        <v>0</v>
      </c>
      <c r="WY36" s="5">
        <v>0</v>
      </c>
      <c r="WZ36" s="5">
        <v>0</v>
      </c>
      <c r="XA36" s="5">
        <v>0</v>
      </c>
      <c r="XB36" s="5">
        <v>0</v>
      </c>
      <c r="XC36" s="5">
        <v>0</v>
      </c>
      <c r="XD36" s="5">
        <v>0</v>
      </c>
      <c r="XE36" s="5">
        <v>0</v>
      </c>
      <c r="XF36" s="5">
        <v>0</v>
      </c>
      <c r="XG36" s="5">
        <v>0</v>
      </c>
      <c r="XH36" s="5">
        <v>0</v>
      </c>
      <c r="XI36" s="5">
        <v>0</v>
      </c>
      <c r="XJ36" s="5">
        <v>0</v>
      </c>
      <c r="XK36" s="5">
        <v>0</v>
      </c>
      <c r="XL36" s="5">
        <v>0</v>
      </c>
      <c r="XM36" s="5">
        <v>0</v>
      </c>
      <c r="XN36" s="5">
        <v>0</v>
      </c>
      <c r="XO36" s="5">
        <v>0</v>
      </c>
      <c r="XP36" s="5">
        <v>0</v>
      </c>
      <c r="XQ36" s="3">
        <v>0</v>
      </c>
      <c r="XR36" s="1" t="e">
        <v>#NULL!</v>
      </c>
      <c r="XS36" s="1" t="e">
        <v>#NULL!</v>
      </c>
      <c r="XT36" s="1" t="e">
        <v>#NULL!</v>
      </c>
      <c r="XU36" s="3">
        <v>4</v>
      </c>
      <c r="XV36" s="3">
        <v>0</v>
      </c>
      <c r="XW36" s="1" t="e">
        <v>#NULL!</v>
      </c>
      <c r="XX36" s="1" t="e">
        <v>#NULL!</v>
      </c>
      <c r="XY36" s="1" t="e">
        <v>#NULL!</v>
      </c>
      <c r="XZ36" s="3">
        <v>2</v>
      </c>
      <c r="YA36" s="3">
        <v>0</v>
      </c>
      <c r="YB36" s="1" t="e">
        <v>#NULL!</v>
      </c>
      <c r="YC36" s="1" t="e">
        <v>#NULL!</v>
      </c>
      <c r="YD36" s="1" t="e">
        <v>#NULL!</v>
      </c>
      <c r="YE36" s="3">
        <v>2</v>
      </c>
      <c r="YF36" s="3">
        <v>0</v>
      </c>
      <c r="YG36" s="1" t="e">
        <v>#NULL!</v>
      </c>
      <c r="YH36" s="1" t="e">
        <v>#NULL!</v>
      </c>
      <c r="YI36" s="3">
        <v>2</v>
      </c>
      <c r="YJ36" s="3">
        <v>0</v>
      </c>
      <c r="YK36" s="1" t="e">
        <v>#NULL!</v>
      </c>
      <c r="YL36" s="1" t="e">
        <v>#NULL!</v>
      </c>
      <c r="YM36" s="3">
        <v>2</v>
      </c>
      <c r="YN36" s="3">
        <v>0</v>
      </c>
      <c r="YO36" s="1" t="e">
        <v>#NULL!</v>
      </c>
      <c r="YP36" s="1" t="e">
        <v>#NULL!</v>
      </c>
      <c r="YQ36" s="3">
        <v>1</v>
      </c>
      <c r="YR36" s="3">
        <v>0</v>
      </c>
      <c r="YS36" s="1" t="e">
        <v>#NULL!</v>
      </c>
      <c r="YT36" s="1" t="e">
        <v>#NULL!</v>
      </c>
      <c r="YU36" s="1" t="e">
        <v>#NULL!</v>
      </c>
      <c r="YV36" s="3">
        <v>2</v>
      </c>
      <c r="YW36" s="3">
        <v>0</v>
      </c>
      <c r="YX36" s="1" t="e">
        <v>#NULL!</v>
      </c>
      <c r="YY36" s="3">
        <v>2</v>
      </c>
      <c r="YZ36" s="3">
        <v>0</v>
      </c>
      <c r="ZA36" s="1" t="e">
        <v>#NULL!</v>
      </c>
      <c r="ZB36" s="3">
        <v>2</v>
      </c>
      <c r="ZC36" s="3">
        <v>0</v>
      </c>
      <c r="ZD36" s="1" t="e">
        <v>#NULL!</v>
      </c>
      <c r="ZE36" s="3">
        <v>1</v>
      </c>
      <c r="ZF36" s="3">
        <v>0</v>
      </c>
      <c r="ZG36" s="1" t="e">
        <v>#NULL!</v>
      </c>
      <c r="ZH36" s="1" t="e">
        <v>#NULL!</v>
      </c>
      <c r="ZI36" s="3">
        <v>3</v>
      </c>
      <c r="ZJ36" s="3">
        <v>0</v>
      </c>
      <c r="ZK36" s="1" t="e">
        <v>#NULL!</v>
      </c>
      <c r="ZL36" s="3">
        <v>3</v>
      </c>
      <c r="ZM36" s="3">
        <v>0</v>
      </c>
      <c r="ZN36" s="1" t="e">
        <v>#NULL!</v>
      </c>
      <c r="ZO36" s="3">
        <v>2</v>
      </c>
      <c r="ZP36" s="3">
        <v>0</v>
      </c>
      <c r="ZQ36" s="1" t="e">
        <v>#NULL!</v>
      </c>
      <c r="ZR36" s="3">
        <v>1</v>
      </c>
      <c r="ZS36" s="3">
        <v>0</v>
      </c>
      <c r="ZT36" s="1" t="e">
        <v>#NULL!</v>
      </c>
      <c r="ZU36" s="3">
        <v>2</v>
      </c>
      <c r="ZV36" s="3">
        <v>0</v>
      </c>
      <c r="ZW36" s="1" t="e">
        <v>#NULL!</v>
      </c>
      <c r="ZX36" s="3">
        <v>0</v>
      </c>
      <c r="ZY36" s="1" t="e">
        <v>#NULL!</v>
      </c>
      <c r="ZZ36" s="1" t="e">
        <v>#NULL!</v>
      </c>
      <c r="AAA36" s="3">
        <v>1</v>
      </c>
      <c r="AAB36" s="3">
        <v>0</v>
      </c>
      <c r="AAC36" s="1" t="e">
        <v>#NULL!</v>
      </c>
      <c r="AAD36" s="3">
        <v>999</v>
      </c>
      <c r="AAE36" s="3">
        <v>999</v>
      </c>
      <c r="AAF36" s="3">
        <v>999</v>
      </c>
      <c r="AAG36" s="3">
        <v>999</v>
      </c>
      <c r="AAH36" s="3">
        <v>999</v>
      </c>
      <c r="AAI36" s="3">
        <v>999</v>
      </c>
      <c r="AAJ36" s="3">
        <v>999</v>
      </c>
      <c r="AAK36" s="3">
        <v>999</v>
      </c>
      <c r="AAL36" s="3">
        <v>999</v>
      </c>
      <c r="AAM36" s="3">
        <v>999</v>
      </c>
      <c r="AAN36" s="3">
        <v>999</v>
      </c>
      <c r="AAO36" s="3">
        <v>999</v>
      </c>
      <c r="AAP36" s="3">
        <v>999</v>
      </c>
      <c r="AAQ36" s="3">
        <v>999</v>
      </c>
      <c r="AAR36" s="3">
        <v>999</v>
      </c>
      <c r="AAS36" s="3">
        <v>999</v>
      </c>
      <c r="AAT36" s="3">
        <v>999</v>
      </c>
      <c r="AAU36" s="3">
        <v>999</v>
      </c>
      <c r="AAV36" s="3">
        <v>999</v>
      </c>
      <c r="AAW36" s="3">
        <v>999</v>
      </c>
      <c r="AAX36" s="3">
        <v>999</v>
      </c>
      <c r="AAY36" s="3">
        <v>999</v>
      </c>
      <c r="AAZ36" s="3">
        <v>999</v>
      </c>
      <c r="ABA36" s="3">
        <v>999</v>
      </c>
      <c r="ABB36" s="3">
        <v>7</v>
      </c>
      <c r="ABC36" s="3">
        <v>0</v>
      </c>
      <c r="ABD36" s="3">
        <v>0</v>
      </c>
      <c r="ABE36" s="3">
        <v>0</v>
      </c>
      <c r="ABF36" s="3">
        <v>1</v>
      </c>
      <c r="ABG36" s="3">
        <v>5</v>
      </c>
      <c r="ABH36" s="3">
        <v>0</v>
      </c>
      <c r="ABI36" s="3">
        <v>0</v>
      </c>
      <c r="ABJ36" s="3">
        <v>0</v>
      </c>
      <c r="ABK36" s="3">
        <v>4</v>
      </c>
      <c r="ABL36" s="3">
        <v>4</v>
      </c>
      <c r="ABM36" s="3">
        <v>0</v>
      </c>
      <c r="ABN36" s="3">
        <v>0</v>
      </c>
      <c r="ABO36" s="3">
        <v>0</v>
      </c>
      <c r="ABP36" s="3">
        <v>7</v>
      </c>
      <c r="ABQ36" s="3">
        <v>4</v>
      </c>
      <c r="ABR36" s="3">
        <v>0</v>
      </c>
      <c r="ABS36" s="3">
        <v>0</v>
      </c>
      <c r="ABT36" s="3">
        <v>3</v>
      </c>
      <c r="ABU36" s="3">
        <v>4</v>
      </c>
      <c r="ABV36" s="3">
        <v>0</v>
      </c>
      <c r="ABW36" s="3">
        <v>0</v>
      </c>
      <c r="ABX36" s="3">
        <v>6</v>
      </c>
      <c r="ABY36" s="3">
        <v>3</v>
      </c>
      <c r="ABZ36" s="3">
        <v>0</v>
      </c>
      <c r="ACA36" s="3">
        <v>0</v>
      </c>
      <c r="ACB36" s="3">
        <v>4</v>
      </c>
      <c r="ACC36" s="3">
        <v>2</v>
      </c>
      <c r="ACD36" s="3">
        <v>0</v>
      </c>
      <c r="ACE36" s="3">
        <v>0</v>
      </c>
      <c r="ACF36" s="3">
        <v>0</v>
      </c>
      <c r="ACG36" s="3">
        <v>4</v>
      </c>
      <c r="ACH36" s="3">
        <v>4</v>
      </c>
      <c r="ACI36" s="3">
        <v>0</v>
      </c>
      <c r="ACJ36" s="3">
        <v>4</v>
      </c>
      <c r="ACK36" s="3">
        <v>1</v>
      </c>
      <c r="ACL36" s="3">
        <v>0</v>
      </c>
      <c r="ACM36" s="3">
        <v>3</v>
      </c>
      <c r="ACN36" s="3">
        <v>7</v>
      </c>
      <c r="ACO36" s="3">
        <v>0</v>
      </c>
      <c r="ACP36" s="3">
        <v>4</v>
      </c>
      <c r="ACQ36" s="3">
        <v>5</v>
      </c>
      <c r="ACR36" s="3">
        <v>0</v>
      </c>
      <c r="ACS36" s="3">
        <v>0</v>
      </c>
      <c r="ACT36" s="3">
        <v>7</v>
      </c>
      <c r="ACU36" s="3">
        <v>5</v>
      </c>
      <c r="ACV36" s="3">
        <v>0</v>
      </c>
      <c r="ACW36" s="3">
        <v>4</v>
      </c>
      <c r="ACX36" s="3">
        <v>4</v>
      </c>
      <c r="ACY36" s="3">
        <v>0</v>
      </c>
      <c r="ACZ36" s="3">
        <v>5</v>
      </c>
      <c r="ADA36" s="3">
        <v>4</v>
      </c>
      <c r="ADB36" s="3">
        <v>0</v>
      </c>
      <c r="ADC36" s="3">
        <v>7</v>
      </c>
      <c r="ADD36" s="3">
        <v>3</v>
      </c>
      <c r="ADE36" s="3">
        <v>0</v>
      </c>
      <c r="ADF36" s="3">
        <v>9</v>
      </c>
      <c r="ADG36" s="3">
        <v>3</v>
      </c>
      <c r="ADH36" s="3">
        <v>0</v>
      </c>
      <c r="ADI36" s="3">
        <v>9</v>
      </c>
      <c r="ADJ36" s="3">
        <v>0</v>
      </c>
      <c r="ADK36" s="3">
        <v>0</v>
      </c>
      <c r="ADL36" s="3">
        <v>9</v>
      </c>
      <c r="ADM36" s="3">
        <v>2</v>
      </c>
      <c r="ADN36" s="3">
        <v>0</v>
      </c>
      <c r="ADO36" s="3">
        <v>0</v>
      </c>
      <c r="ADP36" s="3">
        <v>0</v>
      </c>
      <c r="ADQ36" s="3">
        <v>0</v>
      </c>
      <c r="ADR36" s="3">
        <v>0</v>
      </c>
      <c r="ADS36" s="3">
        <v>0</v>
      </c>
      <c r="ADT36" s="3">
        <v>0</v>
      </c>
      <c r="ADU36" s="3">
        <v>0</v>
      </c>
      <c r="ADV36" s="3">
        <v>0</v>
      </c>
      <c r="ADW36" s="3">
        <v>0</v>
      </c>
      <c r="ADX36" s="3">
        <v>0</v>
      </c>
      <c r="ADY36" s="3">
        <v>0</v>
      </c>
      <c r="ADZ36" s="3">
        <v>0</v>
      </c>
      <c r="AEA36" s="3">
        <v>0</v>
      </c>
      <c r="AEB36" s="3">
        <v>0</v>
      </c>
      <c r="AEC36" s="3">
        <v>0</v>
      </c>
      <c r="AED36" s="3">
        <v>0</v>
      </c>
      <c r="AEE36" s="3">
        <v>0</v>
      </c>
      <c r="AEF36" s="3">
        <v>0</v>
      </c>
      <c r="AEG36" s="3">
        <v>0</v>
      </c>
      <c r="AEH36" s="3">
        <v>0</v>
      </c>
      <c r="AEI36" s="3">
        <v>0</v>
      </c>
      <c r="AEJ36" s="3">
        <v>0</v>
      </c>
      <c r="AEK36" s="3">
        <v>0</v>
      </c>
      <c r="AEL36" s="3">
        <v>0</v>
      </c>
      <c r="AEM36" t="s">
        <v>933</v>
      </c>
      <c r="AEN36" s="5">
        <v>0</v>
      </c>
      <c r="AEO36" s="5">
        <v>0</v>
      </c>
      <c r="AEP36" s="5">
        <v>0</v>
      </c>
      <c r="AEQ36" t="s">
        <v>933</v>
      </c>
      <c r="AER36" t="s">
        <v>933</v>
      </c>
      <c r="AES36" s="5">
        <v>0</v>
      </c>
      <c r="AET36" s="5">
        <v>0</v>
      </c>
      <c r="AEU36" s="5">
        <v>0</v>
      </c>
      <c r="AEV36" t="s">
        <v>933</v>
      </c>
      <c r="AEW36" t="s">
        <v>933</v>
      </c>
      <c r="AEX36" s="5">
        <v>0</v>
      </c>
      <c r="AEY36" s="5">
        <v>0</v>
      </c>
      <c r="AEZ36" s="5">
        <v>0</v>
      </c>
      <c r="AFA36" t="s">
        <v>933</v>
      </c>
      <c r="AFB36" t="s">
        <v>933</v>
      </c>
      <c r="AFC36" s="5">
        <v>0</v>
      </c>
      <c r="AFD36" s="5">
        <v>0</v>
      </c>
      <c r="AFE36" t="s">
        <v>933</v>
      </c>
      <c r="AFF36" t="s">
        <v>933</v>
      </c>
      <c r="AFG36" s="5">
        <v>0</v>
      </c>
      <c r="AFH36" s="5">
        <v>0</v>
      </c>
      <c r="AFI36" t="s">
        <v>933</v>
      </c>
      <c r="AFJ36" t="s">
        <v>933</v>
      </c>
      <c r="AFK36" s="5">
        <v>0</v>
      </c>
      <c r="AFL36" s="5">
        <v>0</v>
      </c>
      <c r="AFM36" t="s">
        <v>933</v>
      </c>
      <c r="AFN36" t="s">
        <v>933</v>
      </c>
      <c r="AFO36" s="5">
        <v>0</v>
      </c>
      <c r="AFP36" s="5">
        <v>0</v>
      </c>
      <c r="AFQ36" s="5">
        <v>0</v>
      </c>
      <c r="AFR36" t="s">
        <v>933</v>
      </c>
      <c r="AFS36" t="s">
        <v>933</v>
      </c>
      <c r="AFT36" s="5">
        <v>0</v>
      </c>
      <c r="AFU36" t="s">
        <v>933</v>
      </c>
      <c r="AFV36" s="5">
        <v>0</v>
      </c>
      <c r="AFW36" s="5">
        <v>0</v>
      </c>
      <c r="AFX36" t="s">
        <v>933</v>
      </c>
      <c r="AFY36" t="s">
        <v>933</v>
      </c>
      <c r="AFZ36" s="5">
        <v>0</v>
      </c>
      <c r="AGA36" t="s">
        <v>933</v>
      </c>
      <c r="AGB36" t="s">
        <v>933</v>
      </c>
      <c r="AGC36" s="5">
        <v>0</v>
      </c>
      <c r="AGD36" s="5">
        <v>0</v>
      </c>
      <c r="AGE36" t="s">
        <v>933</v>
      </c>
      <c r="AGF36" t="s">
        <v>933</v>
      </c>
      <c r="AGG36" s="5">
        <v>0</v>
      </c>
      <c r="AGH36" t="s">
        <v>933</v>
      </c>
      <c r="AGI36" t="s">
        <v>933</v>
      </c>
      <c r="AGJ36" s="5">
        <v>0</v>
      </c>
      <c r="AGK36" t="s">
        <v>933</v>
      </c>
      <c r="AGL36" t="s">
        <v>933</v>
      </c>
      <c r="AGM36" s="5">
        <v>0</v>
      </c>
      <c r="AGN36" t="s">
        <v>933</v>
      </c>
      <c r="AGO36" t="s">
        <v>933</v>
      </c>
      <c r="AGP36" s="5">
        <v>0</v>
      </c>
      <c r="AGQ36" t="s">
        <v>933</v>
      </c>
      <c r="AGR36" t="s">
        <v>933</v>
      </c>
      <c r="AGS36" s="5">
        <v>0</v>
      </c>
      <c r="AGT36" t="s">
        <v>933</v>
      </c>
      <c r="AGU36" s="5">
        <v>0</v>
      </c>
      <c r="AGV36" s="5">
        <v>0</v>
      </c>
      <c r="AGW36" t="s">
        <v>933</v>
      </c>
      <c r="AGX36" t="s">
        <v>933</v>
      </c>
      <c r="AGY36" s="5">
        <v>0</v>
      </c>
      <c r="AGZ36" s="5">
        <v>0</v>
      </c>
      <c r="AHA36" s="5">
        <v>0</v>
      </c>
      <c r="AHB36" s="5">
        <v>0</v>
      </c>
      <c r="AHC36" s="5">
        <v>0</v>
      </c>
      <c r="AHD36" s="5">
        <v>0</v>
      </c>
      <c r="AHE36" s="5">
        <v>0</v>
      </c>
      <c r="AHF36" s="5">
        <v>0</v>
      </c>
      <c r="AHG36" s="5">
        <v>0</v>
      </c>
      <c r="AHH36" s="5">
        <v>0</v>
      </c>
      <c r="AHI36" s="5">
        <v>0</v>
      </c>
      <c r="AHJ36" s="5">
        <v>0</v>
      </c>
      <c r="AHK36" s="5">
        <v>0</v>
      </c>
      <c r="AHL36" s="5">
        <v>0</v>
      </c>
      <c r="AHM36" s="5">
        <v>0</v>
      </c>
      <c r="AHN36" s="5">
        <v>0</v>
      </c>
      <c r="AHO36" s="5">
        <v>0</v>
      </c>
      <c r="AHP36" s="5">
        <v>0</v>
      </c>
      <c r="AHQ36" s="5">
        <v>0</v>
      </c>
      <c r="AHR36" s="5">
        <v>0</v>
      </c>
      <c r="AHS36" s="5">
        <v>0</v>
      </c>
      <c r="AHT36" s="5">
        <v>0</v>
      </c>
      <c r="AHU36" s="5">
        <v>0</v>
      </c>
      <c r="AHV36" s="5">
        <v>0</v>
      </c>
      <c r="AHW36" s="5">
        <v>0</v>
      </c>
    </row>
    <row r="37" spans="1:907" x14ac:dyDescent="0.2">
      <c r="A37" s="5">
        <v>44</v>
      </c>
      <c r="B37" t="s">
        <v>929</v>
      </c>
      <c r="C37" t="s">
        <v>904</v>
      </c>
      <c r="D37" t="s">
        <v>904</v>
      </c>
      <c r="E37" s="5">
        <v>57</v>
      </c>
      <c r="F37" s="5">
        <v>57.169444444444444</v>
      </c>
      <c r="G37" s="2">
        <v>42163</v>
      </c>
      <c r="H37" s="2">
        <v>42195</v>
      </c>
      <c r="I37" t="s">
        <v>906</v>
      </c>
      <c r="J37" t="s">
        <v>907</v>
      </c>
      <c r="K37" t="s">
        <v>913</v>
      </c>
      <c r="L37" t="s">
        <v>913</v>
      </c>
      <c r="M37" t="s">
        <v>913</v>
      </c>
      <c r="N37" s="5">
        <v>0</v>
      </c>
      <c r="O37" t="s">
        <v>913</v>
      </c>
      <c r="P37" t="s">
        <v>913</v>
      </c>
      <c r="Q37" s="5">
        <v>0</v>
      </c>
      <c r="R37" s="5">
        <v>0</v>
      </c>
      <c r="S37" s="5">
        <v>0</v>
      </c>
      <c r="T37" t="s">
        <v>912</v>
      </c>
      <c r="U37" t="s">
        <v>913</v>
      </c>
      <c r="V37" s="5">
        <v>0</v>
      </c>
      <c r="W37" s="5">
        <v>0</v>
      </c>
      <c r="X37" s="5">
        <v>0</v>
      </c>
      <c r="Y37" t="s">
        <v>913</v>
      </c>
      <c r="Z37" t="s">
        <v>913</v>
      </c>
      <c r="AA37" s="5">
        <v>0</v>
      </c>
      <c r="AB37" s="5">
        <v>0</v>
      </c>
      <c r="AC37" t="s">
        <v>913</v>
      </c>
      <c r="AD37" t="s">
        <v>913</v>
      </c>
      <c r="AE37" s="5">
        <v>0</v>
      </c>
      <c r="AF37" s="5">
        <v>0</v>
      </c>
      <c r="AG37" t="s">
        <v>913</v>
      </c>
      <c r="AH37" t="s">
        <v>913</v>
      </c>
      <c r="AI37" s="5">
        <v>0</v>
      </c>
      <c r="AJ37" s="5">
        <v>0</v>
      </c>
      <c r="AK37" t="s">
        <v>913</v>
      </c>
      <c r="AL37" s="5">
        <v>0</v>
      </c>
      <c r="AM37" s="5">
        <v>0</v>
      </c>
      <c r="AN37" s="5">
        <v>0</v>
      </c>
      <c r="AO37" s="5">
        <v>0</v>
      </c>
      <c r="AP37" t="s">
        <v>913</v>
      </c>
      <c r="AQ37" s="5">
        <v>0</v>
      </c>
      <c r="AR37" s="5">
        <v>0</v>
      </c>
      <c r="AS37" t="s">
        <v>913</v>
      </c>
      <c r="AT37" s="5">
        <v>0</v>
      </c>
      <c r="AU37" s="5">
        <v>0</v>
      </c>
      <c r="AV37" t="s">
        <v>913</v>
      </c>
      <c r="AW37" t="s">
        <v>913</v>
      </c>
      <c r="AX37" s="5">
        <v>0</v>
      </c>
      <c r="AY37" t="s">
        <v>913</v>
      </c>
      <c r="AZ37" s="5">
        <v>0</v>
      </c>
      <c r="BA37" s="5">
        <v>0</v>
      </c>
      <c r="BB37" s="5">
        <v>0</v>
      </c>
      <c r="BC37" t="s">
        <v>912</v>
      </c>
      <c r="BD37" s="5">
        <v>0</v>
      </c>
      <c r="BE37" s="5">
        <v>0</v>
      </c>
      <c r="BF37" t="s">
        <v>913</v>
      </c>
      <c r="BG37" s="5">
        <v>0</v>
      </c>
      <c r="BH37" s="5">
        <v>0</v>
      </c>
      <c r="BI37" t="s">
        <v>913</v>
      </c>
      <c r="BJ37" s="5">
        <v>0</v>
      </c>
      <c r="BK37" s="5">
        <v>0</v>
      </c>
      <c r="BL37" t="s">
        <v>913</v>
      </c>
      <c r="BM37" t="s">
        <v>913</v>
      </c>
      <c r="BN37" s="5">
        <v>0</v>
      </c>
      <c r="BO37" t="s">
        <v>913</v>
      </c>
      <c r="BP37" s="5">
        <v>0</v>
      </c>
      <c r="BQ37" s="5">
        <v>0</v>
      </c>
      <c r="BR37" t="s">
        <v>913</v>
      </c>
      <c r="BS37" s="5">
        <v>0</v>
      </c>
      <c r="BT37" s="5">
        <v>0</v>
      </c>
      <c r="BU37" t="s">
        <v>912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t="s">
        <v>913</v>
      </c>
      <c r="CW37" t="s">
        <v>913</v>
      </c>
      <c r="CX37" t="s">
        <v>913</v>
      </c>
      <c r="CY37" s="5">
        <v>0</v>
      </c>
      <c r="CZ37" t="s">
        <v>913</v>
      </c>
      <c r="DA37" t="s">
        <v>913</v>
      </c>
      <c r="DB37" s="5">
        <v>0</v>
      </c>
      <c r="DC37" s="5">
        <v>0</v>
      </c>
      <c r="DD37" s="5">
        <v>0</v>
      </c>
      <c r="DE37" t="s">
        <v>912</v>
      </c>
      <c r="DF37" t="s">
        <v>913</v>
      </c>
      <c r="DG37" s="5">
        <v>0</v>
      </c>
      <c r="DH37" s="5">
        <v>0</v>
      </c>
      <c r="DI37" s="5">
        <v>0</v>
      </c>
      <c r="DJ37" t="s">
        <v>913</v>
      </c>
      <c r="DK37" t="s">
        <v>913</v>
      </c>
      <c r="DL37" s="5">
        <v>0</v>
      </c>
      <c r="DM37" s="5">
        <v>0</v>
      </c>
      <c r="DN37" t="s">
        <v>913</v>
      </c>
      <c r="DO37" t="s">
        <v>913</v>
      </c>
      <c r="DP37" s="5">
        <v>0</v>
      </c>
      <c r="DQ37" s="5">
        <v>0</v>
      </c>
      <c r="DR37" t="s">
        <v>913</v>
      </c>
      <c r="DS37" t="s">
        <v>913</v>
      </c>
      <c r="DT37" s="5">
        <v>0</v>
      </c>
      <c r="DU37" s="5">
        <v>0</v>
      </c>
      <c r="DV37" t="s">
        <v>913</v>
      </c>
      <c r="DW37" s="5">
        <v>0</v>
      </c>
      <c r="DX37" s="5">
        <v>0</v>
      </c>
      <c r="DY37" s="5">
        <v>0</v>
      </c>
      <c r="DZ37" s="5">
        <v>0</v>
      </c>
      <c r="EA37" t="s">
        <v>913</v>
      </c>
      <c r="EB37" s="5">
        <v>0</v>
      </c>
      <c r="EC37" s="5">
        <v>0</v>
      </c>
      <c r="ED37" t="s">
        <v>913</v>
      </c>
      <c r="EE37" s="5">
        <v>0</v>
      </c>
      <c r="EF37" s="5">
        <v>0</v>
      </c>
      <c r="EG37" t="s">
        <v>913</v>
      </c>
      <c r="EH37" t="s">
        <v>913</v>
      </c>
      <c r="EI37" s="5">
        <v>0</v>
      </c>
      <c r="EJ37" t="s">
        <v>913</v>
      </c>
      <c r="EK37" s="5">
        <v>0</v>
      </c>
      <c r="EL37" s="5">
        <v>0</v>
      </c>
      <c r="EM37" s="5">
        <v>0</v>
      </c>
      <c r="EN37" t="s">
        <v>913</v>
      </c>
      <c r="EO37" s="5">
        <v>0</v>
      </c>
      <c r="EP37" s="5">
        <v>0</v>
      </c>
      <c r="EQ37" t="s">
        <v>913</v>
      </c>
      <c r="ER37" s="5">
        <v>0</v>
      </c>
      <c r="ES37" s="5">
        <v>0</v>
      </c>
      <c r="ET37" t="s">
        <v>913</v>
      </c>
      <c r="EU37" s="5">
        <v>0</v>
      </c>
      <c r="EV37" s="5">
        <v>0</v>
      </c>
      <c r="EW37" t="s">
        <v>913</v>
      </c>
      <c r="EX37" t="s">
        <v>913</v>
      </c>
      <c r="EY37" s="5">
        <v>0</v>
      </c>
      <c r="EZ37" t="s">
        <v>913</v>
      </c>
      <c r="FA37" s="5">
        <v>0</v>
      </c>
      <c r="FB37" s="5">
        <v>0</v>
      </c>
      <c r="FC37" t="s">
        <v>913</v>
      </c>
      <c r="FD37" s="5">
        <v>0</v>
      </c>
      <c r="FE37" s="5">
        <v>0</v>
      </c>
      <c r="FF37" t="s">
        <v>913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t="s">
        <v>908</v>
      </c>
      <c r="GH37" t="s">
        <v>930</v>
      </c>
      <c r="GI37" t="s">
        <v>934</v>
      </c>
      <c r="GJ37" s="5">
        <v>0</v>
      </c>
      <c r="GK37" s="5">
        <v>8</v>
      </c>
      <c r="GL37" s="5">
        <v>0</v>
      </c>
      <c r="GM37" s="5">
        <v>4</v>
      </c>
      <c r="GN37" s="5">
        <v>0</v>
      </c>
      <c r="GO37" s="5">
        <v>4</v>
      </c>
      <c r="GP37" t="s">
        <v>908</v>
      </c>
      <c r="GQ37" t="s">
        <v>930</v>
      </c>
      <c r="GR37" t="s">
        <v>1036</v>
      </c>
      <c r="GS37" s="4">
        <v>23</v>
      </c>
      <c r="GT37" s="4">
        <v>9</v>
      </c>
      <c r="GU37" s="4">
        <v>24</v>
      </c>
      <c r="GV37" s="4">
        <v>31</v>
      </c>
      <c r="GW37" s="5">
        <v>47</v>
      </c>
      <c r="GX37" s="5">
        <v>40</v>
      </c>
      <c r="GY37" s="5">
        <v>11</v>
      </c>
      <c r="GZ37" s="5">
        <v>12</v>
      </c>
      <c r="HA37" s="5">
        <v>1</v>
      </c>
      <c r="HB37" s="5">
        <v>8</v>
      </c>
      <c r="HC37" s="5">
        <v>12</v>
      </c>
      <c r="HD37" s="5">
        <v>18</v>
      </c>
      <c r="HE37" s="5">
        <v>12</v>
      </c>
      <c r="HF37" s="5">
        <v>13</v>
      </c>
      <c r="HG37" t="s">
        <v>910</v>
      </c>
      <c r="HH37" t="s">
        <v>935</v>
      </c>
      <c r="HI37" s="5">
        <v>2</v>
      </c>
      <c r="HJ37" s="5">
        <v>22</v>
      </c>
      <c r="HK37" s="5">
        <v>4</v>
      </c>
      <c r="HL37" s="5">
        <v>3</v>
      </c>
      <c r="HM37" s="5">
        <v>0</v>
      </c>
      <c r="HN37" s="5">
        <v>0</v>
      </c>
      <c r="HO37" s="5">
        <v>999</v>
      </c>
      <c r="HP37" s="5">
        <v>0</v>
      </c>
      <c r="HQ37" s="5">
        <v>999</v>
      </c>
      <c r="HR37" s="5">
        <v>0</v>
      </c>
      <c r="HS37" s="5">
        <v>5</v>
      </c>
      <c r="HT37" s="5">
        <v>5</v>
      </c>
      <c r="HU37" s="5">
        <v>5</v>
      </c>
      <c r="HV37" s="5">
        <v>0</v>
      </c>
      <c r="HW37" s="5">
        <v>5</v>
      </c>
      <c r="HX37" s="5">
        <v>5</v>
      </c>
      <c r="HY37" s="5">
        <v>0</v>
      </c>
      <c r="HZ37" s="5">
        <v>0</v>
      </c>
      <c r="IA37" s="5">
        <v>0</v>
      </c>
      <c r="IB37" s="5">
        <v>5</v>
      </c>
      <c r="IC37" s="5">
        <v>5</v>
      </c>
      <c r="ID37" s="5">
        <v>0</v>
      </c>
      <c r="IE37" s="5">
        <v>0</v>
      </c>
      <c r="IF37" s="5">
        <v>0</v>
      </c>
      <c r="IG37" s="5">
        <v>5</v>
      </c>
      <c r="IH37" s="5">
        <v>5</v>
      </c>
      <c r="II37" s="5">
        <v>0</v>
      </c>
      <c r="IJ37" s="5">
        <v>0</v>
      </c>
      <c r="IK37" s="5">
        <v>5</v>
      </c>
      <c r="IL37" s="5">
        <v>5</v>
      </c>
      <c r="IM37" s="5">
        <v>0</v>
      </c>
      <c r="IN37" s="5">
        <v>0</v>
      </c>
      <c r="IO37" s="5">
        <v>5</v>
      </c>
      <c r="IP37" s="5">
        <v>5</v>
      </c>
      <c r="IQ37" s="5">
        <v>0</v>
      </c>
      <c r="IR37" s="5">
        <v>0</v>
      </c>
      <c r="IS37" s="5">
        <v>5</v>
      </c>
      <c r="IT37" s="5">
        <v>0</v>
      </c>
      <c r="IU37" s="5">
        <v>0</v>
      </c>
      <c r="IV37" s="5">
        <v>0</v>
      </c>
      <c r="IW37" s="5">
        <v>0</v>
      </c>
      <c r="IX37" s="5">
        <v>5</v>
      </c>
      <c r="IY37" s="5">
        <v>0</v>
      </c>
      <c r="IZ37" s="5">
        <v>0</v>
      </c>
      <c r="JA37" s="5">
        <v>5</v>
      </c>
      <c r="JB37" s="5">
        <v>0</v>
      </c>
      <c r="JC37" s="5">
        <v>0</v>
      </c>
      <c r="JD37" s="5">
        <v>5</v>
      </c>
      <c r="JE37" s="5">
        <v>5</v>
      </c>
      <c r="JF37" s="5">
        <v>0</v>
      </c>
      <c r="JG37" s="5">
        <v>5</v>
      </c>
      <c r="JH37" s="5">
        <v>0</v>
      </c>
      <c r="JI37" s="5">
        <v>0</v>
      </c>
      <c r="JJ37" s="5">
        <v>0</v>
      </c>
      <c r="JK37" s="5">
        <v>5</v>
      </c>
      <c r="JL37" s="5">
        <v>0</v>
      </c>
      <c r="JM37" s="5">
        <v>0</v>
      </c>
      <c r="JN37" s="5">
        <v>5</v>
      </c>
      <c r="JO37" s="5">
        <v>0</v>
      </c>
      <c r="JP37" s="5">
        <v>0</v>
      </c>
      <c r="JQ37" s="5">
        <v>5</v>
      </c>
      <c r="JR37" s="5">
        <v>0</v>
      </c>
      <c r="JS37" s="5">
        <v>0</v>
      </c>
      <c r="JT37" s="5">
        <v>5</v>
      </c>
      <c r="JU37" s="5">
        <v>6</v>
      </c>
      <c r="JV37" s="5">
        <v>0</v>
      </c>
      <c r="JW37" s="5">
        <v>5</v>
      </c>
      <c r="JX37" s="5">
        <v>0</v>
      </c>
      <c r="JY37" s="5">
        <v>0</v>
      </c>
      <c r="JZ37" s="5">
        <v>5</v>
      </c>
      <c r="KA37" s="5">
        <v>0</v>
      </c>
      <c r="KB37" s="5">
        <v>0</v>
      </c>
      <c r="KC37" s="5">
        <v>5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t="s">
        <v>918</v>
      </c>
      <c r="LE37" t="s">
        <v>918</v>
      </c>
      <c r="LF37" t="s">
        <v>918</v>
      </c>
      <c r="LG37" s="5">
        <v>0</v>
      </c>
      <c r="LH37" t="s">
        <v>918</v>
      </c>
      <c r="LI37" t="s">
        <v>918</v>
      </c>
      <c r="LJ37" s="5">
        <v>0</v>
      </c>
      <c r="LK37" s="5">
        <v>0</v>
      </c>
      <c r="LL37" s="5">
        <v>0</v>
      </c>
      <c r="LM37" t="s">
        <v>916</v>
      </c>
      <c r="LN37" t="s">
        <v>918</v>
      </c>
      <c r="LO37" s="5">
        <v>0</v>
      </c>
      <c r="LP37" s="5">
        <v>0</v>
      </c>
      <c r="LQ37" s="5">
        <v>0</v>
      </c>
      <c r="LR37" t="s">
        <v>918</v>
      </c>
      <c r="LS37" t="s">
        <v>918</v>
      </c>
      <c r="LT37" s="5">
        <v>0</v>
      </c>
      <c r="LU37" s="5">
        <v>0</v>
      </c>
      <c r="LV37" t="s">
        <v>918</v>
      </c>
      <c r="LW37" t="s">
        <v>918</v>
      </c>
      <c r="LX37" s="5">
        <v>0</v>
      </c>
      <c r="LY37" s="5">
        <v>0</v>
      </c>
      <c r="LZ37" t="s">
        <v>918</v>
      </c>
      <c r="MA37" t="s">
        <v>918</v>
      </c>
      <c r="MB37" s="5">
        <v>0</v>
      </c>
      <c r="MC37" s="5">
        <v>0</v>
      </c>
      <c r="MD37" t="s">
        <v>918</v>
      </c>
      <c r="ME37" s="5">
        <v>0</v>
      </c>
      <c r="MF37" s="5">
        <v>0</v>
      </c>
      <c r="MG37" s="5">
        <v>0</v>
      </c>
      <c r="MH37" s="5">
        <v>0</v>
      </c>
      <c r="MI37" t="s">
        <v>918</v>
      </c>
      <c r="MJ37" s="5">
        <v>0</v>
      </c>
      <c r="MK37" s="5">
        <v>0</v>
      </c>
      <c r="ML37" t="s">
        <v>918</v>
      </c>
      <c r="MM37" s="5">
        <v>0</v>
      </c>
      <c r="MN37" s="5">
        <v>0</v>
      </c>
      <c r="MO37" t="s">
        <v>918</v>
      </c>
      <c r="MP37" t="s">
        <v>918</v>
      </c>
      <c r="MQ37" s="5">
        <v>0</v>
      </c>
      <c r="MR37" t="s">
        <v>918</v>
      </c>
      <c r="MS37" s="5">
        <v>0</v>
      </c>
      <c r="MT37" s="5">
        <v>0</v>
      </c>
      <c r="MU37" s="5">
        <v>0</v>
      </c>
      <c r="MV37" t="s">
        <v>916</v>
      </c>
      <c r="MW37" s="5">
        <v>0</v>
      </c>
      <c r="MX37" s="5">
        <v>0</v>
      </c>
      <c r="MY37" t="s">
        <v>918</v>
      </c>
      <c r="MZ37" s="5">
        <v>0</v>
      </c>
      <c r="NA37" s="5">
        <v>0</v>
      </c>
      <c r="NB37" t="s">
        <v>918</v>
      </c>
      <c r="NC37" s="5">
        <v>0</v>
      </c>
      <c r="ND37" s="5">
        <v>0</v>
      </c>
      <c r="NE37" t="s">
        <v>918</v>
      </c>
      <c r="NF37" t="s">
        <v>918</v>
      </c>
      <c r="NG37" s="5">
        <v>0</v>
      </c>
      <c r="NH37" t="s">
        <v>918</v>
      </c>
      <c r="NI37" s="5">
        <v>0</v>
      </c>
      <c r="NJ37" s="5">
        <v>0</v>
      </c>
      <c r="NK37" t="s">
        <v>918</v>
      </c>
      <c r="NL37" s="5">
        <v>0</v>
      </c>
      <c r="NM37" s="5">
        <v>0</v>
      </c>
      <c r="NN37" t="s">
        <v>918</v>
      </c>
      <c r="NO37" s="5">
        <v>0</v>
      </c>
      <c r="NP37" s="5">
        <v>0</v>
      </c>
      <c r="NQ37" s="5">
        <v>0</v>
      </c>
      <c r="NR37" s="5">
        <v>0</v>
      </c>
      <c r="NS37" s="5">
        <v>0</v>
      </c>
      <c r="NT37" s="5">
        <v>0</v>
      </c>
      <c r="NU37" s="5">
        <v>0</v>
      </c>
      <c r="NV37" s="5">
        <v>0</v>
      </c>
      <c r="NW37" s="5">
        <v>0</v>
      </c>
      <c r="NX37" s="5">
        <v>0</v>
      </c>
      <c r="NY37" s="5">
        <v>0</v>
      </c>
      <c r="NZ37" s="5">
        <v>0</v>
      </c>
      <c r="OA37" s="5">
        <v>0</v>
      </c>
      <c r="OB37" s="5">
        <v>0</v>
      </c>
      <c r="OC37" s="5">
        <v>0</v>
      </c>
      <c r="OD37" s="5">
        <v>0</v>
      </c>
      <c r="OE37" s="5">
        <v>0</v>
      </c>
      <c r="OF37" s="5">
        <v>0</v>
      </c>
      <c r="OG37" s="5">
        <v>0</v>
      </c>
      <c r="OH37" s="5">
        <v>0</v>
      </c>
      <c r="OI37" s="5">
        <v>0</v>
      </c>
      <c r="OJ37" s="5">
        <v>0</v>
      </c>
      <c r="OK37" s="5">
        <v>0</v>
      </c>
      <c r="OL37" s="5">
        <v>0</v>
      </c>
      <c r="OM37" s="5">
        <v>0</v>
      </c>
      <c r="ON37" s="5">
        <v>0</v>
      </c>
      <c r="OO37" s="5">
        <v>5</v>
      </c>
      <c r="OP37" s="5">
        <v>0</v>
      </c>
      <c r="OQ37" s="5">
        <v>5</v>
      </c>
      <c r="OR37" s="5">
        <v>0</v>
      </c>
      <c r="OS37" s="5">
        <v>5</v>
      </c>
      <c r="OT37" s="5">
        <v>5</v>
      </c>
      <c r="OU37" s="5">
        <v>0</v>
      </c>
      <c r="OV37" s="5">
        <v>0</v>
      </c>
      <c r="OW37" s="5">
        <v>0</v>
      </c>
      <c r="OX37" s="5">
        <v>5</v>
      </c>
      <c r="OY37" s="5">
        <v>5</v>
      </c>
      <c r="OZ37" s="5">
        <v>0</v>
      </c>
      <c r="PA37" s="5">
        <v>0</v>
      </c>
      <c r="PB37" s="5">
        <v>0</v>
      </c>
      <c r="PC37" s="5">
        <v>5</v>
      </c>
      <c r="PD37" s="5">
        <v>5</v>
      </c>
      <c r="PE37" s="5">
        <v>0</v>
      </c>
      <c r="PF37" s="5">
        <v>0</v>
      </c>
      <c r="PG37" s="5">
        <v>5</v>
      </c>
      <c r="PH37" s="5">
        <v>0</v>
      </c>
      <c r="PI37" s="5">
        <v>0</v>
      </c>
      <c r="PJ37" s="5">
        <v>0</v>
      </c>
      <c r="PK37" s="5">
        <v>5</v>
      </c>
      <c r="PL37" s="5">
        <v>0</v>
      </c>
      <c r="PM37" s="5">
        <v>0</v>
      </c>
      <c r="PN37" s="5">
        <v>0</v>
      </c>
      <c r="PO37" s="5">
        <v>5</v>
      </c>
      <c r="PP37" s="5">
        <v>0</v>
      </c>
      <c r="PQ37" s="5">
        <v>0</v>
      </c>
      <c r="PR37" s="5">
        <v>0</v>
      </c>
      <c r="PS37" s="5">
        <v>0</v>
      </c>
      <c r="PT37" s="5">
        <v>5</v>
      </c>
      <c r="PU37" s="5">
        <v>0</v>
      </c>
      <c r="PV37" s="5">
        <v>0</v>
      </c>
      <c r="PW37" s="5">
        <v>5</v>
      </c>
      <c r="PX37" s="5">
        <v>0</v>
      </c>
      <c r="PY37" s="5">
        <v>0</v>
      </c>
      <c r="PZ37" s="5">
        <v>5</v>
      </c>
      <c r="QA37" s="5">
        <v>0</v>
      </c>
      <c r="QB37" s="5">
        <v>0</v>
      </c>
      <c r="QC37" s="5">
        <v>5</v>
      </c>
      <c r="QD37" s="5">
        <v>0</v>
      </c>
      <c r="QE37" s="5">
        <v>0</v>
      </c>
      <c r="QF37" s="5">
        <v>0</v>
      </c>
      <c r="QG37" s="5">
        <v>5</v>
      </c>
      <c r="QH37" s="5">
        <v>0</v>
      </c>
      <c r="QI37" s="5">
        <v>0</v>
      </c>
      <c r="QJ37" s="5">
        <v>5</v>
      </c>
      <c r="QK37" s="5">
        <v>0</v>
      </c>
      <c r="QL37" s="5">
        <v>0</v>
      </c>
      <c r="QM37" s="5">
        <v>5</v>
      </c>
      <c r="QN37" s="5">
        <v>0</v>
      </c>
      <c r="QO37" s="5">
        <v>0</v>
      </c>
      <c r="QP37" s="5">
        <v>5</v>
      </c>
      <c r="QQ37" s="5">
        <v>0</v>
      </c>
      <c r="QR37" s="5">
        <v>0</v>
      </c>
      <c r="QS37" s="5">
        <v>5</v>
      </c>
      <c r="QT37" s="5">
        <v>0</v>
      </c>
      <c r="QU37" s="5">
        <v>0</v>
      </c>
      <c r="QV37" s="5">
        <v>5</v>
      </c>
      <c r="QW37" s="5">
        <v>0</v>
      </c>
      <c r="QX37" s="5">
        <v>0</v>
      </c>
      <c r="QY37" s="5">
        <v>5</v>
      </c>
      <c r="QZ37" s="5">
        <v>0</v>
      </c>
      <c r="RA37" s="5">
        <v>0</v>
      </c>
      <c r="RB37" s="5">
        <v>0</v>
      </c>
      <c r="RC37" s="5">
        <v>0</v>
      </c>
      <c r="RD37" s="5">
        <v>0</v>
      </c>
      <c r="RE37" s="5">
        <v>0</v>
      </c>
      <c r="RF37" s="5">
        <v>0</v>
      </c>
      <c r="RG37" s="5">
        <v>0</v>
      </c>
      <c r="RH37" s="5">
        <v>0</v>
      </c>
      <c r="RI37" s="5">
        <v>0</v>
      </c>
      <c r="RJ37" s="5">
        <v>0</v>
      </c>
      <c r="RK37" s="5">
        <v>0</v>
      </c>
      <c r="RL37" s="5">
        <v>0</v>
      </c>
      <c r="RM37" s="5">
        <v>0</v>
      </c>
      <c r="RN37" s="5">
        <v>0</v>
      </c>
      <c r="RO37" s="5">
        <v>0</v>
      </c>
      <c r="RP37" s="5">
        <v>0</v>
      </c>
      <c r="RQ37" s="5">
        <v>0</v>
      </c>
      <c r="RR37" s="5">
        <v>0</v>
      </c>
      <c r="RS37" s="5">
        <v>0</v>
      </c>
      <c r="RT37" s="5">
        <v>0</v>
      </c>
      <c r="RU37" s="5">
        <v>0</v>
      </c>
      <c r="RV37" s="5">
        <v>0</v>
      </c>
      <c r="RW37" s="5">
        <v>0</v>
      </c>
      <c r="RX37" s="5">
        <v>0</v>
      </c>
      <c r="RY37" s="5">
        <v>0</v>
      </c>
      <c r="RZ37" s="5">
        <v>3</v>
      </c>
      <c r="SA37" s="5">
        <v>2</v>
      </c>
      <c r="SB37" s="5">
        <v>2</v>
      </c>
      <c r="SC37" s="5">
        <v>2</v>
      </c>
      <c r="SD37" s="5">
        <v>2</v>
      </c>
      <c r="SE37" s="5">
        <v>2</v>
      </c>
      <c r="SF37" s="5">
        <v>1</v>
      </c>
      <c r="SG37" s="5">
        <v>1</v>
      </c>
      <c r="SH37" s="5">
        <v>1</v>
      </c>
      <c r="SI37" s="5">
        <v>2</v>
      </c>
      <c r="SJ37" s="5">
        <v>1</v>
      </c>
      <c r="SK37" s="5">
        <v>1</v>
      </c>
      <c r="SL37" s="5">
        <v>1</v>
      </c>
      <c r="SM37" s="5">
        <v>1</v>
      </c>
      <c r="SN37" s="5">
        <v>2</v>
      </c>
      <c r="SO37" s="5">
        <v>1</v>
      </c>
      <c r="SP37" s="5">
        <v>1</v>
      </c>
      <c r="SQ37" s="5">
        <v>1</v>
      </c>
      <c r="SR37" s="5">
        <v>0</v>
      </c>
      <c r="SS37" s="5">
        <v>0</v>
      </c>
      <c r="ST37" s="5">
        <v>0</v>
      </c>
      <c r="SU37" s="5">
        <v>0</v>
      </c>
      <c r="SV37" s="5">
        <v>0</v>
      </c>
      <c r="SW37" s="5">
        <v>0</v>
      </c>
      <c r="SX37" s="5">
        <v>0</v>
      </c>
      <c r="SY37" s="5">
        <v>0</v>
      </c>
      <c r="SZ37" s="5">
        <v>0</v>
      </c>
      <c r="TA37" s="5">
        <v>0</v>
      </c>
      <c r="TB37" t="s">
        <v>943</v>
      </c>
      <c r="TC37" t="s">
        <v>943</v>
      </c>
      <c r="TD37" t="s">
        <v>945</v>
      </c>
      <c r="TE37" t="s">
        <v>943</v>
      </c>
      <c r="TF37" t="s">
        <v>941</v>
      </c>
      <c r="TG37" t="s">
        <v>920</v>
      </c>
      <c r="TH37" t="s">
        <v>945</v>
      </c>
      <c r="TI37" t="s">
        <v>932</v>
      </c>
      <c r="TJ37" t="s">
        <v>920</v>
      </c>
      <c r="TK37" t="s">
        <v>942</v>
      </c>
      <c r="TL37" t="s">
        <v>945</v>
      </c>
      <c r="TM37" t="s">
        <v>942</v>
      </c>
      <c r="TN37" t="s">
        <v>932</v>
      </c>
      <c r="TO37" t="s">
        <v>945</v>
      </c>
      <c r="TP37" t="s">
        <v>941</v>
      </c>
      <c r="TQ37" t="s">
        <v>945</v>
      </c>
      <c r="TR37" t="s">
        <v>945</v>
      </c>
      <c r="TS37" t="s">
        <v>945</v>
      </c>
      <c r="TT37" s="5">
        <v>999</v>
      </c>
      <c r="TU37" s="5">
        <v>999</v>
      </c>
      <c r="TV37" s="5">
        <v>999</v>
      </c>
      <c r="TW37" s="5">
        <v>999</v>
      </c>
      <c r="TX37" s="5">
        <v>999</v>
      </c>
      <c r="TY37" s="5">
        <v>999</v>
      </c>
      <c r="TZ37" s="5">
        <v>999</v>
      </c>
      <c r="UA37" s="5">
        <v>999</v>
      </c>
      <c r="UB37" s="5">
        <v>999</v>
      </c>
      <c r="UC37" s="5">
        <v>999</v>
      </c>
      <c r="UD37" s="5">
        <v>999</v>
      </c>
      <c r="UE37" t="s">
        <v>943</v>
      </c>
      <c r="UF37" s="5">
        <v>0</v>
      </c>
      <c r="UG37" s="5">
        <v>0</v>
      </c>
      <c r="UH37" s="5">
        <v>0</v>
      </c>
      <c r="UI37" s="5">
        <v>0</v>
      </c>
      <c r="UJ37" s="5">
        <v>0</v>
      </c>
      <c r="UK37" s="5">
        <v>0</v>
      </c>
      <c r="UL37" s="5">
        <v>0</v>
      </c>
      <c r="UM37" s="5">
        <v>0</v>
      </c>
      <c r="UN37" s="5">
        <v>0</v>
      </c>
      <c r="UO37" s="5">
        <v>0</v>
      </c>
      <c r="UP37" s="5">
        <v>0</v>
      </c>
      <c r="UQ37" s="5">
        <v>0</v>
      </c>
      <c r="UR37" s="5">
        <v>0</v>
      </c>
      <c r="US37" s="5">
        <v>0</v>
      </c>
      <c r="UT37" s="5">
        <v>0</v>
      </c>
      <c r="UU37" s="5">
        <v>0</v>
      </c>
      <c r="UV37" s="5">
        <v>0</v>
      </c>
      <c r="UW37" s="5">
        <v>0</v>
      </c>
      <c r="UX37" s="5">
        <v>0</v>
      </c>
      <c r="UY37" s="5">
        <v>0</v>
      </c>
      <c r="UZ37" s="5">
        <v>0</v>
      </c>
      <c r="VA37" s="5">
        <v>0</v>
      </c>
      <c r="VB37" s="5">
        <v>0</v>
      </c>
      <c r="VC37" s="5">
        <v>0</v>
      </c>
      <c r="VD37" s="5">
        <v>0</v>
      </c>
      <c r="VE37" s="5">
        <v>0</v>
      </c>
      <c r="VF37" s="5">
        <v>0</v>
      </c>
      <c r="VG37" s="5">
        <v>0</v>
      </c>
      <c r="VH37" s="5">
        <v>0</v>
      </c>
      <c r="VI37" s="5">
        <v>0</v>
      </c>
      <c r="VJ37" s="5">
        <v>0</v>
      </c>
      <c r="VK37" s="5">
        <v>0</v>
      </c>
      <c r="VL37" s="5">
        <v>0</v>
      </c>
      <c r="VM37" s="5">
        <v>0</v>
      </c>
      <c r="VN37" t="s">
        <v>926</v>
      </c>
      <c r="VO37" s="5">
        <v>0</v>
      </c>
      <c r="VP37" s="5">
        <v>0</v>
      </c>
      <c r="VQ37" s="5">
        <v>0</v>
      </c>
      <c r="VR37" s="5">
        <v>0</v>
      </c>
      <c r="VS37" s="5">
        <v>0</v>
      </c>
      <c r="VT37" s="5">
        <v>0</v>
      </c>
      <c r="VU37" s="5">
        <v>0</v>
      </c>
      <c r="VV37" s="5">
        <v>0</v>
      </c>
      <c r="VW37">
        <v>0</v>
      </c>
      <c r="VX37" s="5">
        <v>0</v>
      </c>
      <c r="VY37" s="5">
        <v>0</v>
      </c>
      <c r="VZ37" s="5">
        <v>0</v>
      </c>
      <c r="WA37" s="5">
        <v>0</v>
      </c>
      <c r="WB37" s="5">
        <v>0</v>
      </c>
      <c r="WC37" s="5">
        <v>0</v>
      </c>
      <c r="WD37" s="5">
        <v>0</v>
      </c>
      <c r="WE37" s="5">
        <v>0</v>
      </c>
      <c r="WF37" s="5">
        <v>0</v>
      </c>
      <c r="WG37" s="5">
        <v>0</v>
      </c>
      <c r="WH37" s="5">
        <v>0</v>
      </c>
      <c r="WI37" s="5">
        <v>0</v>
      </c>
      <c r="WJ37" s="5">
        <v>0</v>
      </c>
      <c r="WK37" s="5">
        <v>0</v>
      </c>
      <c r="WL37" s="5">
        <v>0</v>
      </c>
      <c r="WM37" s="5">
        <v>0</v>
      </c>
      <c r="WN37" s="5">
        <v>0</v>
      </c>
      <c r="WO37" s="5">
        <v>0</v>
      </c>
      <c r="WP37" s="5">
        <v>0</v>
      </c>
      <c r="WQ37" s="5">
        <v>0</v>
      </c>
      <c r="WR37" s="5">
        <v>0</v>
      </c>
      <c r="WS37" s="5">
        <v>0</v>
      </c>
      <c r="WT37" s="5">
        <v>0</v>
      </c>
      <c r="WU37" s="5">
        <v>0</v>
      </c>
      <c r="WV37" s="5">
        <v>0</v>
      </c>
      <c r="WW37" s="5">
        <v>0</v>
      </c>
      <c r="WX37" s="5">
        <v>0</v>
      </c>
      <c r="WY37" s="5">
        <v>0</v>
      </c>
      <c r="WZ37" s="5">
        <v>0</v>
      </c>
      <c r="XA37" s="5">
        <v>0</v>
      </c>
      <c r="XB37" s="5">
        <v>0</v>
      </c>
      <c r="XC37" s="5">
        <v>0</v>
      </c>
      <c r="XD37" s="5">
        <v>0</v>
      </c>
      <c r="XE37" s="5">
        <v>0</v>
      </c>
      <c r="XF37" s="5">
        <v>0</v>
      </c>
      <c r="XG37" s="5">
        <v>0</v>
      </c>
      <c r="XH37" s="5">
        <v>0</v>
      </c>
      <c r="XI37" s="5">
        <v>0</v>
      </c>
      <c r="XJ37" s="5">
        <v>0</v>
      </c>
      <c r="XK37" s="5">
        <v>0</v>
      </c>
      <c r="XL37" s="5">
        <v>0</v>
      </c>
      <c r="XM37" s="5">
        <v>0</v>
      </c>
      <c r="XN37" s="5">
        <v>0</v>
      </c>
      <c r="XO37" s="5">
        <v>0</v>
      </c>
      <c r="XP37" s="5">
        <v>0</v>
      </c>
      <c r="XQ37" s="3">
        <v>2</v>
      </c>
      <c r="XR37" s="3">
        <v>1</v>
      </c>
      <c r="XS37" s="3">
        <v>0</v>
      </c>
      <c r="XT37" s="1" t="e">
        <v>#NULL!</v>
      </c>
      <c r="XU37" s="3">
        <v>1</v>
      </c>
      <c r="XV37" s="3">
        <v>0</v>
      </c>
      <c r="XW37" s="1" t="e">
        <v>#NULL!</v>
      </c>
      <c r="XX37" s="1" t="e">
        <v>#NULL!</v>
      </c>
      <c r="XY37" s="1" t="e">
        <v>#NULL!</v>
      </c>
      <c r="XZ37" s="3">
        <v>2</v>
      </c>
      <c r="YA37" s="3">
        <v>0</v>
      </c>
      <c r="YB37" s="1" t="e">
        <v>#NULL!</v>
      </c>
      <c r="YC37" s="1" t="e">
        <v>#NULL!</v>
      </c>
      <c r="YD37" s="1" t="e">
        <v>#NULL!</v>
      </c>
      <c r="YE37" s="3">
        <v>1</v>
      </c>
      <c r="YF37" s="3">
        <v>0</v>
      </c>
      <c r="YG37" s="1" t="e">
        <v>#NULL!</v>
      </c>
      <c r="YH37" s="1" t="e">
        <v>#NULL!</v>
      </c>
      <c r="YI37" s="3">
        <v>2</v>
      </c>
      <c r="YJ37" s="3">
        <v>0</v>
      </c>
      <c r="YK37" s="1" t="e">
        <v>#NULL!</v>
      </c>
      <c r="YL37" s="1" t="e">
        <v>#NULL!</v>
      </c>
      <c r="YM37" s="3">
        <v>2</v>
      </c>
      <c r="YN37" s="3">
        <v>0</v>
      </c>
      <c r="YO37" s="1" t="e">
        <v>#NULL!</v>
      </c>
      <c r="YP37" s="1" t="e">
        <v>#NULL!</v>
      </c>
      <c r="YQ37" s="3">
        <v>0</v>
      </c>
      <c r="YR37" s="1" t="e">
        <v>#NULL!</v>
      </c>
      <c r="YS37" s="1" t="e">
        <v>#NULL!</v>
      </c>
      <c r="YT37" s="1" t="e">
        <v>#NULL!</v>
      </c>
      <c r="YU37" s="1" t="e">
        <v>#NULL!</v>
      </c>
      <c r="YV37" s="3">
        <v>0</v>
      </c>
      <c r="YW37" s="1" t="e">
        <v>#NULL!</v>
      </c>
      <c r="YX37" s="1" t="e">
        <v>#NULL!</v>
      </c>
      <c r="YY37" s="3">
        <v>0</v>
      </c>
      <c r="YZ37" s="1" t="e">
        <v>#NULL!</v>
      </c>
      <c r="ZA37" s="1" t="e">
        <v>#NULL!</v>
      </c>
      <c r="ZB37" s="3">
        <v>1</v>
      </c>
      <c r="ZC37" s="3">
        <v>0</v>
      </c>
      <c r="ZD37" s="1" t="e">
        <v>#NULL!</v>
      </c>
      <c r="ZE37" s="3">
        <v>0</v>
      </c>
      <c r="ZF37" s="1" t="e">
        <v>#NULL!</v>
      </c>
      <c r="ZG37" s="1" t="e">
        <v>#NULL!</v>
      </c>
      <c r="ZH37" s="1" t="e">
        <v>#NULL!</v>
      </c>
      <c r="ZI37" s="3">
        <v>0</v>
      </c>
      <c r="ZJ37" s="1" t="e">
        <v>#NULL!</v>
      </c>
      <c r="ZK37" s="1" t="e">
        <v>#NULL!</v>
      </c>
      <c r="ZL37" s="3">
        <v>0</v>
      </c>
      <c r="ZM37" s="1" t="e">
        <v>#NULL!</v>
      </c>
      <c r="ZN37" s="1" t="e">
        <v>#NULL!</v>
      </c>
      <c r="ZO37" s="3">
        <v>0</v>
      </c>
      <c r="ZP37" s="1" t="e">
        <v>#NULL!</v>
      </c>
      <c r="ZQ37" s="1" t="e">
        <v>#NULL!</v>
      </c>
      <c r="ZR37" s="3">
        <v>1</v>
      </c>
      <c r="ZS37" s="3">
        <v>0</v>
      </c>
      <c r="ZT37" s="1" t="e">
        <v>#NULL!</v>
      </c>
      <c r="ZU37" s="3">
        <v>0</v>
      </c>
      <c r="ZV37" s="1" t="e">
        <v>#NULL!</v>
      </c>
      <c r="ZW37" s="1" t="e">
        <v>#NULL!</v>
      </c>
      <c r="ZX37" s="3">
        <v>0</v>
      </c>
      <c r="ZY37" s="1" t="e">
        <v>#NULL!</v>
      </c>
      <c r="ZZ37" s="1" t="e">
        <v>#NULL!</v>
      </c>
      <c r="AAA37" s="3">
        <v>0</v>
      </c>
      <c r="AAB37" s="1" t="e">
        <v>#NULL!</v>
      </c>
      <c r="AAC37" s="1" t="e">
        <v>#NULL!</v>
      </c>
      <c r="AAD37" s="3">
        <v>999</v>
      </c>
      <c r="AAE37" s="3">
        <v>999</v>
      </c>
      <c r="AAF37" s="3">
        <v>999</v>
      </c>
      <c r="AAG37" s="3">
        <v>999</v>
      </c>
      <c r="AAH37" s="3">
        <v>999</v>
      </c>
      <c r="AAI37" s="3">
        <v>999</v>
      </c>
      <c r="AAJ37" s="3">
        <v>999</v>
      </c>
      <c r="AAK37" s="3">
        <v>999</v>
      </c>
      <c r="AAL37" s="3">
        <v>999</v>
      </c>
      <c r="AAM37" s="3">
        <v>999</v>
      </c>
      <c r="AAN37" s="3">
        <v>999</v>
      </c>
      <c r="AAO37" s="3">
        <v>999</v>
      </c>
      <c r="AAP37" s="3">
        <v>999</v>
      </c>
      <c r="AAQ37" s="3">
        <v>999</v>
      </c>
      <c r="AAR37" s="3">
        <v>999</v>
      </c>
      <c r="AAS37" s="3">
        <v>999</v>
      </c>
      <c r="AAT37" s="3">
        <v>999</v>
      </c>
      <c r="AAU37" s="3">
        <v>999</v>
      </c>
      <c r="AAV37" s="3">
        <v>999</v>
      </c>
      <c r="AAW37" s="3">
        <v>999</v>
      </c>
      <c r="AAX37" s="3">
        <v>999</v>
      </c>
      <c r="AAY37" s="3">
        <v>999</v>
      </c>
      <c r="AAZ37" s="3">
        <v>999</v>
      </c>
      <c r="ABA37" s="3">
        <v>999</v>
      </c>
      <c r="ABB37" s="3">
        <v>2</v>
      </c>
      <c r="ABC37" s="3">
        <v>3</v>
      </c>
      <c r="ABD37" s="3">
        <v>2</v>
      </c>
      <c r="ABE37" s="3">
        <v>0</v>
      </c>
      <c r="ABF37" s="3">
        <v>5</v>
      </c>
      <c r="ABG37" s="3">
        <v>5</v>
      </c>
      <c r="ABH37" s="3">
        <v>0</v>
      </c>
      <c r="ABI37" s="3">
        <v>0</v>
      </c>
      <c r="ABJ37" s="3">
        <v>0</v>
      </c>
      <c r="ABK37" s="3">
        <v>5</v>
      </c>
      <c r="ABL37" s="3">
        <v>8</v>
      </c>
      <c r="ABM37" s="3">
        <v>0</v>
      </c>
      <c r="ABN37" s="3">
        <v>0</v>
      </c>
      <c r="ABO37" s="3">
        <v>0</v>
      </c>
      <c r="ABP37" s="3">
        <v>7</v>
      </c>
      <c r="ABQ37" s="3">
        <v>4</v>
      </c>
      <c r="ABR37" s="3">
        <v>0</v>
      </c>
      <c r="ABS37" s="3">
        <v>0</v>
      </c>
      <c r="ABT37" s="3">
        <v>5</v>
      </c>
      <c r="ABU37" s="3">
        <v>7</v>
      </c>
      <c r="ABV37" s="3">
        <v>0</v>
      </c>
      <c r="ABW37" s="3">
        <v>0</v>
      </c>
      <c r="ABX37" s="3">
        <v>7</v>
      </c>
      <c r="ABY37" s="3">
        <v>4</v>
      </c>
      <c r="ABZ37" s="3">
        <v>0</v>
      </c>
      <c r="ACA37" s="3">
        <v>0</v>
      </c>
      <c r="ACB37" s="3">
        <v>12</v>
      </c>
      <c r="ACC37" s="3">
        <v>0</v>
      </c>
      <c r="ACD37" s="3">
        <v>0</v>
      </c>
      <c r="ACE37" s="3">
        <v>0</v>
      </c>
      <c r="ACF37" s="3">
        <v>0</v>
      </c>
      <c r="ACG37" s="3">
        <v>13</v>
      </c>
      <c r="ACH37" s="3">
        <v>0</v>
      </c>
      <c r="ACI37" s="3">
        <v>0</v>
      </c>
      <c r="ACJ37" s="3">
        <v>11</v>
      </c>
      <c r="ACK37" s="3">
        <v>0</v>
      </c>
      <c r="ACL37" s="3">
        <v>0</v>
      </c>
      <c r="ACM37" s="3">
        <v>9</v>
      </c>
      <c r="ACN37" s="3">
        <v>5</v>
      </c>
      <c r="ACO37" s="3">
        <v>0</v>
      </c>
      <c r="ACP37" s="3">
        <v>14</v>
      </c>
      <c r="ACQ37" s="3">
        <v>0</v>
      </c>
      <c r="ACR37" s="3">
        <v>0</v>
      </c>
      <c r="ACS37" s="3">
        <v>0</v>
      </c>
      <c r="ACT37" s="3">
        <v>13</v>
      </c>
      <c r="ACU37" s="3">
        <v>0</v>
      </c>
      <c r="ACV37" s="3">
        <v>0</v>
      </c>
      <c r="ACW37" s="3">
        <v>15</v>
      </c>
      <c r="ACX37" s="3">
        <v>0</v>
      </c>
      <c r="ACY37" s="3">
        <v>0</v>
      </c>
      <c r="ACZ37" s="3">
        <v>17</v>
      </c>
      <c r="ADA37" s="3">
        <v>0</v>
      </c>
      <c r="ADB37" s="3">
        <v>0</v>
      </c>
      <c r="ADC37" s="3">
        <v>10</v>
      </c>
      <c r="ADD37" s="3">
        <v>5</v>
      </c>
      <c r="ADE37" s="3">
        <v>0</v>
      </c>
      <c r="ADF37" s="3">
        <v>16</v>
      </c>
      <c r="ADG37" s="3">
        <v>0</v>
      </c>
      <c r="ADH37" s="3">
        <v>0</v>
      </c>
      <c r="ADI37" s="3">
        <v>15</v>
      </c>
      <c r="ADJ37" s="3">
        <v>0</v>
      </c>
      <c r="ADK37" s="3">
        <v>0</v>
      </c>
      <c r="ADL37" s="3">
        <v>15</v>
      </c>
      <c r="ADM37" s="3">
        <v>0</v>
      </c>
      <c r="ADN37" s="3">
        <v>0</v>
      </c>
      <c r="ADO37" s="3">
        <v>0</v>
      </c>
      <c r="ADP37" s="3">
        <v>0</v>
      </c>
      <c r="ADQ37" s="3">
        <v>0</v>
      </c>
      <c r="ADR37" s="3">
        <v>0</v>
      </c>
      <c r="ADS37" s="3">
        <v>0</v>
      </c>
      <c r="ADT37" s="3">
        <v>0</v>
      </c>
      <c r="ADU37" s="3">
        <v>0</v>
      </c>
      <c r="ADV37" s="3">
        <v>0</v>
      </c>
      <c r="ADW37" s="3">
        <v>0</v>
      </c>
      <c r="ADX37" s="3">
        <v>0</v>
      </c>
      <c r="ADY37" s="3">
        <v>0</v>
      </c>
      <c r="ADZ37" s="3">
        <v>0</v>
      </c>
      <c r="AEA37" s="3">
        <v>0</v>
      </c>
      <c r="AEB37" s="3">
        <v>0</v>
      </c>
      <c r="AEC37" s="3">
        <v>0</v>
      </c>
      <c r="AED37" s="3">
        <v>0</v>
      </c>
      <c r="AEE37" s="3">
        <v>0</v>
      </c>
      <c r="AEF37" s="3">
        <v>0</v>
      </c>
      <c r="AEG37" s="3">
        <v>0</v>
      </c>
      <c r="AEH37" s="3">
        <v>0</v>
      </c>
      <c r="AEI37" s="3">
        <v>0</v>
      </c>
      <c r="AEJ37" s="3">
        <v>0</v>
      </c>
      <c r="AEK37" s="3">
        <v>0</v>
      </c>
      <c r="AEL37" s="3">
        <v>0</v>
      </c>
      <c r="AEM37" t="s">
        <v>933</v>
      </c>
      <c r="AEN37" t="s">
        <v>933</v>
      </c>
      <c r="AEO37" t="s">
        <v>933</v>
      </c>
      <c r="AEP37" s="5">
        <v>0</v>
      </c>
      <c r="AEQ37" t="s">
        <v>933</v>
      </c>
      <c r="AER37" t="s">
        <v>933</v>
      </c>
      <c r="AES37" s="5">
        <v>0</v>
      </c>
      <c r="AET37" s="5">
        <v>0</v>
      </c>
      <c r="AEU37" s="5">
        <v>0</v>
      </c>
      <c r="AEV37" t="s">
        <v>933</v>
      </c>
      <c r="AEW37" t="s">
        <v>933</v>
      </c>
      <c r="AEX37" s="5">
        <v>0</v>
      </c>
      <c r="AEY37" s="5">
        <v>0</v>
      </c>
      <c r="AEZ37" s="5">
        <v>0</v>
      </c>
      <c r="AFA37" t="s">
        <v>933</v>
      </c>
      <c r="AFB37" t="s">
        <v>933</v>
      </c>
      <c r="AFC37" s="5">
        <v>0</v>
      </c>
      <c r="AFD37" s="5">
        <v>0</v>
      </c>
      <c r="AFE37" t="s">
        <v>933</v>
      </c>
      <c r="AFF37" t="s">
        <v>933</v>
      </c>
      <c r="AFG37" s="5">
        <v>0</v>
      </c>
      <c r="AFH37" s="5">
        <v>0</v>
      </c>
      <c r="AFI37" t="s">
        <v>933</v>
      </c>
      <c r="AFJ37" t="s">
        <v>933</v>
      </c>
      <c r="AFK37" s="5">
        <v>0</v>
      </c>
      <c r="AFL37" s="5">
        <v>0</v>
      </c>
      <c r="AFM37" t="s">
        <v>933</v>
      </c>
      <c r="AFN37" s="5">
        <v>0</v>
      </c>
      <c r="AFO37" s="5">
        <v>0</v>
      </c>
      <c r="AFP37" s="5">
        <v>0</v>
      </c>
      <c r="AFQ37" s="5">
        <v>0</v>
      </c>
      <c r="AFR37" t="s">
        <v>933</v>
      </c>
      <c r="AFS37" s="5">
        <v>0</v>
      </c>
      <c r="AFT37" s="5">
        <v>0</v>
      </c>
      <c r="AFU37" t="s">
        <v>933</v>
      </c>
      <c r="AFV37" s="5">
        <v>0</v>
      </c>
      <c r="AFW37" s="5">
        <v>0</v>
      </c>
      <c r="AFX37" t="s">
        <v>933</v>
      </c>
      <c r="AFY37" t="s">
        <v>933</v>
      </c>
      <c r="AFZ37" s="5">
        <v>0</v>
      </c>
      <c r="AGA37" t="s">
        <v>933</v>
      </c>
      <c r="AGB37" s="5">
        <v>0</v>
      </c>
      <c r="AGC37" s="5">
        <v>0</v>
      </c>
      <c r="AGD37" s="5">
        <v>0</v>
      </c>
      <c r="AGE37" t="s">
        <v>933</v>
      </c>
      <c r="AGF37" s="5">
        <v>0</v>
      </c>
      <c r="AGG37" s="5">
        <v>0</v>
      </c>
      <c r="AGH37" t="s">
        <v>933</v>
      </c>
      <c r="AGI37" s="5">
        <v>0</v>
      </c>
      <c r="AGJ37" s="5">
        <v>0</v>
      </c>
      <c r="AGK37" t="s">
        <v>933</v>
      </c>
      <c r="AGL37" s="5">
        <v>0</v>
      </c>
      <c r="AGM37" s="5">
        <v>0</v>
      </c>
      <c r="AGN37" t="s">
        <v>933</v>
      </c>
      <c r="AGO37" t="s">
        <v>933</v>
      </c>
      <c r="AGP37" s="5">
        <v>0</v>
      </c>
      <c r="AGQ37" t="s">
        <v>933</v>
      </c>
      <c r="AGR37" s="5">
        <v>0</v>
      </c>
      <c r="AGS37" s="5">
        <v>0</v>
      </c>
      <c r="AGT37" t="s">
        <v>933</v>
      </c>
      <c r="AGU37" s="5">
        <v>0</v>
      </c>
      <c r="AGV37" s="5">
        <v>0</v>
      </c>
      <c r="AGW37" t="s">
        <v>933</v>
      </c>
      <c r="AGX37" s="5">
        <v>0</v>
      </c>
      <c r="AGY37" s="5">
        <v>0</v>
      </c>
      <c r="AGZ37" s="5">
        <v>0</v>
      </c>
      <c r="AHA37" s="5">
        <v>0</v>
      </c>
      <c r="AHB37" s="5">
        <v>0</v>
      </c>
      <c r="AHC37" s="5">
        <v>0</v>
      </c>
      <c r="AHD37" s="5">
        <v>0</v>
      </c>
      <c r="AHE37" s="5">
        <v>0</v>
      </c>
      <c r="AHF37" s="5">
        <v>0</v>
      </c>
      <c r="AHG37" s="5">
        <v>0</v>
      </c>
      <c r="AHH37" s="5">
        <v>0</v>
      </c>
      <c r="AHI37" s="5">
        <v>0</v>
      </c>
      <c r="AHJ37" s="5">
        <v>0</v>
      </c>
      <c r="AHK37" s="5">
        <v>0</v>
      </c>
      <c r="AHL37" s="5">
        <v>0</v>
      </c>
      <c r="AHM37" s="5">
        <v>0</v>
      </c>
      <c r="AHN37" s="5">
        <v>0</v>
      </c>
      <c r="AHO37" s="5">
        <v>0</v>
      </c>
      <c r="AHP37" s="5">
        <v>0</v>
      </c>
      <c r="AHQ37" s="5">
        <v>0</v>
      </c>
      <c r="AHR37" s="5">
        <v>0</v>
      </c>
      <c r="AHS37" s="5">
        <v>0</v>
      </c>
      <c r="AHT37" s="5">
        <v>0</v>
      </c>
      <c r="AHU37" s="5">
        <v>0</v>
      </c>
      <c r="AHV37" s="5">
        <v>0</v>
      </c>
      <c r="AHW37" s="5">
        <v>0</v>
      </c>
    </row>
    <row r="38" spans="1:907" x14ac:dyDescent="0.2">
      <c r="A38" s="5">
        <v>45</v>
      </c>
      <c r="B38" t="s">
        <v>903</v>
      </c>
      <c r="C38" t="s">
        <v>904</v>
      </c>
      <c r="D38" t="s">
        <v>904</v>
      </c>
      <c r="E38" s="5">
        <v>53</v>
      </c>
      <c r="F38" s="5">
        <v>48.338888888888889</v>
      </c>
      <c r="G38" s="2">
        <v>42121</v>
      </c>
      <c r="H38" s="2">
        <v>42160</v>
      </c>
      <c r="I38" t="s">
        <v>906</v>
      </c>
      <c r="J38" t="s">
        <v>907</v>
      </c>
      <c r="K38" t="s">
        <v>913</v>
      </c>
      <c r="L38" t="s">
        <v>913</v>
      </c>
      <c r="M38" s="5">
        <v>0</v>
      </c>
      <c r="N38" s="5">
        <v>0</v>
      </c>
      <c r="O38" t="s">
        <v>913</v>
      </c>
      <c r="P38" t="s">
        <v>913</v>
      </c>
      <c r="Q38" s="5">
        <v>0</v>
      </c>
      <c r="R38" s="5">
        <v>0</v>
      </c>
      <c r="S38" s="5">
        <v>0</v>
      </c>
      <c r="T38" t="s">
        <v>913</v>
      </c>
      <c r="U38" t="s">
        <v>913</v>
      </c>
      <c r="V38" s="5">
        <v>0</v>
      </c>
      <c r="W38" s="5">
        <v>0</v>
      </c>
      <c r="X38" s="5">
        <v>0</v>
      </c>
      <c r="Y38" t="s">
        <v>913</v>
      </c>
      <c r="Z38" t="s">
        <v>912</v>
      </c>
      <c r="AA38" s="5">
        <v>0</v>
      </c>
      <c r="AB38" s="5">
        <v>0</v>
      </c>
      <c r="AC38" t="s">
        <v>913</v>
      </c>
      <c r="AD38" t="s">
        <v>912</v>
      </c>
      <c r="AE38" s="5">
        <v>0</v>
      </c>
      <c r="AF38" s="5">
        <v>0</v>
      </c>
      <c r="AG38" t="s">
        <v>913</v>
      </c>
      <c r="AH38" t="s">
        <v>913</v>
      </c>
      <c r="AI38" s="5">
        <v>0</v>
      </c>
      <c r="AJ38" s="5">
        <v>0</v>
      </c>
      <c r="AK38" t="s">
        <v>913</v>
      </c>
      <c r="AL38" s="5">
        <v>0</v>
      </c>
      <c r="AM38" s="5">
        <v>0</v>
      </c>
      <c r="AN38" s="5">
        <v>0</v>
      </c>
      <c r="AO38" s="5">
        <v>0</v>
      </c>
      <c r="AP38" t="s">
        <v>913</v>
      </c>
      <c r="AQ38" t="s">
        <v>913</v>
      </c>
      <c r="AR38" s="5">
        <v>0</v>
      </c>
      <c r="AS38" t="s">
        <v>913</v>
      </c>
      <c r="AT38" t="s">
        <v>913</v>
      </c>
      <c r="AU38" s="5">
        <v>0</v>
      </c>
      <c r="AV38" t="s">
        <v>913</v>
      </c>
      <c r="AW38" t="s">
        <v>913</v>
      </c>
      <c r="AX38" s="5">
        <v>0</v>
      </c>
      <c r="AY38" t="s">
        <v>913</v>
      </c>
      <c r="AZ38" t="s">
        <v>913</v>
      </c>
      <c r="BA38" t="s">
        <v>913</v>
      </c>
      <c r="BB38" s="5">
        <v>0</v>
      </c>
      <c r="BC38" t="s">
        <v>913</v>
      </c>
      <c r="BD38" t="s">
        <v>913</v>
      </c>
      <c r="BE38" t="s">
        <v>913</v>
      </c>
      <c r="BF38" t="s">
        <v>913</v>
      </c>
      <c r="BG38" t="s">
        <v>913</v>
      </c>
      <c r="BH38" s="5">
        <v>0</v>
      </c>
      <c r="BI38" t="s">
        <v>913</v>
      </c>
      <c r="BJ38" t="s">
        <v>913</v>
      </c>
      <c r="BK38" s="5">
        <v>0</v>
      </c>
      <c r="BL38" t="s">
        <v>913</v>
      </c>
      <c r="BM38" t="s">
        <v>913</v>
      </c>
      <c r="BN38" s="5">
        <v>0</v>
      </c>
      <c r="BO38" t="s">
        <v>913</v>
      </c>
      <c r="BP38" t="s">
        <v>913</v>
      </c>
      <c r="BQ38" s="5">
        <v>0</v>
      </c>
      <c r="BR38" t="s">
        <v>913</v>
      </c>
      <c r="BS38" t="s">
        <v>913</v>
      </c>
      <c r="BT38" s="5">
        <v>0</v>
      </c>
      <c r="BU38" t="s">
        <v>913</v>
      </c>
      <c r="BV38" t="s">
        <v>913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t="s">
        <v>913</v>
      </c>
      <c r="CW38" t="s">
        <v>913</v>
      </c>
      <c r="CX38" s="5">
        <v>0</v>
      </c>
      <c r="CY38" s="5">
        <v>0</v>
      </c>
      <c r="CZ38" t="s">
        <v>913</v>
      </c>
      <c r="DA38" t="s">
        <v>913</v>
      </c>
      <c r="DB38" s="5">
        <v>0</v>
      </c>
      <c r="DC38" s="5">
        <v>0</v>
      </c>
      <c r="DD38" s="5">
        <v>0</v>
      </c>
      <c r="DE38" t="s">
        <v>913</v>
      </c>
      <c r="DF38" t="s">
        <v>913</v>
      </c>
      <c r="DG38" s="5">
        <v>0</v>
      </c>
      <c r="DH38" s="5">
        <v>0</v>
      </c>
      <c r="DI38" s="5">
        <v>0</v>
      </c>
      <c r="DJ38" t="s">
        <v>913</v>
      </c>
      <c r="DK38" t="s">
        <v>913</v>
      </c>
      <c r="DL38" s="5">
        <v>0</v>
      </c>
      <c r="DM38" s="5">
        <v>0</v>
      </c>
      <c r="DN38" t="s">
        <v>913</v>
      </c>
      <c r="DO38" t="s">
        <v>913</v>
      </c>
      <c r="DP38" s="5">
        <v>0</v>
      </c>
      <c r="DQ38" s="5">
        <v>0</v>
      </c>
      <c r="DR38" t="s">
        <v>913</v>
      </c>
      <c r="DS38" t="s">
        <v>913</v>
      </c>
      <c r="DT38" s="5">
        <v>0</v>
      </c>
      <c r="DU38" s="5">
        <v>0</v>
      </c>
      <c r="DV38" t="s">
        <v>913</v>
      </c>
      <c r="DW38" s="5">
        <v>0</v>
      </c>
      <c r="DX38" s="5">
        <v>0</v>
      </c>
      <c r="DY38" s="5">
        <v>0</v>
      </c>
      <c r="DZ38" s="5">
        <v>0</v>
      </c>
      <c r="EA38" t="s">
        <v>913</v>
      </c>
      <c r="EB38" t="s">
        <v>913</v>
      </c>
      <c r="EC38" s="5">
        <v>0</v>
      </c>
      <c r="ED38" t="s">
        <v>913</v>
      </c>
      <c r="EE38" t="s">
        <v>913</v>
      </c>
      <c r="EF38" s="5">
        <v>0</v>
      </c>
      <c r="EG38" t="s">
        <v>913</v>
      </c>
      <c r="EH38" t="s">
        <v>913</v>
      </c>
      <c r="EI38" s="5">
        <v>0</v>
      </c>
      <c r="EJ38" t="s">
        <v>913</v>
      </c>
      <c r="EK38" t="s">
        <v>913</v>
      </c>
      <c r="EL38" t="s">
        <v>913</v>
      </c>
      <c r="EM38" s="5">
        <v>0</v>
      </c>
      <c r="EN38" t="s">
        <v>913</v>
      </c>
      <c r="EO38" t="s">
        <v>913</v>
      </c>
      <c r="EP38" t="s">
        <v>913</v>
      </c>
      <c r="EQ38" t="s">
        <v>913</v>
      </c>
      <c r="ER38" t="s">
        <v>913</v>
      </c>
      <c r="ES38" s="5">
        <v>0</v>
      </c>
      <c r="ET38" t="s">
        <v>913</v>
      </c>
      <c r="EU38" t="s">
        <v>913</v>
      </c>
      <c r="EV38" s="5">
        <v>0</v>
      </c>
      <c r="EW38" t="s">
        <v>913</v>
      </c>
      <c r="EX38" t="s">
        <v>913</v>
      </c>
      <c r="EY38" s="5">
        <v>0</v>
      </c>
      <c r="EZ38" t="s">
        <v>913</v>
      </c>
      <c r="FA38" t="s">
        <v>913</v>
      </c>
      <c r="FB38" s="5">
        <v>0</v>
      </c>
      <c r="FC38" t="s">
        <v>913</v>
      </c>
      <c r="FD38" t="s">
        <v>913</v>
      </c>
      <c r="FE38" s="5">
        <v>0</v>
      </c>
      <c r="FF38" t="s">
        <v>913</v>
      </c>
      <c r="FG38" t="s">
        <v>913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t="s">
        <v>908</v>
      </c>
      <c r="GH38" t="s">
        <v>908</v>
      </c>
      <c r="GI38" t="s">
        <v>909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t="s">
        <v>908</v>
      </c>
      <c r="GQ38" t="s">
        <v>908</v>
      </c>
      <c r="GR38" t="s">
        <v>1037</v>
      </c>
      <c r="GS38" s="4">
        <v>13</v>
      </c>
      <c r="GT38" s="4">
        <v>24</v>
      </c>
      <c r="GU38" s="4">
        <v>36</v>
      </c>
      <c r="GV38" s="4">
        <v>36</v>
      </c>
      <c r="GW38" s="5">
        <v>49</v>
      </c>
      <c r="GX38" s="5">
        <v>60</v>
      </c>
      <c r="GY38" s="5">
        <v>4</v>
      </c>
      <c r="GZ38" s="5">
        <v>9</v>
      </c>
      <c r="HA38" s="5">
        <v>12</v>
      </c>
      <c r="HB38" s="5">
        <v>12</v>
      </c>
      <c r="HC38" s="5">
        <v>18</v>
      </c>
      <c r="HD38" s="5">
        <v>18</v>
      </c>
      <c r="HE38" s="5">
        <v>18</v>
      </c>
      <c r="HF38" s="5">
        <v>18</v>
      </c>
      <c r="HG38" t="s">
        <v>935</v>
      </c>
      <c r="HH38" t="s">
        <v>935</v>
      </c>
      <c r="HI38" s="5">
        <v>8</v>
      </c>
      <c r="HJ38" s="5">
        <v>19</v>
      </c>
      <c r="HK38" s="5">
        <v>4</v>
      </c>
      <c r="HL38" s="5">
        <v>2</v>
      </c>
      <c r="HM38" s="5">
        <v>0</v>
      </c>
      <c r="HN38" s="5">
        <v>0</v>
      </c>
      <c r="HO38" s="5">
        <v>2</v>
      </c>
      <c r="HP38" s="5">
        <v>0</v>
      </c>
      <c r="HQ38" s="5">
        <v>2</v>
      </c>
      <c r="HR38" s="5">
        <v>0</v>
      </c>
      <c r="HS38" s="5">
        <v>5</v>
      </c>
      <c r="HT38" s="5">
        <v>5</v>
      </c>
      <c r="HU38" s="5">
        <v>0</v>
      </c>
      <c r="HV38" s="5">
        <v>0</v>
      </c>
      <c r="HW38" s="5">
        <v>5</v>
      </c>
      <c r="HX38" s="5">
        <v>5</v>
      </c>
      <c r="HY38" s="5">
        <v>0</v>
      </c>
      <c r="HZ38" s="5">
        <v>0</v>
      </c>
      <c r="IA38" s="5">
        <v>0</v>
      </c>
      <c r="IB38" s="5">
        <v>5</v>
      </c>
      <c r="IC38" s="5">
        <v>5</v>
      </c>
      <c r="ID38" s="5">
        <v>0</v>
      </c>
      <c r="IE38" s="5">
        <v>0</v>
      </c>
      <c r="IF38" s="5">
        <v>0</v>
      </c>
      <c r="IG38" s="5">
        <v>5</v>
      </c>
      <c r="IH38" s="5">
        <v>5</v>
      </c>
      <c r="II38" s="5">
        <v>0</v>
      </c>
      <c r="IJ38" s="5">
        <v>0</v>
      </c>
      <c r="IK38" s="5">
        <v>5</v>
      </c>
      <c r="IL38" s="5">
        <v>5</v>
      </c>
      <c r="IM38" s="5">
        <v>0</v>
      </c>
      <c r="IN38" s="5">
        <v>0</v>
      </c>
      <c r="IO38" s="5">
        <v>5</v>
      </c>
      <c r="IP38" s="5">
        <v>5</v>
      </c>
      <c r="IQ38" s="5">
        <v>0</v>
      </c>
      <c r="IR38" s="5">
        <v>0</v>
      </c>
      <c r="IS38" s="5">
        <v>5</v>
      </c>
      <c r="IT38" s="5">
        <v>0</v>
      </c>
      <c r="IU38" s="5">
        <v>0</v>
      </c>
      <c r="IV38" s="5">
        <v>0</v>
      </c>
      <c r="IW38" s="5">
        <v>0</v>
      </c>
      <c r="IX38" s="5">
        <v>5</v>
      </c>
      <c r="IY38" s="5">
        <v>5</v>
      </c>
      <c r="IZ38" s="5">
        <v>0</v>
      </c>
      <c r="JA38" s="5">
        <v>5</v>
      </c>
      <c r="JB38" s="5">
        <v>5</v>
      </c>
      <c r="JC38" s="5">
        <v>0</v>
      </c>
      <c r="JD38" s="5">
        <v>5</v>
      </c>
      <c r="JE38" s="5">
        <v>5</v>
      </c>
      <c r="JF38" s="5">
        <v>0</v>
      </c>
      <c r="JG38" s="5">
        <v>5</v>
      </c>
      <c r="JH38" s="5">
        <v>5</v>
      </c>
      <c r="JI38" s="5">
        <v>5</v>
      </c>
      <c r="JJ38" s="5">
        <v>0</v>
      </c>
      <c r="JK38" s="5">
        <v>5</v>
      </c>
      <c r="JL38" s="5">
        <v>5</v>
      </c>
      <c r="JM38" s="5">
        <v>5</v>
      </c>
      <c r="JN38" s="5">
        <v>5</v>
      </c>
      <c r="JO38" s="5">
        <v>5</v>
      </c>
      <c r="JP38" s="5">
        <v>0</v>
      </c>
      <c r="JQ38" s="5">
        <v>5</v>
      </c>
      <c r="JR38" s="5">
        <v>5</v>
      </c>
      <c r="JS38" s="5">
        <v>0</v>
      </c>
      <c r="JT38" s="5">
        <v>5</v>
      </c>
      <c r="JU38" s="5">
        <v>5</v>
      </c>
      <c r="JV38" s="5">
        <v>0</v>
      </c>
      <c r="JW38" s="5">
        <v>5</v>
      </c>
      <c r="JX38" s="5">
        <v>5</v>
      </c>
      <c r="JY38" s="5">
        <v>0</v>
      </c>
      <c r="JZ38" s="5">
        <v>5</v>
      </c>
      <c r="KA38" s="5">
        <v>5</v>
      </c>
      <c r="KB38" s="5">
        <v>0</v>
      </c>
      <c r="KC38" s="5">
        <v>5</v>
      </c>
      <c r="KD38" s="5">
        <v>5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t="s">
        <v>918</v>
      </c>
      <c r="LE38" t="s">
        <v>918</v>
      </c>
      <c r="LF38" s="5">
        <v>0</v>
      </c>
      <c r="LG38" s="5">
        <v>0</v>
      </c>
      <c r="LH38" t="s">
        <v>918</v>
      </c>
      <c r="LI38" t="s">
        <v>918</v>
      </c>
      <c r="LJ38" s="5">
        <v>0</v>
      </c>
      <c r="LK38" s="5">
        <v>0</v>
      </c>
      <c r="LL38" s="5">
        <v>0</v>
      </c>
      <c r="LM38" t="s">
        <v>918</v>
      </c>
      <c r="LN38" t="s">
        <v>918</v>
      </c>
      <c r="LO38" s="5">
        <v>0</v>
      </c>
      <c r="LP38" s="5">
        <v>0</v>
      </c>
      <c r="LQ38" s="5">
        <v>0</v>
      </c>
      <c r="LR38" t="s">
        <v>918</v>
      </c>
      <c r="LS38" t="s">
        <v>918</v>
      </c>
      <c r="LT38" s="5">
        <v>0</v>
      </c>
      <c r="LU38" s="5">
        <v>0</v>
      </c>
      <c r="LV38" t="s">
        <v>918</v>
      </c>
      <c r="LW38" t="s">
        <v>916</v>
      </c>
      <c r="LX38" s="5">
        <v>0</v>
      </c>
      <c r="LY38" s="5">
        <v>0</v>
      </c>
      <c r="LZ38" t="s">
        <v>918</v>
      </c>
      <c r="MA38" t="s">
        <v>916</v>
      </c>
      <c r="MB38" s="5">
        <v>0</v>
      </c>
      <c r="MC38" s="5">
        <v>0</v>
      </c>
      <c r="MD38" t="s">
        <v>918</v>
      </c>
      <c r="ME38" s="5">
        <v>0</v>
      </c>
      <c r="MF38" s="5">
        <v>0</v>
      </c>
      <c r="MG38" s="5">
        <v>0</v>
      </c>
      <c r="MH38" s="5">
        <v>0</v>
      </c>
      <c r="MI38" t="s">
        <v>918</v>
      </c>
      <c r="MJ38" t="s">
        <v>918</v>
      </c>
      <c r="MK38" s="5">
        <v>0</v>
      </c>
      <c r="ML38" t="s">
        <v>918</v>
      </c>
      <c r="MM38" t="s">
        <v>918</v>
      </c>
      <c r="MN38" s="5">
        <v>0</v>
      </c>
      <c r="MO38" t="s">
        <v>918</v>
      </c>
      <c r="MP38" t="s">
        <v>918</v>
      </c>
      <c r="MQ38" s="5">
        <v>0</v>
      </c>
      <c r="MR38" t="s">
        <v>918</v>
      </c>
      <c r="MS38" t="s">
        <v>916</v>
      </c>
      <c r="MT38" t="s">
        <v>918</v>
      </c>
      <c r="MU38" s="5">
        <v>0</v>
      </c>
      <c r="MV38" t="s">
        <v>918</v>
      </c>
      <c r="MW38" t="s">
        <v>918</v>
      </c>
      <c r="MX38" t="s">
        <v>918</v>
      </c>
      <c r="MY38" t="s">
        <v>918</v>
      </c>
      <c r="MZ38" t="s">
        <v>918</v>
      </c>
      <c r="NA38" s="5">
        <v>0</v>
      </c>
      <c r="NB38" t="s">
        <v>918</v>
      </c>
      <c r="NC38" t="s">
        <v>918</v>
      </c>
      <c r="ND38" s="5">
        <v>0</v>
      </c>
      <c r="NE38" t="s">
        <v>918</v>
      </c>
      <c r="NF38" t="s">
        <v>918</v>
      </c>
      <c r="NG38" s="5">
        <v>0</v>
      </c>
      <c r="NH38" t="s">
        <v>918</v>
      </c>
      <c r="NI38" t="s">
        <v>918</v>
      </c>
      <c r="NJ38" s="5">
        <v>0</v>
      </c>
      <c r="NK38" t="s">
        <v>918</v>
      </c>
      <c r="NL38" t="s">
        <v>918</v>
      </c>
      <c r="NM38" s="5">
        <v>0</v>
      </c>
      <c r="NN38" t="s">
        <v>918</v>
      </c>
      <c r="NO38" t="s">
        <v>918</v>
      </c>
      <c r="NP38" s="5">
        <v>0</v>
      </c>
      <c r="NQ38" s="5">
        <v>0</v>
      </c>
      <c r="NR38" s="5">
        <v>0</v>
      </c>
      <c r="NS38" s="5">
        <v>0</v>
      </c>
      <c r="NT38" s="5">
        <v>0</v>
      </c>
      <c r="NU38" s="5">
        <v>0</v>
      </c>
      <c r="NV38" s="5">
        <v>0</v>
      </c>
      <c r="NW38" s="5">
        <v>0</v>
      </c>
      <c r="NX38" s="5">
        <v>0</v>
      </c>
      <c r="NY38" s="5">
        <v>0</v>
      </c>
      <c r="NZ38" s="5">
        <v>0</v>
      </c>
      <c r="OA38" s="5">
        <v>0</v>
      </c>
      <c r="OB38" s="5">
        <v>0</v>
      </c>
      <c r="OC38" s="5">
        <v>0</v>
      </c>
      <c r="OD38" s="5">
        <v>0</v>
      </c>
      <c r="OE38" s="5">
        <v>0</v>
      </c>
      <c r="OF38" s="5">
        <v>0</v>
      </c>
      <c r="OG38" s="5">
        <v>0</v>
      </c>
      <c r="OH38" s="5">
        <v>0</v>
      </c>
      <c r="OI38" s="5">
        <v>0</v>
      </c>
      <c r="OJ38" s="5">
        <v>0</v>
      </c>
      <c r="OK38" s="5">
        <v>0</v>
      </c>
      <c r="OL38" s="5">
        <v>0</v>
      </c>
      <c r="OM38" s="5">
        <v>0</v>
      </c>
      <c r="ON38" s="5">
        <v>0</v>
      </c>
      <c r="OO38" s="5">
        <v>5</v>
      </c>
      <c r="OP38" s="5">
        <v>0</v>
      </c>
      <c r="OQ38" s="5">
        <v>0</v>
      </c>
      <c r="OR38" s="5">
        <v>0</v>
      </c>
      <c r="OS38" s="5">
        <v>5</v>
      </c>
      <c r="OT38" s="5">
        <v>15</v>
      </c>
      <c r="OU38" s="5">
        <v>0</v>
      </c>
      <c r="OV38" s="5">
        <v>0</v>
      </c>
      <c r="OW38" s="5">
        <v>0</v>
      </c>
      <c r="OX38" s="5">
        <v>15</v>
      </c>
      <c r="OY38" s="5">
        <v>15</v>
      </c>
      <c r="OZ38" s="5">
        <v>0</v>
      </c>
      <c r="PA38" s="5">
        <v>0</v>
      </c>
      <c r="PB38" s="5">
        <v>0</v>
      </c>
      <c r="PC38" s="5">
        <v>5</v>
      </c>
      <c r="PD38" s="5">
        <v>15</v>
      </c>
      <c r="PE38" s="5">
        <v>0</v>
      </c>
      <c r="PF38" s="5">
        <v>0</v>
      </c>
      <c r="PG38" s="5">
        <v>15</v>
      </c>
      <c r="PH38" s="5">
        <v>45</v>
      </c>
      <c r="PI38" s="5">
        <v>0</v>
      </c>
      <c r="PJ38" s="5">
        <v>0</v>
      </c>
      <c r="PK38" s="5">
        <v>15</v>
      </c>
      <c r="PL38" s="5">
        <v>45</v>
      </c>
      <c r="PM38" s="5">
        <v>0</v>
      </c>
      <c r="PN38" s="5">
        <v>0</v>
      </c>
      <c r="PO38" s="5">
        <v>15</v>
      </c>
      <c r="PP38" s="5">
        <v>0</v>
      </c>
      <c r="PQ38" s="5">
        <v>0</v>
      </c>
      <c r="PR38" s="5">
        <v>0</v>
      </c>
      <c r="PS38" s="5">
        <v>0</v>
      </c>
      <c r="PT38" s="5">
        <v>5</v>
      </c>
      <c r="PU38" s="5">
        <v>15</v>
      </c>
      <c r="PV38" s="5">
        <v>0</v>
      </c>
      <c r="PW38" s="5">
        <v>15</v>
      </c>
      <c r="PX38" s="5">
        <v>45</v>
      </c>
      <c r="PY38" s="5">
        <v>0</v>
      </c>
      <c r="PZ38" s="5">
        <v>45</v>
      </c>
      <c r="QA38" s="5">
        <v>45</v>
      </c>
      <c r="QB38" s="5">
        <v>0</v>
      </c>
      <c r="QC38" s="5">
        <v>15</v>
      </c>
      <c r="QD38" s="5">
        <v>45</v>
      </c>
      <c r="QE38" s="5">
        <v>15</v>
      </c>
      <c r="QF38" s="5">
        <v>0</v>
      </c>
      <c r="QG38" s="5">
        <v>15</v>
      </c>
      <c r="QH38" s="5">
        <v>45</v>
      </c>
      <c r="QI38" s="5">
        <v>45</v>
      </c>
      <c r="QJ38" s="5">
        <v>45</v>
      </c>
      <c r="QK38" s="5">
        <v>45</v>
      </c>
      <c r="QL38" s="5">
        <v>0</v>
      </c>
      <c r="QM38" s="5">
        <v>45</v>
      </c>
      <c r="QN38" s="5">
        <v>45</v>
      </c>
      <c r="QO38" s="5">
        <v>0</v>
      </c>
      <c r="QP38" s="5">
        <v>75</v>
      </c>
      <c r="QQ38" s="5">
        <v>75</v>
      </c>
      <c r="QR38" s="5">
        <v>0</v>
      </c>
      <c r="QS38" s="5">
        <v>75</v>
      </c>
      <c r="QT38" s="5">
        <v>75</v>
      </c>
      <c r="QU38" s="5">
        <v>0</v>
      </c>
      <c r="QV38" s="5">
        <v>75</v>
      </c>
      <c r="QW38" s="5">
        <v>75</v>
      </c>
      <c r="QX38" s="5">
        <v>0</v>
      </c>
      <c r="QY38" s="5">
        <v>45</v>
      </c>
      <c r="QZ38" s="5">
        <v>45</v>
      </c>
      <c r="RA38" s="5">
        <v>0</v>
      </c>
      <c r="RB38" s="5">
        <v>0</v>
      </c>
      <c r="RC38" s="5">
        <v>0</v>
      </c>
      <c r="RD38" s="5">
        <v>0</v>
      </c>
      <c r="RE38" s="5">
        <v>0</v>
      </c>
      <c r="RF38" s="5">
        <v>0</v>
      </c>
      <c r="RG38" s="5">
        <v>0</v>
      </c>
      <c r="RH38" s="5">
        <v>0</v>
      </c>
      <c r="RI38" s="5">
        <v>0</v>
      </c>
      <c r="RJ38" s="5">
        <v>0</v>
      </c>
      <c r="RK38" s="5">
        <v>0</v>
      </c>
      <c r="RL38" s="5">
        <v>0</v>
      </c>
      <c r="RM38" s="5">
        <v>0</v>
      </c>
      <c r="RN38" s="5">
        <v>0</v>
      </c>
      <c r="RO38" s="5">
        <v>0</v>
      </c>
      <c r="RP38" s="5">
        <v>0</v>
      </c>
      <c r="RQ38" s="5">
        <v>0</v>
      </c>
      <c r="RR38" s="5">
        <v>0</v>
      </c>
      <c r="RS38" s="5">
        <v>0</v>
      </c>
      <c r="RT38" s="5">
        <v>0</v>
      </c>
      <c r="RU38" s="5">
        <v>0</v>
      </c>
      <c r="RV38" s="5">
        <v>0</v>
      </c>
      <c r="RW38" s="5">
        <v>0</v>
      </c>
      <c r="RX38" s="5">
        <v>0</v>
      </c>
      <c r="RY38" s="5">
        <v>0</v>
      </c>
      <c r="RZ38" s="5">
        <v>2</v>
      </c>
      <c r="SA38" s="5">
        <v>2</v>
      </c>
      <c r="SB38" s="5">
        <v>2</v>
      </c>
      <c r="SC38" s="5">
        <v>2</v>
      </c>
      <c r="SD38" s="5">
        <v>2</v>
      </c>
      <c r="SE38" s="5">
        <v>2</v>
      </c>
      <c r="SF38" s="5">
        <v>1</v>
      </c>
      <c r="SG38" s="5">
        <v>2</v>
      </c>
      <c r="SH38" s="5">
        <v>2</v>
      </c>
      <c r="SI38" s="5">
        <v>2</v>
      </c>
      <c r="SJ38" s="5">
        <v>3</v>
      </c>
      <c r="SK38" s="5">
        <v>3</v>
      </c>
      <c r="SL38" s="5">
        <v>2</v>
      </c>
      <c r="SM38" s="5">
        <v>2</v>
      </c>
      <c r="SN38" s="5">
        <v>2</v>
      </c>
      <c r="SO38" s="5">
        <v>2</v>
      </c>
      <c r="SP38" s="5">
        <v>2</v>
      </c>
      <c r="SQ38" s="5">
        <v>2</v>
      </c>
      <c r="SR38" s="5">
        <v>0</v>
      </c>
      <c r="SS38" s="5">
        <v>0</v>
      </c>
      <c r="ST38" s="5">
        <v>0</v>
      </c>
      <c r="SU38" s="5">
        <v>0</v>
      </c>
      <c r="SV38" s="5">
        <v>0</v>
      </c>
      <c r="SW38" s="5">
        <v>0</v>
      </c>
      <c r="SX38" s="5">
        <v>0</v>
      </c>
      <c r="SY38" s="5">
        <v>0</v>
      </c>
      <c r="SZ38" s="5">
        <v>0</v>
      </c>
      <c r="TA38" s="5">
        <v>0</v>
      </c>
      <c r="TB38" t="s">
        <v>945</v>
      </c>
      <c r="TC38" t="s">
        <v>943</v>
      </c>
      <c r="TD38" t="s">
        <v>932</v>
      </c>
      <c r="TE38" t="s">
        <v>942</v>
      </c>
      <c r="TF38" t="s">
        <v>932</v>
      </c>
      <c r="TG38" t="s">
        <v>943</v>
      </c>
      <c r="TH38" t="s">
        <v>941</v>
      </c>
      <c r="TI38" t="s">
        <v>941</v>
      </c>
      <c r="TJ38" t="s">
        <v>945</v>
      </c>
      <c r="TK38" t="s">
        <v>920</v>
      </c>
      <c r="TL38" t="s">
        <v>941</v>
      </c>
      <c r="TM38" t="s">
        <v>932</v>
      </c>
      <c r="TN38" t="s">
        <v>932</v>
      </c>
      <c r="TO38" t="s">
        <v>942</v>
      </c>
      <c r="TP38" t="s">
        <v>920</v>
      </c>
      <c r="TQ38" t="s">
        <v>920</v>
      </c>
      <c r="TR38" t="s">
        <v>945</v>
      </c>
      <c r="TS38" t="s">
        <v>943</v>
      </c>
      <c r="TT38" s="5">
        <v>999</v>
      </c>
      <c r="TU38" s="5">
        <v>999</v>
      </c>
      <c r="TV38" s="5">
        <v>999</v>
      </c>
      <c r="TW38" s="5">
        <v>999</v>
      </c>
      <c r="TX38" s="5">
        <v>999</v>
      </c>
      <c r="TY38" s="5">
        <v>999</v>
      </c>
      <c r="TZ38" s="5">
        <v>999</v>
      </c>
      <c r="UA38" s="5">
        <v>999</v>
      </c>
      <c r="UB38" s="5">
        <v>999</v>
      </c>
      <c r="UC38" s="5">
        <v>999</v>
      </c>
      <c r="UD38" t="s">
        <v>950</v>
      </c>
      <c r="UE38" t="s">
        <v>945</v>
      </c>
      <c r="UF38" s="5">
        <v>0</v>
      </c>
      <c r="UG38" s="5">
        <v>0</v>
      </c>
      <c r="UH38" s="5">
        <v>0</v>
      </c>
      <c r="UI38" s="5">
        <v>0</v>
      </c>
      <c r="UJ38" s="5">
        <v>0</v>
      </c>
      <c r="UK38" s="5">
        <v>0</v>
      </c>
      <c r="UL38" s="5">
        <v>0</v>
      </c>
      <c r="UM38" s="5">
        <v>0</v>
      </c>
      <c r="UN38" s="5">
        <v>0</v>
      </c>
      <c r="UO38" s="5">
        <v>0</v>
      </c>
      <c r="UP38" s="5">
        <v>0</v>
      </c>
      <c r="UQ38" s="5">
        <v>0</v>
      </c>
      <c r="UR38" s="5">
        <v>0</v>
      </c>
      <c r="US38" s="5">
        <v>0</v>
      </c>
      <c r="UT38" s="5">
        <v>0</v>
      </c>
      <c r="UU38" s="5">
        <v>0</v>
      </c>
      <c r="UV38" s="5">
        <v>0</v>
      </c>
      <c r="UW38" s="5">
        <v>0</v>
      </c>
      <c r="UX38" s="5">
        <v>0</v>
      </c>
      <c r="UY38" s="5">
        <v>0</v>
      </c>
      <c r="UZ38" s="5">
        <v>0</v>
      </c>
      <c r="VA38" s="5">
        <v>0</v>
      </c>
      <c r="VB38" s="5">
        <v>0</v>
      </c>
      <c r="VC38" s="5">
        <v>0</v>
      </c>
      <c r="VD38" s="5">
        <v>0</v>
      </c>
      <c r="VE38" s="5">
        <v>0</v>
      </c>
      <c r="VF38" s="5">
        <v>0</v>
      </c>
      <c r="VG38" s="5">
        <v>0</v>
      </c>
      <c r="VH38" s="5">
        <v>0</v>
      </c>
      <c r="VI38" s="5">
        <v>0</v>
      </c>
      <c r="VJ38" s="5">
        <v>0</v>
      </c>
      <c r="VK38" t="s">
        <v>925</v>
      </c>
      <c r="VL38" t="s">
        <v>925</v>
      </c>
      <c r="VM38" s="5">
        <v>0</v>
      </c>
      <c r="VN38" t="s">
        <v>925</v>
      </c>
      <c r="VO38" t="s">
        <v>925</v>
      </c>
      <c r="VP38" s="5">
        <v>0</v>
      </c>
      <c r="VQ38" t="s">
        <v>925</v>
      </c>
      <c r="VR38" t="s">
        <v>925</v>
      </c>
      <c r="VS38" s="5">
        <v>0</v>
      </c>
      <c r="VT38" t="s">
        <v>925</v>
      </c>
      <c r="VU38" t="s">
        <v>926</v>
      </c>
      <c r="VV38" t="s">
        <v>926</v>
      </c>
      <c r="VW38">
        <v>0</v>
      </c>
      <c r="VX38" t="s">
        <v>926</v>
      </c>
      <c r="VY38" t="s">
        <v>926</v>
      </c>
      <c r="VZ38" t="s">
        <v>926</v>
      </c>
      <c r="WA38" t="s">
        <v>926</v>
      </c>
      <c r="WB38" t="s">
        <v>926</v>
      </c>
      <c r="WC38" s="5">
        <v>0</v>
      </c>
      <c r="WD38" t="s">
        <v>926</v>
      </c>
      <c r="WE38" t="s">
        <v>926</v>
      </c>
      <c r="WF38" s="5">
        <v>0</v>
      </c>
      <c r="WG38" t="s">
        <v>926</v>
      </c>
      <c r="WH38" t="s">
        <v>926</v>
      </c>
      <c r="WI38" s="5">
        <v>0</v>
      </c>
      <c r="WJ38" t="s">
        <v>926</v>
      </c>
      <c r="WK38" t="s">
        <v>926</v>
      </c>
      <c r="WL38" s="5">
        <v>0</v>
      </c>
      <c r="WM38" t="s">
        <v>926</v>
      </c>
      <c r="WN38" t="s">
        <v>926</v>
      </c>
      <c r="WO38" s="5">
        <v>0</v>
      </c>
      <c r="WP38" t="s">
        <v>926</v>
      </c>
      <c r="WQ38" t="s">
        <v>926</v>
      </c>
      <c r="WR38" s="5">
        <v>0</v>
      </c>
      <c r="WS38" s="5">
        <v>0</v>
      </c>
      <c r="WT38" s="5">
        <v>0</v>
      </c>
      <c r="WU38" s="5">
        <v>0</v>
      </c>
      <c r="WV38" s="5">
        <v>0</v>
      </c>
      <c r="WW38" s="5">
        <v>0</v>
      </c>
      <c r="WX38" s="5">
        <v>0</v>
      </c>
      <c r="WY38" s="5">
        <v>0</v>
      </c>
      <c r="WZ38" s="5">
        <v>0</v>
      </c>
      <c r="XA38" s="5">
        <v>0</v>
      </c>
      <c r="XB38" s="5">
        <v>0</v>
      </c>
      <c r="XC38" s="5">
        <v>0</v>
      </c>
      <c r="XD38" s="5">
        <v>0</v>
      </c>
      <c r="XE38" s="5">
        <v>0</v>
      </c>
      <c r="XF38" s="5">
        <v>0</v>
      </c>
      <c r="XG38" s="5">
        <v>0</v>
      </c>
      <c r="XH38" s="5">
        <v>0</v>
      </c>
      <c r="XI38" s="5">
        <v>0</v>
      </c>
      <c r="XJ38" s="5">
        <v>0</v>
      </c>
      <c r="XK38" s="5">
        <v>0</v>
      </c>
      <c r="XL38" s="5">
        <v>0</v>
      </c>
      <c r="XM38" s="5">
        <v>0</v>
      </c>
      <c r="XN38" s="5">
        <v>0</v>
      </c>
      <c r="XO38" s="5">
        <v>0</v>
      </c>
      <c r="XP38" s="5">
        <v>0</v>
      </c>
      <c r="XQ38" s="3">
        <v>2</v>
      </c>
      <c r="XR38" s="3">
        <v>0</v>
      </c>
      <c r="XS38" s="1" t="e">
        <v>#NULL!</v>
      </c>
      <c r="XT38" s="1" t="e">
        <v>#NULL!</v>
      </c>
      <c r="XU38" s="3">
        <v>2</v>
      </c>
      <c r="XV38" s="3">
        <v>0</v>
      </c>
      <c r="XW38" s="1" t="e">
        <v>#NULL!</v>
      </c>
      <c r="XX38" s="1" t="e">
        <v>#NULL!</v>
      </c>
      <c r="XY38" s="1" t="e">
        <v>#NULL!</v>
      </c>
      <c r="XZ38" s="3">
        <v>999</v>
      </c>
      <c r="YA38" s="3">
        <v>0</v>
      </c>
      <c r="YB38" s="1" t="e">
        <v>#NULL!</v>
      </c>
      <c r="YC38" s="1" t="e">
        <v>#NULL!</v>
      </c>
      <c r="YD38" s="1" t="e">
        <v>#NULL!</v>
      </c>
      <c r="YE38" s="3">
        <v>3</v>
      </c>
      <c r="YF38" s="3">
        <v>0</v>
      </c>
      <c r="YG38" s="1" t="e">
        <v>#NULL!</v>
      </c>
      <c r="YH38" s="1" t="e">
        <v>#NULL!</v>
      </c>
      <c r="YI38" s="3">
        <v>2</v>
      </c>
      <c r="YJ38" s="3">
        <v>0</v>
      </c>
      <c r="YK38" s="1" t="e">
        <v>#NULL!</v>
      </c>
      <c r="YL38" s="1" t="e">
        <v>#NULL!</v>
      </c>
      <c r="YM38" s="3">
        <v>2</v>
      </c>
      <c r="YN38" s="3">
        <v>0</v>
      </c>
      <c r="YO38" s="1" t="e">
        <v>#NULL!</v>
      </c>
      <c r="YP38" s="1" t="e">
        <v>#NULL!</v>
      </c>
      <c r="YQ38" s="3">
        <v>0</v>
      </c>
      <c r="YR38" s="1" t="e">
        <v>#NULL!</v>
      </c>
      <c r="YS38" s="1" t="e">
        <v>#NULL!</v>
      </c>
      <c r="YT38" s="1" t="e">
        <v>#NULL!</v>
      </c>
      <c r="YU38" s="1" t="e">
        <v>#NULL!</v>
      </c>
      <c r="YV38" s="3">
        <v>2</v>
      </c>
      <c r="YW38" s="3">
        <v>0</v>
      </c>
      <c r="YX38" s="1" t="e">
        <v>#NULL!</v>
      </c>
      <c r="YY38" s="3">
        <v>2</v>
      </c>
      <c r="YZ38" s="3">
        <v>0</v>
      </c>
      <c r="ZA38" s="1" t="e">
        <v>#NULL!</v>
      </c>
      <c r="ZB38" s="3">
        <v>3</v>
      </c>
      <c r="ZC38" s="3">
        <v>0</v>
      </c>
      <c r="ZD38" s="1" t="e">
        <v>#NULL!</v>
      </c>
      <c r="ZE38" s="3">
        <v>2</v>
      </c>
      <c r="ZF38" s="3">
        <v>1</v>
      </c>
      <c r="ZG38" s="3">
        <v>0</v>
      </c>
      <c r="ZH38" s="1" t="e">
        <v>#NULL!</v>
      </c>
      <c r="ZI38" s="3">
        <v>2</v>
      </c>
      <c r="ZJ38" s="3">
        <v>0.5</v>
      </c>
      <c r="ZK38" s="3">
        <v>0</v>
      </c>
      <c r="ZL38" s="3">
        <v>2</v>
      </c>
      <c r="ZM38" s="3">
        <v>0</v>
      </c>
      <c r="ZN38" s="1" t="e">
        <v>#NULL!</v>
      </c>
      <c r="ZO38" s="3">
        <v>2</v>
      </c>
      <c r="ZP38" s="3">
        <v>0</v>
      </c>
      <c r="ZQ38" s="1" t="e">
        <v>#NULL!</v>
      </c>
      <c r="ZR38" s="3">
        <v>2</v>
      </c>
      <c r="ZS38" s="3">
        <v>0</v>
      </c>
      <c r="ZT38" s="1" t="e">
        <v>#NULL!</v>
      </c>
      <c r="ZU38" s="3">
        <v>2</v>
      </c>
      <c r="ZV38" s="3">
        <v>0</v>
      </c>
      <c r="ZW38" s="1" t="e">
        <v>#NULL!</v>
      </c>
      <c r="ZX38" s="3">
        <v>2</v>
      </c>
      <c r="ZY38" s="3">
        <v>0</v>
      </c>
      <c r="ZZ38" s="1" t="e">
        <v>#NULL!</v>
      </c>
      <c r="AAA38" s="3">
        <v>2</v>
      </c>
      <c r="AAB38" s="3">
        <v>0</v>
      </c>
      <c r="AAC38" s="1" t="e">
        <v>#NULL!</v>
      </c>
      <c r="AAD38" s="3">
        <v>999</v>
      </c>
      <c r="AAE38" s="3">
        <v>999</v>
      </c>
      <c r="AAF38" s="3">
        <v>999</v>
      </c>
      <c r="AAG38" s="3">
        <v>999</v>
      </c>
      <c r="AAH38" s="3">
        <v>999</v>
      </c>
      <c r="AAI38" s="3">
        <v>999</v>
      </c>
      <c r="AAJ38" s="3">
        <v>999</v>
      </c>
      <c r="AAK38" s="3">
        <v>999</v>
      </c>
      <c r="AAL38" s="3">
        <v>999</v>
      </c>
      <c r="AAM38" s="3">
        <v>999</v>
      </c>
      <c r="AAN38" s="3">
        <v>999</v>
      </c>
      <c r="AAO38" s="3">
        <v>999</v>
      </c>
      <c r="AAP38" s="3">
        <v>999</v>
      </c>
      <c r="AAQ38" s="3">
        <v>999</v>
      </c>
      <c r="AAR38" s="3">
        <v>999</v>
      </c>
      <c r="AAS38" s="3">
        <v>999</v>
      </c>
      <c r="AAT38" s="3">
        <v>999</v>
      </c>
      <c r="AAU38" s="3">
        <v>999</v>
      </c>
      <c r="AAV38" s="3">
        <v>999</v>
      </c>
      <c r="AAW38" s="3">
        <v>999</v>
      </c>
      <c r="AAX38" s="3">
        <v>999</v>
      </c>
      <c r="AAY38" s="3">
        <v>999</v>
      </c>
      <c r="AAZ38" s="3">
        <v>999</v>
      </c>
      <c r="ABA38" s="3">
        <v>999</v>
      </c>
      <c r="ABB38" s="3">
        <v>5</v>
      </c>
      <c r="ABC38" s="3">
        <v>6</v>
      </c>
      <c r="ABD38" s="3">
        <v>0</v>
      </c>
      <c r="ABE38" s="3">
        <v>0</v>
      </c>
      <c r="ABF38" s="3">
        <v>3</v>
      </c>
      <c r="ABG38" s="3">
        <v>5</v>
      </c>
      <c r="ABH38" s="3">
        <v>0</v>
      </c>
      <c r="ABI38" s="3">
        <v>0</v>
      </c>
      <c r="ABJ38" s="3">
        <v>0</v>
      </c>
      <c r="ABK38" s="3">
        <v>5</v>
      </c>
      <c r="ABL38" s="3">
        <v>8</v>
      </c>
      <c r="ABM38" s="3">
        <v>0</v>
      </c>
      <c r="ABN38" s="3">
        <v>0</v>
      </c>
      <c r="ABO38" s="3">
        <v>0</v>
      </c>
      <c r="ABP38" s="3">
        <v>7</v>
      </c>
      <c r="ABQ38" s="3">
        <v>4</v>
      </c>
      <c r="ABR38" s="3">
        <v>0</v>
      </c>
      <c r="ABS38" s="3">
        <v>0</v>
      </c>
      <c r="ABT38" s="3">
        <v>5</v>
      </c>
      <c r="ABU38" s="3">
        <v>3</v>
      </c>
      <c r="ABV38" s="3">
        <v>0</v>
      </c>
      <c r="ABW38" s="3">
        <v>0</v>
      </c>
      <c r="ABX38" s="3">
        <v>6</v>
      </c>
      <c r="ABY38" s="3">
        <v>5</v>
      </c>
      <c r="ABZ38" s="3">
        <v>0</v>
      </c>
      <c r="ACA38" s="3">
        <v>0</v>
      </c>
      <c r="ACB38" s="3">
        <v>14</v>
      </c>
      <c r="ACC38" s="3">
        <v>0</v>
      </c>
      <c r="ACD38" s="3">
        <v>0</v>
      </c>
      <c r="ACE38" s="3">
        <v>0</v>
      </c>
      <c r="ACF38" s="3">
        <v>0</v>
      </c>
      <c r="ACG38" s="3">
        <v>3</v>
      </c>
      <c r="ACH38" s="3">
        <v>9</v>
      </c>
      <c r="ACI38" s="3">
        <v>0</v>
      </c>
      <c r="ACJ38" s="3">
        <v>5</v>
      </c>
      <c r="ACK38" s="3">
        <v>8</v>
      </c>
      <c r="ACL38" s="3">
        <v>0</v>
      </c>
      <c r="ACM38" s="3">
        <v>5</v>
      </c>
      <c r="ACN38" s="3">
        <v>5</v>
      </c>
      <c r="ACO38" s="3">
        <v>0</v>
      </c>
      <c r="ACP38" s="3">
        <v>7</v>
      </c>
      <c r="ACQ38" s="3">
        <v>2</v>
      </c>
      <c r="ACR38" s="3">
        <v>3</v>
      </c>
      <c r="ACS38" s="3">
        <v>0</v>
      </c>
      <c r="ACT38" s="3">
        <v>5</v>
      </c>
      <c r="ACU38" s="3">
        <v>3</v>
      </c>
      <c r="ACV38" s="3">
        <v>4</v>
      </c>
      <c r="ACW38" s="3">
        <v>7</v>
      </c>
      <c r="ACX38" s="3">
        <v>3</v>
      </c>
      <c r="ACY38" s="3">
        <v>0</v>
      </c>
      <c r="ACZ38" s="3">
        <v>10</v>
      </c>
      <c r="ADA38" s="3">
        <v>7</v>
      </c>
      <c r="ADB38" s="3">
        <v>0</v>
      </c>
      <c r="ADC38" s="3">
        <v>5</v>
      </c>
      <c r="ADD38" s="3">
        <v>6</v>
      </c>
      <c r="ADE38" s="3">
        <v>0</v>
      </c>
      <c r="ADF38" s="3">
        <v>10</v>
      </c>
      <c r="ADG38" s="3">
        <v>3</v>
      </c>
      <c r="ADH38" s="3">
        <v>0</v>
      </c>
      <c r="ADI38" s="3">
        <v>14</v>
      </c>
      <c r="ADJ38" s="3">
        <v>5</v>
      </c>
      <c r="ADK38" s="3">
        <v>0</v>
      </c>
      <c r="ADL38" s="3">
        <v>9</v>
      </c>
      <c r="ADM38" s="3">
        <v>6</v>
      </c>
      <c r="ADN38" s="3">
        <v>0</v>
      </c>
      <c r="ADO38" s="3">
        <v>0</v>
      </c>
      <c r="ADP38" s="3">
        <v>0</v>
      </c>
      <c r="ADQ38" s="3">
        <v>0</v>
      </c>
      <c r="ADR38" s="3">
        <v>0</v>
      </c>
      <c r="ADS38" s="3">
        <v>0</v>
      </c>
      <c r="ADT38" s="3">
        <v>0</v>
      </c>
      <c r="ADU38" s="3">
        <v>0</v>
      </c>
      <c r="ADV38" s="3">
        <v>0</v>
      </c>
      <c r="ADW38" s="3">
        <v>0</v>
      </c>
      <c r="ADX38" s="3">
        <v>0</v>
      </c>
      <c r="ADY38" s="3">
        <v>0</v>
      </c>
      <c r="ADZ38" s="3">
        <v>0</v>
      </c>
      <c r="AEA38" s="3">
        <v>0</v>
      </c>
      <c r="AEB38" s="3">
        <v>0</v>
      </c>
      <c r="AEC38" s="3">
        <v>0</v>
      </c>
      <c r="AED38" s="3">
        <v>0</v>
      </c>
      <c r="AEE38" s="3">
        <v>0</v>
      </c>
      <c r="AEF38" s="3">
        <v>0</v>
      </c>
      <c r="AEG38" s="3">
        <v>0</v>
      </c>
      <c r="AEH38" s="3">
        <v>0</v>
      </c>
      <c r="AEI38" s="3">
        <v>0</v>
      </c>
      <c r="AEJ38" s="3">
        <v>0</v>
      </c>
      <c r="AEK38" s="3">
        <v>0</v>
      </c>
      <c r="AEL38" s="3">
        <v>0</v>
      </c>
      <c r="AEM38" t="s">
        <v>933</v>
      </c>
      <c r="AEN38" t="s">
        <v>933</v>
      </c>
      <c r="AEO38" s="5">
        <v>0</v>
      </c>
      <c r="AEP38" s="5">
        <v>0</v>
      </c>
      <c r="AEQ38" t="s">
        <v>933</v>
      </c>
      <c r="AER38" t="s">
        <v>933</v>
      </c>
      <c r="AES38" s="5">
        <v>0</v>
      </c>
      <c r="AET38" s="5">
        <v>0</v>
      </c>
      <c r="AEU38" s="5">
        <v>0</v>
      </c>
      <c r="AEV38" t="s">
        <v>933</v>
      </c>
      <c r="AEW38" t="s">
        <v>933</v>
      </c>
      <c r="AEX38" s="5">
        <v>0</v>
      </c>
      <c r="AEY38" s="5">
        <v>0</v>
      </c>
      <c r="AEZ38" s="5">
        <v>0</v>
      </c>
      <c r="AFA38" t="s">
        <v>933</v>
      </c>
      <c r="AFB38" t="s">
        <v>933</v>
      </c>
      <c r="AFC38" s="5">
        <v>0</v>
      </c>
      <c r="AFD38" s="5">
        <v>0</v>
      </c>
      <c r="AFE38" t="s">
        <v>933</v>
      </c>
      <c r="AFF38" t="s">
        <v>933</v>
      </c>
      <c r="AFG38" s="5">
        <v>0</v>
      </c>
      <c r="AFH38" s="5">
        <v>0</v>
      </c>
      <c r="AFI38" t="s">
        <v>933</v>
      </c>
      <c r="AFJ38" t="s">
        <v>933</v>
      </c>
      <c r="AFK38" s="5">
        <v>0</v>
      </c>
      <c r="AFL38" s="5">
        <v>0</v>
      </c>
      <c r="AFM38" t="s">
        <v>933</v>
      </c>
      <c r="AFN38" s="5">
        <v>0</v>
      </c>
      <c r="AFO38" s="5">
        <v>0</v>
      </c>
      <c r="AFP38" s="5">
        <v>0</v>
      </c>
      <c r="AFQ38" s="5">
        <v>0</v>
      </c>
      <c r="AFR38" t="s">
        <v>933</v>
      </c>
      <c r="AFS38" t="s">
        <v>933</v>
      </c>
      <c r="AFT38" s="5">
        <v>0</v>
      </c>
      <c r="AFU38" t="s">
        <v>933</v>
      </c>
      <c r="AFV38" t="s">
        <v>933</v>
      </c>
      <c r="AFW38" s="5">
        <v>0</v>
      </c>
      <c r="AFX38" t="s">
        <v>933</v>
      </c>
      <c r="AFY38" t="s">
        <v>933</v>
      </c>
      <c r="AFZ38" s="5">
        <v>0</v>
      </c>
      <c r="AGA38" t="s">
        <v>933</v>
      </c>
      <c r="AGB38" t="s">
        <v>933</v>
      </c>
      <c r="AGC38" t="s">
        <v>933</v>
      </c>
      <c r="AGD38" s="5">
        <v>0</v>
      </c>
      <c r="AGE38" t="s">
        <v>933</v>
      </c>
      <c r="AGF38" t="s">
        <v>933</v>
      </c>
      <c r="AGG38" t="s">
        <v>933</v>
      </c>
      <c r="AGH38" t="s">
        <v>933</v>
      </c>
      <c r="AGI38" t="s">
        <v>933</v>
      </c>
      <c r="AGJ38" s="5">
        <v>0</v>
      </c>
      <c r="AGK38" t="s">
        <v>933</v>
      </c>
      <c r="AGL38" t="s">
        <v>933</v>
      </c>
      <c r="AGM38" s="5">
        <v>0</v>
      </c>
      <c r="AGN38" t="s">
        <v>933</v>
      </c>
      <c r="AGO38" t="s">
        <v>933</v>
      </c>
      <c r="AGP38" s="5">
        <v>0</v>
      </c>
      <c r="AGQ38" t="s">
        <v>933</v>
      </c>
      <c r="AGR38" t="s">
        <v>933</v>
      </c>
      <c r="AGS38" s="5">
        <v>0</v>
      </c>
      <c r="AGT38" t="s">
        <v>933</v>
      </c>
      <c r="AGU38" t="s">
        <v>933</v>
      </c>
      <c r="AGV38" s="5">
        <v>0</v>
      </c>
      <c r="AGW38" t="s">
        <v>933</v>
      </c>
      <c r="AGX38" t="s">
        <v>933</v>
      </c>
      <c r="AGY38" s="5">
        <v>0</v>
      </c>
      <c r="AGZ38" s="5">
        <v>0</v>
      </c>
      <c r="AHA38" s="5">
        <v>0</v>
      </c>
      <c r="AHB38" s="5">
        <v>0</v>
      </c>
      <c r="AHC38" s="5">
        <v>0</v>
      </c>
      <c r="AHD38" s="5">
        <v>0</v>
      </c>
      <c r="AHE38" s="5">
        <v>0</v>
      </c>
      <c r="AHF38" s="5">
        <v>0</v>
      </c>
      <c r="AHG38" s="5">
        <v>0</v>
      </c>
      <c r="AHH38" s="5">
        <v>0</v>
      </c>
      <c r="AHI38" s="5">
        <v>0</v>
      </c>
      <c r="AHJ38" s="5">
        <v>0</v>
      </c>
      <c r="AHK38" s="5">
        <v>0</v>
      </c>
      <c r="AHL38" s="5">
        <v>0</v>
      </c>
      <c r="AHM38" s="5">
        <v>0</v>
      </c>
      <c r="AHN38" s="5">
        <v>0</v>
      </c>
      <c r="AHO38" s="5">
        <v>0</v>
      </c>
      <c r="AHP38" s="5">
        <v>0</v>
      </c>
      <c r="AHQ38" s="5">
        <v>0</v>
      </c>
      <c r="AHR38" s="5">
        <v>0</v>
      </c>
      <c r="AHS38" s="5">
        <v>0</v>
      </c>
      <c r="AHT38" s="5">
        <v>0</v>
      </c>
      <c r="AHU38" s="5">
        <v>0</v>
      </c>
      <c r="AHV38" s="5">
        <v>0</v>
      </c>
      <c r="AHW38" s="5">
        <v>0</v>
      </c>
    </row>
    <row r="39" spans="1:907" x14ac:dyDescent="0.2">
      <c r="A39" s="5">
        <v>46</v>
      </c>
      <c r="B39" t="s">
        <v>903</v>
      </c>
      <c r="C39" t="s">
        <v>904</v>
      </c>
      <c r="D39" t="s">
        <v>905</v>
      </c>
      <c r="E39" s="5">
        <v>84</v>
      </c>
      <c r="F39" s="5">
        <v>83.552777777777777</v>
      </c>
      <c r="G39" s="2">
        <v>42488</v>
      </c>
      <c r="H39" s="2">
        <v>42527</v>
      </c>
      <c r="I39" t="s">
        <v>906</v>
      </c>
      <c r="J39" t="s">
        <v>907</v>
      </c>
      <c r="K39" t="s">
        <v>913</v>
      </c>
      <c r="L39" t="s">
        <v>913</v>
      </c>
      <c r="M39" t="s">
        <v>913</v>
      </c>
      <c r="N39" s="5">
        <v>0</v>
      </c>
      <c r="O39" t="s">
        <v>912</v>
      </c>
      <c r="P39" t="s">
        <v>912</v>
      </c>
      <c r="Q39" s="5">
        <v>0</v>
      </c>
      <c r="R39" s="5">
        <v>0</v>
      </c>
      <c r="S39" s="5">
        <v>0</v>
      </c>
      <c r="T39" t="s">
        <v>913</v>
      </c>
      <c r="U39" t="s">
        <v>912</v>
      </c>
      <c r="V39" t="s">
        <v>912</v>
      </c>
      <c r="W39" s="5">
        <v>0</v>
      </c>
      <c r="X39" s="5">
        <v>0</v>
      </c>
      <c r="Y39" t="s">
        <v>912</v>
      </c>
      <c r="Z39" t="s">
        <v>912</v>
      </c>
      <c r="AA39" s="5">
        <v>0</v>
      </c>
      <c r="AB39" s="5">
        <v>0</v>
      </c>
      <c r="AC39" t="s">
        <v>913</v>
      </c>
      <c r="AD39" t="s">
        <v>913</v>
      </c>
      <c r="AE39" s="5">
        <v>0</v>
      </c>
      <c r="AF39" s="5">
        <v>0</v>
      </c>
      <c r="AG39" t="s">
        <v>913</v>
      </c>
      <c r="AH39" t="s">
        <v>912</v>
      </c>
      <c r="AI39" t="s">
        <v>912</v>
      </c>
      <c r="AJ39" s="5">
        <v>0</v>
      </c>
      <c r="AK39" t="s">
        <v>913</v>
      </c>
      <c r="AL39" t="s">
        <v>913</v>
      </c>
      <c r="AM39" t="s">
        <v>913</v>
      </c>
      <c r="AN39" s="5">
        <v>0</v>
      </c>
      <c r="AO39" s="5">
        <v>0</v>
      </c>
      <c r="AP39" t="s">
        <v>912</v>
      </c>
      <c r="AQ39" t="s">
        <v>913</v>
      </c>
      <c r="AR39" s="5">
        <v>0</v>
      </c>
      <c r="AS39" t="s">
        <v>913</v>
      </c>
      <c r="AT39" t="s">
        <v>913</v>
      </c>
      <c r="AU39" s="5">
        <v>0</v>
      </c>
      <c r="AV39" t="s">
        <v>913</v>
      </c>
      <c r="AW39" t="s">
        <v>913</v>
      </c>
      <c r="AX39" s="5">
        <v>0</v>
      </c>
      <c r="AY39" t="s">
        <v>912</v>
      </c>
      <c r="AZ39" t="s">
        <v>912</v>
      </c>
      <c r="BA39" s="5">
        <v>0</v>
      </c>
      <c r="BB39" s="5">
        <v>0</v>
      </c>
      <c r="BC39" t="s">
        <v>912</v>
      </c>
      <c r="BD39" t="s">
        <v>912</v>
      </c>
      <c r="BE39" s="5">
        <v>0</v>
      </c>
      <c r="BF39" t="s">
        <v>913</v>
      </c>
      <c r="BG39" t="s">
        <v>913</v>
      </c>
      <c r="BH39" t="s">
        <v>913</v>
      </c>
      <c r="BI39" t="s">
        <v>913</v>
      </c>
      <c r="BJ39" t="s">
        <v>913</v>
      </c>
      <c r="BK39" s="5">
        <v>0</v>
      </c>
      <c r="BL39" t="s">
        <v>913</v>
      </c>
      <c r="BM39" s="5">
        <v>0</v>
      </c>
      <c r="BN39" s="5">
        <v>0</v>
      </c>
      <c r="BO39" t="s">
        <v>913</v>
      </c>
      <c r="BP39" s="5">
        <v>0</v>
      </c>
      <c r="BQ39" s="5">
        <v>0</v>
      </c>
      <c r="BR39" t="s">
        <v>913</v>
      </c>
      <c r="BS39" t="s">
        <v>913</v>
      </c>
      <c r="BT39" s="5">
        <v>0</v>
      </c>
      <c r="BU39" t="s">
        <v>913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t="s">
        <v>913</v>
      </c>
      <c r="CW39" t="s">
        <v>913</v>
      </c>
      <c r="CX39" t="s">
        <v>913</v>
      </c>
      <c r="CY39" s="5">
        <v>0</v>
      </c>
      <c r="CZ39" t="s">
        <v>913</v>
      </c>
      <c r="DA39" t="s">
        <v>913</v>
      </c>
      <c r="DB39" s="5">
        <v>0</v>
      </c>
      <c r="DC39" s="5">
        <v>0</v>
      </c>
      <c r="DD39" s="5">
        <v>0</v>
      </c>
      <c r="DE39" t="s">
        <v>913</v>
      </c>
      <c r="DF39" t="s">
        <v>913</v>
      </c>
      <c r="DG39" t="s">
        <v>913</v>
      </c>
      <c r="DH39" s="5">
        <v>0</v>
      </c>
      <c r="DI39" s="5">
        <v>0</v>
      </c>
      <c r="DJ39" t="s">
        <v>913</v>
      </c>
      <c r="DK39" t="s">
        <v>912</v>
      </c>
      <c r="DL39" s="5">
        <v>0</v>
      </c>
      <c r="DM39" s="5">
        <v>0</v>
      </c>
      <c r="DN39" t="s">
        <v>913</v>
      </c>
      <c r="DO39" t="s">
        <v>913</v>
      </c>
      <c r="DP39" s="5">
        <v>0</v>
      </c>
      <c r="DQ39" s="5">
        <v>0</v>
      </c>
      <c r="DR39" t="s">
        <v>913</v>
      </c>
      <c r="DS39" t="s">
        <v>913</v>
      </c>
      <c r="DT39" t="s">
        <v>913</v>
      </c>
      <c r="DU39" s="5">
        <v>0</v>
      </c>
      <c r="DV39" t="s">
        <v>913</v>
      </c>
      <c r="DW39" t="s">
        <v>912</v>
      </c>
      <c r="DX39" t="s">
        <v>912</v>
      </c>
      <c r="DY39" s="5">
        <v>0</v>
      </c>
      <c r="DZ39" s="5">
        <v>0</v>
      </c>
      <c r="EA39" t="s">
        <v>911</v>
      </c>
      <c r="EB39" t="s">
        <v>913</v>
      </c>
      <c r="EC39" s="5">
        <v>0</v>
      </c>
      <c r="ED39" t="s">
        <v>913</v>
      </c>
      <c r="EE39" t="s">
        <v>913</v>
      </c>
      <c r="EF39" s="5">
        <v>0</v>
      </c>
      <c r="EG39" t="s">
        <v>913</v>
      </c>
      <c r="EH39" t="s">
        <v>913</v>
      </c>
      <c r="EI39" s="5">
        <v>0</v>
      </c>
      <c r="EJ39" t="s">
        <v>913</v>
      </c>
      <c r="EK39" t="s">
        <v>913</v>
      </c>
      <c r="EL39" s="5">
        <v>0</v>
      </c>
      <c r="EM39" s="5">
        <v>0</v>
      </c>
      <c r="EN39" t="s">
        <v>913</v>
      </c>
      <c r="EO39" t="s">
        <v>912</v>
      </c>
      <c r="EP39" s="5">
        <v>0</v>
      </c>
      <c r="EQ39" t="s">
        <v>913</v>
      </c>
      <c r="ER39" t="s">
        <v>912</v>
      </c>
      <c r="ES39" t="s">
        <v>913</v>
      </c>
      <c r="ET39" t="s">
        <v>913</v>
      </c>
      <c r="EU39" t="s">
        <v>913</v>
      </c>
      <c r="EV39" s="5">
        <v>0</v>
      </c>
      <c r="EW39" t="s">
        <v>913</v>
      </c>
      <c r="EX39" s="5">
        <v>0</v>
      </c>
      <c r="EY39" s="5">
        <v>0</v>
      </c>
      <c r="EZ39" t="s">
        <v>913</v>
      </c>
      <c r="FA39" s="5">
        <v>0</v>
      </c>
      <c r="FB39" s="5">
        <v>0</v>
      </c>
      <c r="FC39" t="s">
        <v>913</v>
      </c>
      <c r="FD39" t="s">
        <v>913</v>
      </c>
      <c r="FE39" s="5">
        <v>0</v>
      </c>
      <c r="FF39" t="s">
        <v>913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t="s">
        <v>908</v>
      </c>
      <c r="GH39" t="s">
        <v>908</v>
      </c>
      <c r="GI39" t="s">
        <v>909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t="s">
        <v>908</v>
      </c>
      <c r="GQ39" t="s">
        <v>908</v>
      </c>
      <c r="GR39" t="s">
        <v>1037</v>
      </c>
      <c r="GS39" s="4">
        <v>18</v>
      </c>
      <c r="GT39" s="4">
        <v>20</v>
      </c>
      <c r="GU39" s="4">
        <v>36</v>
      </c>
      <c r="GV39" s="4">
        <v>36</v>
      </c>
      <c r="GW39" s="5">
        <v>54</v>
      </c>
      <c r="GX39" s="5">
        <v>56</v>
      </c>
      <c r="GY39" s="5">
        <v>10</v>
      </c>
      <c r="GZ39" s="5">
        <v>8</v>
      </c>
      <c r="HA39" s="5">
        <v>11</v>
      </c>
      <c r="HB39" s="5">
        <v>9</v>
      </c>
      <c r="HC39" s="5">
        <v>18</v>
      </c>
      <c r="HD39" s="5">
        <v>18</v>
      </c>
      <c r="HE39" s="5">
        <v>18</v>
      </c>
      <c r="HF39" s="5">
        <v>18</v>
      </c>
      <c r="HG39" t="s">
        <v>935</v>
      </c>
      <c r="HH39" t="s">
        <v>935</v>
      </c>
      <c r="HI39" s="5">
        <v>7</v>
      </c>
      <c r="HJ39" s="5">
        <v>15</v>
      </c>
      <c r="HK39" s="5">
        <v>4</v>
      </c>
      <c r="HL39" s="5">
        <v>4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5</v>
      </c>
      <c r="HT39" s="5">
        <v>5</v>
      </c>
      <c r="HU39" s="5">
        <v>5</v>
      </c>
      <c r="HV39" s="5">
        <v>0</v>
      </c>
      <c r="HW39" s="5">
        <v>5</v>
      </c>
      <c r="HX39" s="5">
        <v>5</v>
      </c>
      <c r="HY39" s="5">
        <v>0</v>
      </c>
      <c r="HZ39" s="5">
        <v>0</v>
      </c>
      <c r="IA39" s="5">
        <v>0</v>
      </c>
      <c r="IB39" s="5">
        <v>5</v>
      </c>
      <c r="IC39" s="5">
        <v>5</v>
      </c>
      <c r="ID39" s="5">
        <v>5</v>
      </c>
      <c r="IE39" s="5">
        <v>0</v>
      </c>
      <c r="IF39" s="5">
        <v>0</v>
      </c>
      <c r="IG39" s="5">
        <v>5</v>
      </c>
      <c r="IH39" s="5">
        <v>5</v>
      </c>
      <c r="II39" s="5">
        <v>0</v>
      </c>
      <c r="IJ39" s="5">
        <v>0</v>
      </c>
      <c r="IK39" s="5">
        <v>5</v>
      </c>
      <c r="IL39" s="5">
        <v>5</v>
      </c>
      <c r="IM39" s="5">
        <v>0</v>
      </c>
      <c r="IN39" s="5">
        <v>0</v>
      </c>
      <c r="IO39" s="5">
        <v>5</v>
      </c>
      <c r="IP39" s="5">
        <v>5</v>
      </c>
      <c r="IQ39" s="5">
        <v>5</v>
      </c>
      <c r="IR39" s="5">
        <v>0</v>
      </c>
      <c r="IS39" s="5">
        <v>5</v>
      </c>
      <c r="IT39" s="5">
        <v>5</v>
      </c>
      <c r="IU39" s="5">
        <v>5</v>
      </c>
      <c r="IV39" s="5">
        <v>0</v>
      </c>
      <c r="IW39" s="5">
        <v>0</v>
      </c>
      <c r="IX39" s="5">
        <v>5</v>
      </c>
      <c r="IY39" s="5">
        <v>5</v>
      </c>
      <c r="IZ39" s="5">
        <v>0</v>
      </c>
      <c r="JA39" s="5">
        <v>5</v>
      </c>
      <c r="JB39" s="5">
        <v>5</v>
      </c>
      <c r="JC39" s="5">
        <v>0</v>
      </c>
      <c r="JD39" s="5">
        <v>5</v>
      </c>
      <c r="JE39" s="5">
        <v>5</v>
      </c>
      <c r="JF39" s="5">
        <v>0</v>
      </c>
      <c r="JG39" s="5">
        <v>5</v>
      </c>
      <c r="JH39" s="5">
        <v>5</v>
      </c>
      <c r="JI39" s="5">
        <v>0</v>
      </c>
      <c r="JJ39" s="5">
        <v>0</v>
      </c>
      <c r="JK39" s="5">
        <v>5</v>
      </c>
      <c r="JL39" s="5">
        <v>5</v>
      </c>
      <c r="JM39" s="5">
        <v>0</v>
      </c>
      <c r="JN39" s="5">
        <v>5</v>
      </c>
      <c r="JO39" s="5">
        <v>5</v>
      </c>
      <c r="JP39" s="5">
        <v>5</v>
      </c>
      <c r="JQ39" s="5">
        <v>5</v>
      </c>
      <c r="JR39" s="5">
        <v>5</v>
      </c>
      <c r="JS39" s="5">
        <v>0</v>
      </c>
      <c r="JT39" s="5">
        <v>5</v>
      </c>
      <c r="JU39" s="5">
        <v>0</v>
      </c>
      <c r="JV39" s="5">
        <v>0</v>
      </c>
      <c r="JW39" s="5">
        <v>5</v>
      </c>
      <c r="JX39" s="5">
        <v>0</v>
      </c>
      <c r="JY39" s="5">
        <v>0</v>
      </c>
      <c r="JZ39" s="5">
        <v>5</v>
      </c>
      <c r="KA39" s="5">
        <v>5</v>
      </c>
      <c r="KB39" s="5">
        <v>0</v>
      </c>
      <c r="KC39" s="5">
        <v>5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t="s">
        <v>918</v>
      </c>
      <c r="LE39" t="s">
        <v>916</v>
      </c>
      <c r="LF39" t="s">
        <v>916</v>
      </c>
      <c r="LG39" s="5">
        <v>0</v>
      </c>
      <c r="LH39" t="s">
        <v>916</v>
      </c>
      <c r="LI39" t="s">
        <v>917</v>
      </c>
      <c r="LJ39" s="5">
        <v>0</v>
      </c>
      <c r="LK39" s="5">
        <v>0</v>
      </c>
      <c r="LL39" s="5">
        <v>0</v>
      </c>
      <c r="LM39" t="s">
        <v>918</v>
      </c>
      <c r="LN39" t="s">
        <v>916</v>
      </c>
      <c r="LO39" t="s">
        <v>916</v>
      </c>
      <c r="LP39" s="5">
        <v>0</v>
      </c>
      <c r="LQ39" s="5">
        <v>0</v>
      </c>
      <c r="LR39" t="s">
        <v>916</v>
      </c>
      <c r="LS39" t="s">
        <v>916</v>
      </c>
      <c r="LT39" s="5">
        <v>0</v>
      </c>
      <c r="LU39" s="5">
        <v>0</v>
      </c>
      <c r="LV39" t="s">
        <v>918</v>
      </c>
      <c r="LW39" t="s">
        <v>918</v>
      </c>
      <c r="LX39" s="5">
        <v>0</v>
      </c>
      <c r="LY39" s="5">
        <v>0</v>
      </c>
      <c r="LZ39" t="s">
        <v>918</v>
      </c>
      <c r="MA39" t="s">
        <v>916</v>
      </c>
      <c r="MB39" t="s">
        <v>916</v>
      </c>
      <c r="MC39" s="5">
        <v>0</v>
      </c>
      <c r="MD39" t="s">
        <v>918</v>
      </c>
      <c r="ME39" t="s">
        <v>916</v>
      </c>
      <c r="MF39" t="s">
        <v>916</v>
      </c>
      <c r="MG39" s="5">
        <v>0</v>
      </c>
      <c r="MH39" s="5">
        <v>0</v>
      </c>
      <c r="MI39" t="s">
        <v>916</v>
      </c>
      <c r="MJ39" t="s">
        <v>916</v>
      </c>
      <c r="MK39" s="5">
        <v>0</v>
      </c>
      <c r="ML39" t="s">
        <v>918</v>
      </c>
      <c r="MM39" t="s">
        <v>918</v>
      </c>
      <c r="MN39" s="5">
        <v>0</v>
      </c>
      <c r="MO39" t="s">
        <v>918</v>
      </c>
      <c r="MP39" t="s">
        <v>918</v>
      </c>
      <c r="MQ39" s="5">
        <v>0</v>
      </c>
      <c r="MR39" t="s">
        <v>916</v>
      </c>
      <c r="MS39" t="s">
        <v>918</v>
      </c>
      <c r="MT39" s="5">
        <v>0</v>
      </c>
      <c r="MU39" s="5">
        <v>0</v>
      </c>
      <c r="MV39" t="s">
        <v>916</v>
      </c>
      <c r="MW39" t="s">
        <v>916</v>
      </c>
      <c r="MX39" s="5">
        <v>0</v>
      </c>
      <c r="MY39" t="s">
        <v>918</v>
      </c>
      <c r="MZ39" t="s">
        <v>916</v>
      </c>
      <c r="NA39" t="s">
        <v>918</v>
      </c>
      <c r="NB39" t="s">
        <v>918</v>
      </c>
      <c r="NC39" t="s">
        <v>918</v>
      </c>
      <c r="ND39" s="5">
        <v>0</v>
      </c>
      <c r="NE39" t="s">
        <v>918</v>
      </c>
      <c r="NF39" s="5">
        <v>0</v>
      </c>
      <c r="NG39" s="5">
        <v>0</v>
      </c>
      <c r="NH39" t="s">
        <v>918</v>
      </c>
      <c r="NI39" s="5">
        <v>0</v>
      </c>
      <c r="NJ39" s="5">
        <v>0</v>
      </c>
      <c r="NK39" t="s">
        <v>918</v>
      </c>
      <c r="NL39" t="s">
        <v>916</v>
      </c>
      <c r="NM39" s="5">
        <v>0</v>
      </c>
      <c r="NN39" t="s">
        <v>918</v>
      </c>
      <c r="NO39" s="5">
        <v>0</v>
      </c>
      <c r="NP39" s="5">
        <v>0</v>
      </c>
      <c r="NQ39" s="5">
        <v>0</v>
      </c>
      <c r="NR39" s="5">
        <v>0</v>
      </c>
      <c r="NS39" s="5">
        <v>0</v>
      </c>
      <c r="NT39" s="5">
        <v>0</v>
      </c>
      <c r="NU39" s="5">
        <v>0</v>
      </c>
      <c r="NV39" s="5">
        <v>0</v>
      </c>
      <c r="NW39" s="5">
        <v>0</v>
      </c>
      <c r="NX39" s="5">
        <v>0</v>
      </c>
      <c r="NY39" s="5">
        <v>0</v>
      </c>
      <c r="NZ39" s="5">
        <v>0</v>
      </c>
      <c r="OA39" s="5">
        <v>0</v>
      </c>
      <c r="OB39" s="5">
        <v>0</v>
      </c>
      <c r="OC39" s="5">
        <v>0</v>
      </c>
      <c r="OD39" s="5">
        <v>0</v>
      </c>
      <c r="OE39" s="5">
        <v>0</v>
      </c>
      <c r="OF39" s="5">
        <v>0</v>
      </c>
      <c r="OG39" s="5">
        <v>0</v>
      </c>
      <c r="OH39" s="5">
        <v>0</v>
      </c>
      <c r="OI39" s="5">
        <v>0</v>
      </c>
      <c r="OJ39" s="5">
        <v>0</v>
      </c>
      <c r="OK39" s="5">
        <v>0</v>
      </c>
      <c r="OL39" s="5">
        <v>0</v>
      </c>
      <c r="OM39" s="5">
        <v>0</v>
      </c>
      <c r="ON39" s="5">
        <v>0</v>
      </c>
      <c r="OO39" s="5">
        <v>5</v>
      </c>
      <c r="OP39" s="5">
        <v>15</v>
      </c>
      <c r="OQ39" s="5">
        <v>15</v>
      </c>
      <c r="OR39" s="5">
        <v>0</v>
      </c>
      <c r="OS39" s="5">
        <v>15</v>
      </c>
      <c r="OT39" s="5">
        <v>15</v>
      </c>
      <c r="OU39" s="5">
        <v>0</v>
      </c>
      <c r="OV39" s="5">
        <v>0</v>
      </c>
      <c r="OW39" s="5">
        <v>0</v>
      </c>
      <c r="OX39" s="5">
        <v>5</v>
      </c>
      <c r="OY39" s="5">
        <v>15</v>
      </c>
      <c r="OZ39" s="5">
        <v>15</v>
      </c>
      <c r="PA39" s="5">
        <v>0</v>
      </c>
      <c r="PB39" s="5">
        <v>0</v>
      </c>
      <c r="PC39" s="5">
        <v>15</v>
      </c>
      <c r="PD39" s="5">
        <v>15</v>
      </c>
      <c r="PE39" s="5">
        <v>0</v>
      </c>
      <c r="PF39" s="5">
        <v>0</v>
      </c>
      <c r="PG39" s="5">
        <v>5</v>
      </c>
      <c r="PH39" s="5">
        <v>15</v>
      </c>
      <c r="PI39" s="5">
        <v>0</v>
      </c>
      <c r="PJ39" s="5">
        <v>0</v>
      </c>
      <c r="PK39" s="5">
        <v>5</v>
      </c>
      <c r="PL39" s="5">
        <v>15</v>
      </c>
      <c r="PM39" s="5">
        <v>15</v>
      </c>
      <c r="PN39" s="5">
        <v>0</v>
      </c>
      <c r="PO39" s="5">
        <v>15</v>
      </c>
      <c r="PP39" s="5">
        <v>45</v>
      </c>
      <c r="PQ39" s="5">
        <v>45</v>
      </c>
      <c r="PR39" s="5">
        <v>0</v>
      </c>
      <c r="PS39" s="5">
        <v>0</v>
      </c>
      <c r="PT39" s="5">
        <v>45</v>
      </c>
      <c r="PU39" s="5">
        <v>15</v>
      </c>
      <c r="PV39" s="5">
        <v>0</v>
      </c>
      <c r="PW39" s="5">
        <v>15</v>
      </c>
      <c r="PX39" s="5">
        <v>15</v>
      </c>
      <c r="PY39" s="5">
        <v>0</v>
      </c>
      <c r="PZ39" s="5">
        <v>15</v>
      </c>
      <c r="QA39" s="5">
        <v>15</v>
      </c>
      <c r="QB39" s="5">
        <v>0</v>
      </c>
      <c r="QC39" s="5">
        <v>15</v>
      </c>
      <c r="QD39" s="5">
        <v>15</v>
      </c>
      <c r="QE39" s="5">
        <v>0</v>
      </c>
      <c r="QF39" s="5">
        <v>0</v>
      </c>
      <c r="QG39" s="5">
        <v>15</v>
      </c>
      <c r="QH39" s="5">
        <v>15</v>
      </c>
      <c r="QI39" s="5">
        <v>0</v>
      </c>
      <c r="QJ39" s="5">
        <v>15</v>
      </c>
      <c r="QK39" s="5">
        <v>45</v>
      </c>
      <c r="QL39" s="5">
        <v>45</v>
      </c>
      <c r="QM39" s="5">
        <v>45</v>
      </c>
      <c r="QN39" s="5">
        <v>45</v>
      </c>
      <c r="QO39" s="5">
        <v>0</v>
      </c>
      <c r="QP39" s="5">
        <v>45</v>
      </c>
      <c r="QQ39" s="5">
        <v>0</v>
      </c>
      <c r="QR39" s="5">
        <v>0</v>
      </c>
      <c r="QS39" s="5">
        <v>45</v>
      </c>
      <c r="QT39" s="5">
        <v>0</v>
      </c>
      <c r="QU39" s="5">
        <v>0</v>
      </c>
      <c r="QV39" s="5">
        <v>15</v>
      </c>
      <c r="QW39" s="5">
        <v>45</v>
      </c>
      <c r="QX39" s="5">
        <v>0</v>
      </c>
      <c r="QY39" s="5">
        <v>45</v>
      </c>
      <c r="QZ39" s="5">
        <v>0</v>
      </c>
      <c r="RA39" s="5">
        <v>0</v>
      </c>
      <c r="RB39" s="5">
        <v>0</v>
      </c>
      <c r="RC39" s="5">
        <v>0</v>
      </c>
      <c r="RD39" s="5">
        <v>0</v>
      </c>
      <c r="RE39" s="5">
        <v>0</v>
      </c>
      <c r="RF39" s="5">
        <v>0</v>
      </c>
      <c r="RG39" s="5">
        <v>0</v>
      </c>
      <c r="RH39" s="5">
        <v>0</v>
      </c>
      <c r="RI39" s="5">
        <v>0</v>
      </c>
      <c r="RJ39" s="5">
        <v>0</v>
      </c>
      <c r="RK39" s="5">
        <v>0</v>
      </c>
      <c r="RL39" s="5">
        <v>0</v>
      </c>
      <c r="RM39" s="5">
        <v>0</v>
      </c>
      <c r="RN39" s="5">
        <v>0</v>
      </c>
      <c r="RO39" s="5">
        <v>0</v>
      </c>
      <c r="RP39" s="5">
        <v>0</v>
      </c>
      <c r="RQ39" s="5">
        <v>0</v>
      </c>
      <c r="RR39" s="5">
        <v>0</v>
      </c>
      <c r="RS39" s="5">
        <v>0</v>
      </c>
      <c r="RT39" s="5">
        <v>0</v>
      </c>
      <c r="RU39" s="5">
        <v>0</v>
      </c>
      <c r="RV39" s="5">
        <v>0</v>
      </c>
      <c r="RW39" s="5">
        <v>0</v>
      </c>
      <c r="RX39" s="5">
        <v>0</v>
      </c>
      <c r="RY39" s="5">
        <v>0</v>
      </c>
      <c r="RZ39" s="5">
        <v>3</v>
      </c>
      <c r="SA39" s="5">
        <v>2</v>
      </c>
      <c r="SB39" s="5">
        <v>3</v>
      </c>
      <c r="SC39" s="5">
        <v>2</v>
      </c>
      <c r="SD39" s="5">
        <v>2</v>
      </c>
      <c r="SE39" s="5">
        <v>3</v>
      </c>
      <c r="SF39" s="5">
        <v>3</v>
      </c>
      <c r="SG39" s="5">
        <v>2</v>
      </c>
      <c r="SH39" s="5">
        <v>2</v>
      </c>
      <c r="SI39" s="5">
        <v>2</v>
      </c>
      <c r="SJ39" s="5">
        <v>2</v>
      </c>
      <c r="SK39" s="5">
        <v>2</v>
      </c>
      <c r="SL39" s="5">
        <v>3</v>
      </c>
      <c r="SM39" s="5">
        <v>2</v>
      </c>
      <c r="SN39" s="5">
        <v>1</v>
      </c>
      <c r="SO39" s="5">
        <v>1</v>
      </c>
      <c r="SP39" s="5">
        <v>2</v>
      </c>
      <c r="SQ39" s="5">
        <v>1</v>
      </c>
      <c r="SR39" s="5">
        <v>0</v>
      </c>
      <c r="SS39" s="5">
        <v>0</v>
      </c>
      <c r="ST39" s="5">
        <v>0</v>
      </c>
      <c r="SU39" s="5">
        <v>0</v>
      </c>
      <c r="SV39" s="5">
        <v>0</v>
      </c>
      <c r="SW39" s="5">
        <v>0</v>
      </c>
      <c r="SX39" s="5">
        <v>0</v>
      </c>
      <c r="SY39" s="5">
        <v>0</v>
      </c>
      <c r="SZ39" s="5">
        <v>0</v>
      </c>
      <c r="TA39" s="5">
        <v>0</v>
      </c>
      <c r="TB39" t="s">
        <v>943</v>
      </c>
      <c r="TC39" t="s">
        <v>948</v>
      </c>
      <c r="TD39" t="s">
        <v>941</v>
      </c>
      <c r="TE39" t="s">
        <v>932</v>
      </c>
      <c r="TF39" t="s">
        <v>943</v>
      </c>
      <c r="TG39" t="s">
        <v>941</v>
      </c>
      <c r="TH39" t="s">
        <v>943</v>
      </c>
      <c r="TI39" t="s">
        <v>941</v>
      </c>
      <c r="TJ39" t="s">
        <v>948</v>
      </c>
      <c r="TK39" t="s">
        <v>941</v>
      </c>
      <c r="TL39" t="s">
        <v>941</v>
      </c>
      <c r="TM39" t="s">
        <v>932</v>
      </c>
      <c r="TN39" t="s">
        <v>944</v>
      </c>
      <c r="TO39" t="s">
        <v>948</v>
      </c>
      <c r="TP39" t="s">
        <v>948</v>
      </c>
      <c r="TQ39" t="s">
        <v>948</v>
      </c>
      <c r="TR39" t="s">
        <v>941</v>
      </c>
      <c r="TS39" t="s">
        <v>943</v>
      </c>
      <c r="TT39" s="5">
        <v>999</v>
      </c>
      <c r="TU39" s="5">
        <v>999</v>
      </c>
      <c r="TV39" s="5">
        <v>999</v>
      </c>
      <c r="TW39" s="5">
        <v>999</v>
      </c>
      <c r="TX39" s="5">
        <v>999</v>
      </c>
      <c r="TY39" s="5">
        <v>999</v>
      </c>
      <c r="TZ39" s="5">
        <v>999</v>
      </c>
      <c r="UA39" s="5">
        <v>999</v>
      </c>
      <c r="UB39" s="5">
        <v>999</v>
      </c>
      <c r="UC39" s="5">
        <v>999</v>
      </c>
      <c r="UD39" t="s">
        <v>948</v>
      </c>
      <c r="UE39" t="s">
        <v>943</v>
      </c>
      <c r="UF39" s="5">
        <v>0</v>
      </c>
      <c r="UG39" s="5">
        <v>0</v>
      </c>
      <c r="UH39" s="5">
        <v>0</v>
      </c>
      <c r="UI39" s="5">
        <v>0</v>
      </c>
      <c r="UJ39" s="5">
        <v>0</v>
      </c>
      <c r="UK39" s="5">
        <v>0</v>
      </c>
      <c r="UL39" s="5">
        <v>0</v>
      </c>
      <c r="UM39" s="5">
        <v>0</v>
      </c>
      <c r="UN39" s="5">
        <v>0</v>
      </c>
      <c r="UO39" s="5">
        <v>0</v>
      </c>
      <c r="UP39" s="5">
        <v>0</v>
      </c>
      <c r="UQ39" s="5">
        <v>0</v>
      </c>
      <c r="UR39" s="5">
        <v>0</v>
      </c>
      <c r="US39" s="5">
        <v>0</v>
      </c>
      <c r="UT39" s="5">
        <v>0</v>
      </c>
      <c r="UU39" s="5">
        <v>0</v>
      </c>
      <c r="UV39" s="5">
        <v>0</v>
      </c>
      <c r="UW39" s="5">
        <v>0</v>
      </c>
      <c r="UX39" s="5">
        <v>0</v>
      </c>
      <c r="UY39" s="5">
        <v>0</v>
      </c>
      <c r="UZ39" s="5">
        <v>0</v>
      </c>
      <c r="VA39" s="5">
        <v>0</v>
      </c>
      <c r="VB39" s="5">
        <v>0</v>
      </c>
      <c r="VC39" s="5">
        <v>0</v>
      </c>
      <c r="VD39" s="5">
        <v>0</v>
      </c>
      <c r="VE39" s="5">
        <v>0</v>
      </c>
      <c r="VF39" t="s">
        <v>924</v>
      </c>
      <c r="VG39" t="s">
        <v>924</v>
      </c>
      <c r="VH39" t="s">
        <v>924</v>
      </c>
      <c r="VI39" s="5">
        <v>0</v>
      </c>
      <c r="VJ39" s="5">
        <v>0</v>
      </c>
      <c r="VK39" t="s">
        <v>925</v>
      </c>
      <c r="VL39" t="s">
        <v>924</v>
      </c>
      <c r="VM39" s="5">
        <v>0</v>
      </c>
      <c r="VN39" t="s">
        <v>924</v>
      </c>
      <c r="VO39" t="s">
        <v>924</v>
      </c>
      <c r="VP39" s="5">
        <v>0</v>
      </c>
      <c r="VQ39" t="s">
        <v>924</v>
      </c>
      <c r="VR39" t="s">
        <v>924</v>
      </c>
      <c r="VS39" s="5">
        <v>0</v>
      </c>
      <c r="VT39" t="s">
        <v>924</v>
      </c>
      <c r="VU39" t="s">
        <v>924</v>
      </c>
      <c r="VV39" s="5">
        <v>0</v>
      </c>
      <c r="VW39">
        <v>0</v>
      </c>
      <c r="VX39" t="s">
        <v>924</v>
      </c>
      <c r="VY39" t="s">
        <v>924</v>
      </c>
      <c r="VZ39" s="5">
        <v>0</v>
      </c>
      <c r="WA39" t="s">
        <v>924</v>
      </c>
      <c r="WB39" t="s">
        <v>924</v>
      </c>
      <c r="WC39" t="s">
        <v>924</v>
      </c>
      <c r="WD39" t="s">
        <v>924</v>
      </c>
      <c r="WE39" t="s">
        <v>924</v>
      </c>
      <c r="WF39" s="5">
        <v>0</v>
      </c>
      <c r="WG39" t="s">
        <v>924</v>
      </c>
      <c r="WH39" s="5">
        <v>0</v>
      </c>
      <c r="WI39" s="5">
        <v>0</v>
      </c>
      <c r="WJ39" t="s">
        <v>924</v>
      </c>
      <c r="WK39" s="5">
        <v>0</v>
      </c>
      <c r="WL39" s="5">
        <v>0</v>
      </c>
      <c r="WM39" t="s">
        <v>924</v>
      </c>
      <c r="WN39" t="s">
        <v>924</v>
      </c>
      <c r="WO39" s="5">
        <v>0</v>
      </c>
      <c r="WP39" t="s">
        <v>924</v>
      </c>
      <c r="WQ39" s="5">
        <v>0</v>
      </c>
      <c r="WR39" s="5">
        <v>0</v>
      </c>
      <c r="WS39" s="5">
        <v>0</v>
      </c>
      <c r="WT39" s="5">
        <v>0</v>
      </c>
      <c r="WU39" s="5">
        <v>0</v>
      </c>
      <c r="WV39" s="5">
        <v>0</v>
      </c>
      <c r="WW39" s="5">
        <v>0</v>
      </c>
      <c r="WX39" s="5">
        <v>0</v>
      </c>
      <c r="WY39" s="5">
        <v>0</v>
      </c>
      <c r="WZ39" s="5">
        <v>0</v>
      </c>
      <c r="XA39" s="5">
        <v>0</v>
      </c>
      <c r="XB39" s="5">
        <v>0</v>
      </c>
      <c r="XC39" s="5">
        <v>0</v>
      </c>
      <c r="XD39" s="5">
        <v>0</v>
      </c>
      <c r="XE39" s="5">
        <v>0</v>
      </c>
      <c r="XF39" s="5">
        <v>0</v>
      </c>
      <c r="XG39" s="5">
        <v>0</v>
      </c>
      <c r="XH39" s="5">
        <v>0</v>
      </c>
      <c r="XI39" s="5">
        <v>0</v>
      </c>
      <c r="XJ39" s="5">
        <v>0</v>
      </c>
      <c r="XK39" s="5">
        <v>0</v>
      </c>
      <c r="XL39" s="5">
        <v>0</v>
      </c>
      <c r="XM39" s="5">
        <v>0</v>
      </c>
      <c r="XN39" s="5">
        <v>0</v>
      </c>
      <c r="XO39" s="5">
        <v>0</v>
      </c>
      <c r="XP39" s="5">
        <v>0</v>
      </c>
      <c r="XQ39" s="3">
        <v>1</v>
      </c>
      <c r="XR39" s="3">
        <v>1</v>
      </c>
      <c r="XS39" s="3">
        <v>0</v>
      </c>
      <c r="XT39" s="1" t="e">
        <v>#NULL!</v>
      </c>
      <c r="XU39" s="3">
        <v>1</v>
      </c>
      <c r="XV39" s="3">
        <v>0</v>
      </c>
      <c r="XW39" s="1" t="e">
        <v>#NULL!</v>
      </c>
      <c r="XX39" s="1" t="e">
        <v>#NULL!</v>
      </c>
      <c r="XY39" s="1" t="e">
        <v>#NULL!</v>
      </c>
      <c r="XZ39" s="3">
        <v>2</v>
      </c>
      <c r="YA39" s="3">
        <v>2</v>
      </c>
      <c r="YB39" s="3">
        <v>0</v>
      </c>
      <c r="YC39" s="1" t="e">
        <v>#NULL!</v>
      </c>
      <c r="YD39" s="1" t="e">
        <v>#NULL!</v>
      </c>
      <c r="YE39" s="3">
        <v>2</v>
      </c>
      <c r="YF39" s="3">
        <v>0</v>
      </c>
      <c r="YG39" s="1" t="e">
        <v>#NULL!</v>
      </c>
      <c r="YH39" s="1" t="e">
        <v>#NULL!</v>
      </c>
      <c r="YI39" s="3">
        <v>2</v>
      </c>
      <c r="YJ39" s="3">
        <v>0</v>
      </c>
      <c r="YK39" s="1" t="e">
        <v>#NULL!</v>
      </c>
      <c r="YL39" s="1" t="e">
        <v>#NULL!</v>
      </c>
      <c r="YM39" s="3">
        <v>1</v>
      </c>
      <c r="YN39" s="3">
        <v>1</v>
      </c>
      <c r="YO39" s="3">
        <v>0</v>
      </c>
      <c r="YP39" s="1" t="e">
        <v>#NULL!</v>
      </c>
      <c r="YQ39" s="3">
        <v>2</v>
      </c>
      <c r="YR39" s="3">
        <v>2</v>
      </c>
      <c r="YS39" s="3">
        <v>0</v>
      </c>
      <c r="YT39" s="1" t="e">
        <v>#NULL!</v>
      </c>
      <c r="YU39" s="1" t="e">
        <v>#NULL!</v>
      </c>
      <c r="YV39" s="3">
        <v>2</v>
      </c>
      <c r="YW39" s="3">
        <v>0</v>
      </c>
      <c r="YX39" s="1" t="e">
        <v>#NULL!</v>
      </c>
      <c r="YY39" s="3">
        <v>1</v>
      </c>
      <c r="YZ39" s="3">
        <v>0</v>
      </c>
      <c r="ZA39" s="1" t="e">
        <v>#NULL!</v>
      </c>
      <c r="ZB39" s="3">
        <v>2</v>
      </c>
      <c r="ZC39" s="3">
        <v>0</v>
      </c>
      <c r="ZD39" s="1" t="e">
        <v>#NULL!</v>
      </c>
      <c r="ZE39" s="3">
        <v>2</v>
      </c>
      <c r="ZF39" s="3">
        <v>0</v>
      </c>
      <c r="ZG39" s="1" t="e">
        <v>#NULL!</v>
      </c>
      <c r="ZH39" s="1" t="e">
        <v>#NULL!</v>
      </c>
      <c r="ZI39" s="3">
        <v>2</v>
      </c>
      <c r="ZJ39" s="3">
        <v>0</v>
      </c>
      <c r="ZK39" s="1" t="e">
        <v>#NULL!</v>
      </c>
      <c r="ZL39" s="3">
        <v>1</v>
      </c>
      <c r="ZM39" s="3">
        <v>1</v>
      </c>
      <c r="ZN39" s="3">
        <v>0</v>
      </c>
      <c r="ZO39" s="3">
        <v>1</v>
      </c>
      <c r="ZP39" s="3">
        <v>0</v>
      </c>
      <c r="ZQ39" s="1" t="e">
        <v>#NULL!</v>
      </c>
      <c r="ZR39" s="3">
        <v>0</v>
      </c>
      <c r="ZS39" s="1" t="e">
        <v>#NULL!</v>
      </c>
      <c r="ZT39" s="1" t="e">
        <v>#NULL!</v>
      </c>
      <c r="ZU39" s="3">
        <v>0</v>
      </c>
      <c r="ZV39" s="1" t="e">
        <v>#NULL!</v>
      </c>
      <c r="ZW39" s="1" t="e">
        <v>#NULL!</v>
      </c>
      <c r="ZX39" s="3">
        <v>2</v>
      </c>
      <c r="ZY39" s="3">
        <v>0</v>
      </c>
      <c r="ZZ39" s="1" t="e">
        <v>#NULL!</v>
      </c>
      <c r="AAA39" s="3">
        <v>0</v>
      </c>
      <c r="AAB39" s="1" t="e">
        <v>#NULL!</v>
      </c>
      <c r="AAC39" s="1" t="e">
        <v>#NULL!</v>
      </c>
      <c r="AAD39" s="3">
        <v>999</v>
      </c>
      <c r="AAE39" s="3">
        <v>999</v>
      </c>
      <c r="AAF39" s="3">
        <v>999</v>
      </c>
      <c r="AAG39" s="3">
        <v>999</v>
      </c>
      <c r="AAH39" s="3">
        <v>999</v>
      </c>
      <c r="AAI39" s="3">
        <v>999</v>
      </c>
      <c r="AAJ39" s="3">
        <v>999</v>
      </c>
      <c r="AAK39" s="3">
        <v>999</v>
      </c>
      <c r="AAL39" s="3">
        <v>999</v>
      </c>
      <c r="AAM39" s="3">
        <v>999</v>
      </c>
      <c r="AAN39" s="3">
        <v>999</v>
      </c>
      <c r="AAO39" s="3">
        <v>999</v>
      </c>
      <c r="AAP39" s="3">
        <v>999</v>
      </c>
      <c r="AAQ39" s="3">
        <v>999</v>
      </c>
      <c r="AAR39" s="3">
        <v>999</v>
      </c>
      <c r="AAS39" s="3">
        <v>999</v>
      </c>
      <c r="AAT39" s="3">
        <v>999</v>
      </c>
      <c r="AAU39" s="3">
        <v>999</v>
      </c>
      <c r="AAV39" s="3">
        <v>999</v>
      </c>
      <c r="AAW39" s="3">
        <v>999</v>
      </c>
      <c r="AAX39" s="3">
        <v>999</v>
      </c>
      <c r="AAY39" s="3">
        <v>999</v>
      </c>
      <c r="AAZ39" s="3">
        <v>999</v>
      </c>
      <c r="ABA39" s="3">
        <v>999</v>
      </c>
      <c r="ABB39" s="3">
        <v>2</v>
      </c>
      <c r="ABC39" s="3">
        <v>4</v>
      </c>
      <c r="ABD39" s="3">
        <v>5</v>
      </c>
      <c r="ABE39" s="3">
        <v>0</v>
      </c>
      <c r="ABF39" s="3">
        <v>6</v>
      </c>
      <c r="ABG39" s="3">
        <v>4</v>
      </c>
      <c r="ABH39" s="3">
        <v>0</v>
      </c>
      <c r="ABI39" s="3">
        <v>0</v>
      </c>
      <c r="ABJ39" s="3">
        <v>0</v>
      </c>
      <c r="ABK39" s="3">
        <v>2</v>
      </c>
      <c r="ABL39" s="3">
        <v>5</v>
      </c>
      <c r="ABM39" s="3">
        <v>3</v>
      </c>
      <c r="ABN39" s="3">
        <v>0</v>
      </c>
      <c r="ABO39" s="3">
        <v>0</v>
      </c>
      <c r="ABP39" s="3">
        <v>5</v>
      </c>
      <c r="ABQ39" s="3">
        <v>2</v>
      </c>
      <c r="ABR39" s="3">
        <v>0</v>
      </c>
      <c r="ABS39" s="3">
        <v>0</v>
      </c>
      <c r="ABT39" s="3">
        <v>2</v>
      </c>
      <c r="ABU39" s="3">
        <v>6</v>
      </c>
      <c r="ABV39" s="3">
        <v>0</v>
      </c>
      <c r="ABW39" s="3">
        <v>0</v>
      </c>
      <c r="ABX39" s="3">
        <v>2</v>
      </c>
      <c r="ABY39" s="3">
        <v>4</v>
      </c>
      <c r="ABZ39" s="3">
        <v>4</v>
      </c>
      <c r="ACA39" s="3">
        <v>0</v>
      </c>
      <c r="ACB39" s="3">
        <v>3</v>
      </c>
      <c r="ACC39" s="3">
        <v>6</v>
      </c>
      <c r="ACD39" s="3">
        <v>3</v>
      </c>
      <c r="ACE39" s="3">
        <v>0</v>
      </c>
      <c r="ACF39" s="3">
        <v>0</v>
      </c>
      <c r="ACG39" s="3">
        <v>4</v>
      </c>
      <c r="ACH39" s="3">
        <v>4</v>
      </c>
      <c r="ACI39" s="3">
        <v>0</v>
      </c>
      <c r="ACJ39" s="3">
        <v>5</v>
      </c>
      <c r="ACK39" s="3">
        <v>7</v>
      </c>
      <c r="ACL39" s="3">
        <v>0</v>
      </c>
      <c r="ACM39" s="3">
        <v>5</v>
      </c>
      <c r="ACN39" s="3">
        <v>3</v>
      </c>
      <c r="ACO39" s="3">
        <v>0</v>
      </c>
      <c r="ACP39" s="3">
        <v>4</v>
      </c>
      <c r="ACQ39" s="3">
        <v>6</v>
      </c>
      <c r="ACR39" s="3">
        <v>0</v>
      </c>
      <c r="ACS39" s="3">
        <v>0</v>
      </c>
      <c r="ACT39" s="3">
        <v>7</v>
      </c>
      <c r="ACU39" s="3">
        <v>2</v>
      </c>
      <c r="ACV39" s="3">
        <v>0</v>
      </c>
      <c r="ACW39" s="3">
        <v>4</v>
      </c>
      <c r="ACX39" s="3">
        <v>5</v>
      </c>
      <c r="ACY39" s="3">
        <v>3</v>
      </c>
      <c r="ACZ39" s="3">
        <v>7</v>
      </c>
      <c r="ADA39" s="3">
        <v>3</v>
      </c>
      <c r="ADB39" s="3">
        <v>0</v>
      </c>
      <c r="ADC39" s="3">
        <v>12</v>
      </c>
      <c r="ADD39" s="3">
        <v>0</v>
      </c>
      <c r="ADE39" s="3">
        <v>0</v>
      </c>
      <c r="ADF39" s="3">
        <v>7</v>
      </c>
      <c r="ADG39" s="3">
        <v>0</v>
      </c>
      <c r="ADH39" s="3">
        <v>0</v>
      </c>
      <c r="ADI39" s="3">
        <v>6</v>
      </c>
      <c r="ADJ39" s="3">
        <v>4</v>
      </c>
      <c r="ADK39" s="3">
        <v>0</v>
      </c>
      <c r="ADL39" s="3">
        <v>10</v>
      </c>
      <c r="ADM39" s="3">
        <v>0</v>
      </c>
      <c r="ADN39" s="3">
        <v>0</v>
      </c>
      <c r="ADO39" s="3">
        <v>0</v>
      </c>
      <c r="ADP39" s="3">
        <v>0</v>
      </c>
      <c r="ADQ39" s="3">
        <v>0</v>
      </c>
      <c r="ADR39" s="3">
        <v>0</v>
      </c>
      <c r="ADS39" s="3">
        <v>0</v>
      </c>
      <c r="ADT39" s="3">
        <v>0</v>
      </c>
      <c r="ADU39" s="3">
        <v>0</v>
      </c>
      <c r="ADV39" s="3">
        <v>0</v>
      </c>
      <c r="ADW39" s="3">
        <v>0</v>
      </c>
      <c r="ADX39" s="3">
        <v>0</v>
      </c>
      <c r="ADY39" s="3">
        <v>0</v>
      </c>
      <c r="ADZ39" s="3">
        <v>0</v>
      </c>
      <c r="AEA39" s="3">
        <v>0</v>
      </c>
      <c r="AEB39" s="3">
        <v>0</v>
      </c>
      <c r="AEC39" s="3">
        <v>0</v>
      </c>
      <c r="AED39" s="3">
        <v>0</v>
      </c>
      <c r="AEE39" s="3">
        <v>0</v>
      </c>
      <c r="AEF39" s="3">
        <v>0</v>
      </c>
      <c r="AEG39" s="3">
        <v>0</v>
      </c>
      <c r="AEH39" s="3">
        <v>0</v>
      </c>
      <c r="AEI39" s="3">
        <v>0</v>
      </c>
      <c r="AEJ39" s="3">
        <v>0</v>
      </c>
      <c r="AEK39" s="3">
        <v>0</v>
      </c>
      <c r="AEL39" s="3">
        <v>0</v>
      </c>
      <c r="AEM39" t="s">
        <v>933</v>
      </c>
      <c r="AEN39" t="s">
        <v>933</v>
      </c>
      <c r="AEO39" t="s">
        <v>933</v>
      </c>
      <c r="AEP39" s="5">
        <v>0</v>
      </c>
      <c r="AEQ39" t="s">
        <v>933</v>
      </c>
      <c r="AER39" t="s">
        <v>927</v>
      </c>
      <c r="AES39" s="5">
        <v>0</v>
      </c>
      <c r="AET39" s="5">
        <v>0</v>
      </c>
      <c r="AEU39" s="5">
        <v>0</v>
      </c>
      <c r="AEV39" t="s">
        <v>933</v>
      </c>
      <c r="AEW39" t="s">
        <v>933</v>
      </c>
      <c r="AEX39" t="s">
        <v>933</v>
      </c>
      <c r="AEY39" s="5">
        <v>0</v>
      </c>
      <c r="AEZ39" s="5">
        <v>0</v>
      </c>
      <c r="AFA39" t="s">
        <v>933</v>
      </c>
      <c r="AFB39" t="s">
        <v>927</v>
      </c>
      <c r="AFC39" s="5">
        <v>0</v>
      </c>
      <c r="AFD39" s="5">
        <v>0</v>
      </c>
      <c r="AFE39" t="s">
        <v>933</v>
      </c>
      <c r="AFF39" t="s">
        <v>927</v>
      </c>
      <c r="AFG39" s="5">
        <v>0</v>
      </c>
      <c r="AFH39" s="5">
        <v>0</v>
      </c>
      <c r="AFI39" t="s">
        <v>928</v>
      </c>
      <c r="AFJ39" t="s">
        <v>928</v>
      </c>
      <c r="AFK39" t="s">
        <v>928</v>
      </c>
      <c r="AFL39" s="5">
        <v>0</v>
      </c>
      <c r="AFM39" t="s">
        <v>933</v>
      </c>
      <c r="AFN39" t="s">
        <v>933</v>
      </c>
      <c r="AFO39" t="s">
        <v>933</v>
      </c>
      <c r="AFP39" s="5">
        <v>0</v>
      </c>
      <c r="AFQ39" s="5">
        <v>0</v>
      </c>
      <c r="AFR39" t="s">
        <v>927</v>
      </c>
      <c r="AFS39" t="s">
        <v>928</v>
      </c>
      <c r="AFT39" s="5">
        <v>0</v>
      </c>
      <c r="AFU39" t="s">
        <v>927</v>
      </c>
      <c r="AFV39" t="s">
        <v>927</v>
      </c>
      <c r="AFW39" s="5">
        <v>0</v>
      </c>
      <c r="AFX39" t="s">
        <v>927</v>
      </c>
      <c r="AFY39" t="s">
        <v>927</v>
      </c>
      <c r="AFZ39" s="5">
        <v>0</v>
      </c>
      <c r="AGA39" t="s">
        <v>933</v>
      </c>
      <c r="AGB39" t="s">
        <v>933</v>
      </c>
      <c r="AGC39" s="5">
        <v>0</v>
      </c>
      <c r="AGD39" s="5">
        <v>0</v>
      </c>
      <c r="AGE39" t="s">
        <v>933</v>
      </c>
      <c r="AGF39" t="s">
        <v>927</v>
      </c>
      <c r="AGG39" s="5">
        <v>0</v>
      </c>
      <c r="AGH39" t="s">
        <v>933</v>
      </c>
      <c r="AGI39" t="s">
        <v>933</v>
      </c>
      <c r="AGJ39" t="s">
        <v>933</v>
      </c>
      <c r="AGK39" t="s">
        <v>928</v>
      </c>
      <c r="AGL39" t="s">
        <v>928</v>
      </c>
      <c r="AGM39" s="5">
        <v>0</v>
      </c>
      <c r="AGN39" t="s">
        <v>927</v>
      </c>
      <c r="AGO39" s="5">
        <v>0</v>
      </c>
      <c r="AGP39" s="5">
        <v>0</v>
      </c>
      <c r="AGQ39" t="s">
        <v>928</v>
      </c>
      <c r="AGR39" s="5">
        <v>0</v>
      </c>
      <c r="AGS39" s="5">
        <v>0</v>
      </c>
      <c r="AGT39" t="s">
        <v>933</v>
      </c>
      <c r="AGU39" t="s">
        <v>933</v>
      </c>
      <c r="AGV39" s="5">
        <v>0</v>
      </c>
      <c r="AGW39" t="s">
        <v>933</v>
      </c>
      <c r="AGX39" s="5">
        <v>0</v>
      </c>
      <c r="AGY39" s="5">
        <v>0</v>
      </c>
      <c r="AGZ39" s="5">
        <v>0</v>
      </c>
      <c r="AHA39" s="5">
        <v>0</v>
      </c>
      <c r="AHB39" s="5">
        <v>0</v>
      </c>
      <c r="AHC39" s="5">
        <v>0</v>
      </c>
      <c r="AHD39" s="5">
        <v>0</v>
      </c>
      <c r="AHE39" s="5">
        <v>0</v>
      </c>
      <c r="AHF39" s="5">
        <v>0</v>
      </c>
      <c r="AHG39" s="5">
        <v>0</v>
      </c>
      <c r="AHH39" s="5">
        <v>0</v>
      </c>
      <c r="AHI39" s="5">
        <v>0</v>
      </c>
      <c r="AHJ39" s="5">
        <v>0</v>
      </c>
      <c r="AHK39" s="5">
        <v>0</v>
      </c>
      <c r="AHL39" s="5">
        <v>0</v>
      </c>
      <c r="AHM39" s="5">
        <v>0</v>
      </c>
      <c r="AHN39" s="5">
        <v>0</v>
      </c>
      <c r="AHO39" s="5">
        <v>0</v>
      </c>
      <c r="AHP39" s="5">
        <v>0</v>
      </c>
      <c r="AHQ39" s="5">
        <v>0</v>
      </c>
      <c r="AHR39" s="5">
        <v>0</v>
      </c>
      <c r="AHS39" s="5">
        <v>0</v>
      </c>
      <c r="AHT39" s="5">
        <v>0</v>
      </c>
      <c r="AHU39" s="5">
        <v>0</v>
      </c>
      <c r="AHV39" s="5">
        <v>0</v>
      </c>
      <c r="AHW39" s="5">
        <v>0</v>
      </c>
    </row>
    <row r="40" spans="1:907" x14ac:dyDescent="0.2">
      <c r="A40" s="5">
        <v>47</v>
      </c>
      <c r="B40" t="s">
        <v>903</v>
      </c>
      <c r="C40" t="s">
        <v>904</v>
      </c>
      <c r="D40" t="s">
        <v>905</v>
      </c>
      <c r="E40" s="5">
        <v>65</v>
      </c>
      <c r="F40" s="5">
        <v>64.761111111111106</v>
      </c>
      <c r="G40" s="2">
        <v>42202</v>
      </c>
      <c r="H40" s="2">
        <v>42242</v>
      </c>
      <c r="I40" t="s">
        <v>906</v>
      </c>
      <c r="J40" t="s">
        <v>907</v>
      </c>
      <c r="K40" t="s">
        <v>913</v>
      </c>
      <c r="L40" t="s">
        <v>913</v>
      </c>
      <c r="M40" t="s">
        <v>913</v>
      </c>
      <c r="N40" s="5">
        <v>0</v>
      </c>
      <c r="O40" t="s">
        <v>913</v>
      </c>
      <c r="P40" t="s">
        <v>913</v>
      </c>
      <c r="Q40" t="s">
        <v>913</v>
      </c>
      <c r="R40" s="5">
        <v>0</v>
      </c>
      <c r="S40" s="5">
        <v>0</v>
      </c>
      <c r="T40" t="s">
        <v>913</v>
      </c>
      <c r="U40" t="s">
        <v>913</v>
      </c>
      <c r="V40" s="5">
        <v>0</v>
      </c>
      <c r="W40" s="5">
        <v>0</v>
      </c>
      <c r="X40" s="5">
        <v>0</v>
      </c>
      <c r="Y40" t="s">
        <v>913</v>
      </c>
      <c r="Z40" t="s">
        <v>912</v>
      </c>
      <c r="AA40" t="s">
        <v>912</v>
      </c>
      <c r="AB40" s="5">
        <v>0</v>
      </c>
      <c r="AC40" t="s">
        <v>912</v>
      </c>
      <c r="AD40" t="s">
        <v>912</v>
      </c>
      <c r="AE40" s="5">
        <v>0</v>
      </c>
      <c r="AF40" s="5">
        <v>0</v>
      </c>
      <c r="AG40" t="s">
        <v>913</v>
      </c>
      <c r="AH40" t="s">
        <v>913</v>
      </c>
      <c r="AI40" s="5">
        <v>0</v>
      </c>
      <c r="AJ40" s="5">
        <v>0</v>
      </c>
      <c r="AK40" t="s">
        <v>913</v>
      </c>
      <c r="AL40" t="s">
        <v>912</v>
      </c>
      <c r="AM40" t="s">
        <v>913</v>
      </c>
      <c r="AN40" s="5">
        <v>0</v>
      </c>
      <c r="AO40" s="5">
        <v>0</v>
      </c>
      <c r="AP40" t="s">
        <v>913</v>
      </c>
      <c r="AQ40" t="s">
        <v>912</v>
      </c>
      <c r="AR40" s="5">
        <v>0</v>
      </c>
      <c r="AS40" t="s">
        <v>912</v>
      </c>
      <c r="AT40" t="s">
        <v>912</v>
      </c>
      <c r="AU40" s="5">
        <v>0</v>
      </c>
      <c r="AV40" t="s">
        <v>912</v>
      </c>
      <c r="AW40" t="s">
        <v>912</v>
      </c>
      <c r="AX40" s="5">
        <v>0</v>
      </c>
      <c r="AY40" t="s">
        <v>913</v>
      </c>
      <c r="AZ40" t="s">
        <v>913</v>
      </c>
      <c r="BA40" s="5">
        <v>0</v>
      </c>
      <c r="BB40" s="5">
        <v>0</v>
      </c>
      <c r="BC40" t="s">
        <v>913</v>
      </c>
      <c r="BD40" t="s">
        <v>912</v>
      </c>
      <c r="BE40" s="5">
        <v>0</v>
      </c>
      <c r="BF40" t="s">
        <v>913</v>
      </c>
      <c r="BG40" t="s">
        <v>913</v>
      </c>
      <c r="BH40" t="s">
        <v>912</v>
      </c>
      <c r="BI40" t="s">
        <v>913</v>
      </c>
      <c r="BJ40" t="s">
        <v>912</v>
      </c>
      <c r="BK40" s="5">
        <v>0</v>
      </c>
      <c r="BL40" t="s">
        <v>913</v>
      </c>
      <c r="BM40" t="s">
        <v>912</v>
      </c>
      <c r="BN40" s="5">
        <v>0</v>
      </c>
      <c r="BO40" t="s">
        <v>913</v>
      </c>
      <c r="BP40" t="s">
        <v>913</v>
      </c>
      <c r="BQ40" s="5">
        <v>0</v>
      </c>
      <c r="BR40" t="s">
        <v>913</v>
      </c>
      <c r="BS40" t="s">
        <v>913</v>
      </c>
      <c r="BT40" s="5">
        <v>0</v>
      </c>
      <c r="BU40" t="s">
        <v>912</v>
      </c>
      <c r="BV40" t="s">
        <v>912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t="s">
        <v>913</v>
      </c>
      <c r="CW40" t="s">
        <v>913</v>
      </c>
      <c r="CX40" t="s">
        <v>913</v>
      </c>
      <c r="CY40" s="5">
        <v>0</v>
      </c>
      <c r="CZ40" t="s">
        <v>913</v>
      </c>
      <c r="DA40" t="s">
        <v>913</v>
      </c>
      <c r="DB40" t="s">
        <v>913</v>
      </c>
      <c r="DC40" s="5">
        <v>0</v>
      </c>
      <c r="DD40" s="5">
        <v>0</v>
      </c>
      <c r="DE40" t="s">
        <v>912</v>
      </c>
      <c r="DF40" t="s">
        <v>913</v>
      </c>
      <c r="DG40" s="5">
        <v>0</v>
      </c>
      <c r="DH40" s="5">
        <v>0</v>
      </c>
      <c r="DI40" s="5">
        <v>0</v>
      </c>
      <c r="DJ40" t="s">
        <v>911</v>
      </c>
      <c r="DK40" t="s">
        <v>911</v>
      </c>
      <c r="DL40" t="s">
        <v>912</v>
      </c>
      <c r="DM40" s="5">
        <v>0</v>
      </c>
      <c r="DN40" t="s">
        <v>913</v>
      </c>
      <c r="DO40" t="s">
        <v>912</v>
      </c>
      <c r="DP40" s="5">
        <v>0</v>
      </c>
      <c r="DQ40" s="5">
        <v>0</v>
      </c>
      <c r="DR40" t="s">
        <v>913</v>
      </c>
      <c r="DS40" t="s">
        <v>912</v>
      </c>
      <c r="DT40" s="5">
        <v>0</v>
      </c>
      <c r="DU40" s="5">
        <v>0</v>
      </c>
      <c r="DV40" t="s">
        <v>913</v>
      </c>
      <c r="DW40" t="s">
        <v>913</v>
      </c>
      <c r="DX40" t="s">
        <v>913</v>
      </c>
      <c r="DY40" s="5">
        <v>0</v>
      </c>
      <c r="DZ40" s="5">
        <v>0</v>
      </c>
      <c r="EA40" t="s">
        <v>913</v>
      </c>
      <c r="EB40" t="s">
        <v>913</v>
      </c>
      <c r="EC40" s="5">
        <v>0</v>
      </c>
      <c r="ED40" t="s">
        <v>912</v>
      </c>
      <c r="EE40" t="s">
        <v>912</v>
      </c>
      <c r="EF40" s="5">
        <v>0</v>
      </c>
      <c r="EG40" t="s">
        <v>912</v>
      </c>
      <c r="EH40" t="s">
        <v>912</v>
      </c>
      <c r="EI40" s="5">
        <v>0</v>
      </c>
      <c r="EJ40" t="s">
        <v>913</v>
      </c>
      <c r="EK40" t="s">
        <v>913</v>
      </c>
      <c r="EL40" s="5">
        <v>0</v>
      </c>
      <c r="EM40" s="5">
        <v>0</v>
      </c>
      <c r="EN40" t="s">
        <v>913</v>
      </c>
      <c r="EO40" t="s">
        <v>912</v>
      </c>
      <c r="EP40" s="5">
        <v>0</v>
      </c>
      <c r="EQ40" t="s">
        <v>912</v>
      </c>
      <c r="ER40" t="s">
        <v>912</v>
      </c>
      <c r="ES40" t="s">
        <v>912</v>
      </c>
      <c r="ET40" t="s">
        <v>913</v>
      </c>
      <c r="EU40" t="s">
        <v>913</v>
      </c>
      <c r="EV40" s="5">
        <v>0</v>
      </c>
      <c r="EW40" t="s">
        <v>913</v>
      </c>
      <c r="EX40" t="s">
        <v>913</v>
      </c>
      <c r="EY40" s="5">
        <v>0</v>
      </c>
      <c r="EZ40" t="s">
        <v>912</v>
      </c>
      <c r="FA40" t="s">
        <v>912</v>
      </c>
      <c r="FB40" s="5">
        <v>0</v>
      </c>
      <c r="FC40" t="s">
        <v>913</v>
      </c>
      <c r="FD40" t="s">
        <v>913</v>
      </c>
      <c r="FE40" s="5">
        <v>0</v>
      </c>
      <c r="FF40" t="s">
        <v>913</v>
      </c>
      <c r="FG40" t="s">
        <v>912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t="s">
        <v>930</v>
      </c>
      <c r="GH40" t="s">
        <v>930</v>
      </c>
      <c r="GI40" t="s">
        <v>909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t="s">
        <v>930</v>
      </c>
      <c r="GQ40" t="s">
        <v>930</v>
      </c>
      <c r="GR40" t="s">
        <v>1037</v>
      </c>
      <c r="GS40" s="4">
        <v>4</v>
      </c>
      <c r="GT40" s="4">
        <v>18</v>
      </c>
      <c r="GU40" s="4">
        <v>7</v>
      </c>
      <c r="GV40" s="4">
        <v>30</v>
      </c>
      <c r="GW40" s="5">
        <v>11</v>
      </c>
      <c r="GX40" s="5">
        <v>48</v>
      </c>
      <c r="GY40" s="5">
        <v>0</v>
      </c>
      <c r="GZ40" s="5">
        <v>4</v>
      </c>
      <c r="HA40" s="5">
        <v>8</v>
      </c>
      <c r="HB40" s="5">
        <v>10</v>
      </c>
      <c r="HC40" s="5">
        <v>5</v>
      </c>
      <c r="HD40" s="5">
        <v>18</v>
      </c>
      <c r="HE40" s="5">
        <v>2</v>
      </c>
      <c r="HF40" s="5">
        <v>12</v>
      </c>
      <c r="HG40" t="s">
        <v>935</v>
      </c>
      <c r="HH40" s="5">
        <v>999</v>
      </c>
      <c r="HI40" s="5">
        <v>4</v>
      </c>
      <c r="HJ40" s="5">
        <v>7</v>
      </c>
      <c r="HK40" s="5">
        <v>4</v>
      </c>
      <c r="HL40" s="5">
        <v>4</v>
      </c>
      <c r="HM40" s="5">
        <v>1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5</v>
      </c>
      <c r="HT40" s="5">
        <v>5</v>
      </c>
      <c r="HU40" s="5">
        <v>5</v>
      </c>
      <c r="HV40" s="5">
        <v>0</v>
      </c>
      <c r="HW40" s="5">
        <v>5</v>
      </c>
      <c r="HX40" s="5">
        <v>5</v>
      </c>
      <c r="HY40" s="5">
        <v>5</v>
      </c>
      <c r="HZ40" s="5">
        <v>0</v>
      </c>
      <c r="IA40" s="5">
        <v>0</v>
      </c>
      <c r="IB40" s="5">
        <v>5</v>
      </c>
      <c r="IC40" s="5">
        <v>5</v>
      </c>
      <c r="ID40" s="5">
        <v>0</v>
      </c>
      <c r="IE40" s="5">
        <v>0</v>
      </c>
      <c r="IF40" s="5">
        <v>0</v>
      </c>
      <c r="IG40" s="5">
        <v>5</v>
      </c>
      <c r="IH40" s="5">
        <v>5</v>
      </c>
      <c r="II40" s="5">
        <v>5</v>
      </c>
      <c r="IJ40" s="5">
        <v>0</v>
      </c>
      <c r="IK40" s="5">
        <v>5</v>
      </c>
      <c r="IL40" s="5">
        <v>5</v>
      </c>
      <c r="IM40" s="5">
        <v>0</v>
      </c>
      <c r="IN40" s="5">
        <v>0</v>
      </c>
      <c r="IO40" s="5">
        <v>5</v>
      </c>
      <c r="IP40" s="5">
        <v>5</v>
      </c>
      <c r="IQ40" s="5">
        <v>0</v>
      </c>
      <c r="IR40" s="5">
        <v>0</v>
      </c>
      <c r="IS40" s="5">
        <v>5</v>
      </c>
      <c r="IT40" s="5">
        <v>5</v>
      </c>
      <c r="IU40" s="5">
        <v>5</v>
      </c>
      <c r="IV40" s="5">
        <v>0</v>
      </c>
      <c r="IW40" s="5">
        <v>0</v>
      </c>
      <c r="IX40" s="5">
        <v>5</v>
      </c>
      <c r="IY40" s="5">
        <v>5</v>
      </c>
      <c r="IZ40" s="5">
        <v>0</v>
      </c>
      <c r="JA40" s="5">
        <v>5</v>
      </c>
      <c r="JB40" s="5">
        <v>5</v>
      </c>
      <c r="JC40" s="5">
        <v>0</v>
      </c>
      <c r="JD40" s="5">
        <v>5</v>
      </c>
      <c r="JE40" s="5">
        <v>5</v>
      </c>
      <c r="JF40" s="5">
        <v>0</v>
      </c>
      <c r="JG40" s="5">
        <v>5</v>
      </c>
      <c r="JH40" s="5">
        <v>5</v>
      </c>
      <c r="JI40" s="5">
        <v>0</v>
      </c>
      <c r="JJ40" s="5">
        <v>0</v>
      </c>
      <c r="JK40" s="5">
        <v>5</v>
      </c>
      <c r="JL40" s="5">
        <v>5</v>
      </c>
      <c r="JM40" s="5">
        <v>0</v>
      </c>
      <c r="JN40" s="5">
        <v>5</v>
      </c>
      <c r="JO40" s="5">
        <v>5</v>
      </c>
      <c r="JP40" s="5">
        <v>5</v>
      </c>
      <c r="JQ40" s="5">
        <v>5</v>
      </c>
      <c r="JR40" s="5">
        <v>5</v>
      </c>
      <c r="JS40" s="5">
        <v>0</v>
      </c>
      <c r="JT40" s="5">
        <v>5</v>
      </c>
      <c r="JU40" s="5">
        <v>5</v>
      </c>
      <c r="JV40" s="5">
        <v>0</v>
      </c>
      <c r="JW40" s="5">
        <v>5</v>
      </c>
      <c r="JX40" s="5">
        <v>5</v>
      </c>
      <c r="JY40" s="5">
        <v>0</v>
      </c>
      <c r="JZ40" s="5">
        <v>5</v>
      </c>
      <c r="KA40" s="5">
        <v>5</v>
      </c>
      <c r="KB40" s="5">
        <v>0</v>
      </c>
      <c r="KC40" s="5">
        <v>5</v>
      </c>
      <c r="KD40" s="5">
        <v>5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t="s">
        <v>940</v>
      </c>
      <c r="LE40" t="s">
        <v>918</v>
      </c>
      <c r="LF40" t="s">
        <v>918</v>
      </c>
      <c r="LG40" s="5">
        <v>0</v>
      </c>
      <c r="LH40" t="s">
        <v>918</v>
      </c>
      <c r="LI40" t="s">
        <v>918</v>
      </c>
      <c r="LJ40" t="s">
        <v>918</v>
      </c>
      <c r="LK40" s="5">
        <v>0</v>
      </c>
      <c r="LL40" s="5">
        <v>0</v>
      </c>
      <c r="LM40" t="s">
        <v>918</v>
      </c>
      <c r="LN40" t="s">
        <v>918</v>
      </c>
      <c r="LO40" s="5">
        <v>0</v>
      </c>
      <c r="LP40" s="5">
        <v>0</v>
      </c>
      <c r="LQ40" s="5">
        <v>0</v>
      </c>
      <c r="LR40" t="s">
        <v>917</v>
      </c>
      <c r="LS40" t="s">
        <v>917</v>
      </c>
      <c r="LT40" t="s">
        <v>916</v>
      </c>
      <c r="LU40" s="5">
        <v>0</v>
      </c>
      <c r="LV40" t="s">
        <v>918</v>
      </c>
      <c r="LW40" t="s">
        <v>918</v>
      </c>
      <c r="LX40" s="5">
        <v>0</v>
      </c>
      <c r="LY40" s="5">
        <v>0</v>
      </c>
      <c r="LZ40" t="s">
        <v>918</v>
      </c>
      <c r="MA40" t="s">
        <v>918</v>
      </c>
      <c r="MB40" s="5">
        <v>0</v>
      </c>
      <c r="MC40" s="5">
        <v>0</v>
      </c>
      <c r="MD40" t="s">
        <v>918</v>
      </c>
      <c r="ME40" t="s">
        <v>918</v>
      </c>
      <c r="MF40" t="s">
        <v>918</v>
      </c>
      <c r="MG40" s="5">
        <v>0</v>
      </c>
      <c r="MH40" s="5">
        <v>0</v>
      </c>
      <c r="MI40" t="s">
        <v>918</v>
      </c>
      <c r="MJ40" t="s">
        <v>918</v>
      </c>
      <c r="MK40" s="5">
        <v>0</v>
      </c>
      <c r="ML40" t="s">
        <v>916</v>
      </c>
      <c r="MM40" t="s">
        <v>916</v>
      </c>
      <c r="MN40" s="5">
        <v>0</v>
      </c>
      <c r="MO40" t="s">
        <v>916</v>
      </c>
      <c r="MP40" t="s">
        <v>916</v>
      </c>
      <c r="MQ40" s="5">
        <v>0</v>
      </c>
      <c r="MR40" t="s">
        <v>918</v>
      </c>
      <c r="MS40" t="s">
        <v>918</v>
      </c>
      <c r="MT40" s="5">
        <v>0</v>
      </c>
      <c r="MU40" s="5">
        <v>0</v>
      </c>
      <c r="MV40" t="s">
        <v>918</v>
      </c>
      <c r="MW40" t="s">
        <v>916</v>
      </c>
      <c r="MX40" s="5">
        <v>0</v>
      </c>
      <c r="MY40" t="s">
        <v>916</v>
      </c>
      <c r="MZ40" t="s">
        <v>916</v>
      </c>
      <c r="NA40" t="s">
        <v>916</v>
      </c>
      <c r="NB40" t="s">
        <v>918</v>
      </c>
      <c r="NC40" t="s">
        <v>916</v>
      </c>
      <c r="ND40" s="5">
        <v>0</v>
      </c>
      <c r="NE40" t="s">
        <v>918</v>
      </c>
      <c r="NF40" t="s">
        <v>918</v>
      </c>
      <c r="NG40" s="5">
        <v>0</v>
      </c>
      <c r="NH40" t="s">
        <v>916</v>
      </c>
      <c r="NI40" t="s">
        <v>916</v>
      </c>
      <c r="NJ40" s="5">
        <v>0</v>
      </c>
      <c r="NK40" t="s">
        <v>918</v>
      </c>
      <c r="NL40" t="s">
        <v>918</v>
      </c>
      <c r="NM40" s="5">
        <v>0</v>
      </c>
      <c r="NN40" t="s">
        <v>918</v>
      </c>
      <c r="NO40" t="s">
        <v>916</v>
      </c>
      <c r="NP40" s="5">
        <v>0</v>
      </c>
      <c r="NQ40" s="5">
        <v>0</v>
      </c>
      <c r="NR40" s="5">
        <v>0</v>
      </c>
      <c r="NS40" s="5">
        <v>0</v>
      </c>
      <c r="NT40" s="5">
        <v>0</v>
      </c>
      <c r="NU40" s="5">
        <v>0</v>
      </c>
      <c r="NV40" s="5">
        <v>0</v>
      </c>
      <c r="NW40" s="5">
        <v>0</v>
      </c>
      <c r="NX40" s="5">
        <v>0</v>
      </c>
      <c r="NY40" s="5">
        <v>0</v>
      </c>
      <c r="NZ40" s="5">
        <v>0</v>
      </c>
      <c r="OA40" s="5">
        <v>0</v>
      </c>
      <c r="OB40" s="5">
        <v>0</v>
      </c>
      <c r="OC40" s="5">
        <v>0</v>
      </c>
      <c r="OD40" s="5">
        <v>0</v>
      </c>
      <c r="OE40" s="5">
        <v>0</v>
      </c>
      <c r="OF40" s="5">
        <v>0</v>
      </c>
      <c r="OG40" s="5">
        <v>0</v>
      </c>
      <c r="OH40" s="5">
        <v>0</v>
      </c>
      <c r="OI40" s="5">
        <v>0</v>
      </c>
      <c r="OJ40" s="5">
        <v>0</v>
      </c>
      <c r="OK40" s="5">
        <v>0</v>
      </c>
      <c r="OL40" s="5">
        <v>0</v>
      </c>
      <c r="OM40" s="5">
        <v>0</v>
      </c>
      <c r="ON40" s="5">
        <v>0</v>
      </c>
      <c r="OO40" s="5">
        <v>5</v>
      </c>
      <c r="OP40" s="5">
        <v>15</v>
      </c>
      <c r="OQ40" s="5">
        <v>15</v>
      </c>
      <c r="OR40" s="5">
        <v>0</v>
      </c>
      <c r="OS40" s="5">
        <v>15</v>
      </c>
      <c r="OT40" s="5">
        <v>15</v>
      </c>
      <c r="OU40" s="5">
        <v>15</v>
      </c>
      <c r="OV40" s="5">
        <v>0</v>
      </c>
      <c r="OW40" s="5">
        <v>0</v>
      </c>
      <c r="OX40" s="5">
        <v>15</v>
      </c>
      <c r="OY40" s="5">
        <v>15</v>
      </c>
      <c r="OZ40" s="5">
        <v>0</v>
      </c>
      <c r="PA40" s="5">
        <v>0</v>
      </c>
      <c r="PB40" s="5">
        <v>0</v>
      </c>
      <c r="PC40" s="5">
        <v>15</v>
      </c>
      <c r="PD40" s="5">
        <v>15</v>
      </c>
      <c r="PE40" s="5">
        <v>15</v>
      </c>
      <c r="PF40" s="5">
        <v>0</v>
      </c>
      <c r="PG40" s="5">
        <v>15</v>
      </c>
      <c r="PH40" s="5">
        <v>15</v>
      </c>
      <c r="PI40" s="5">
        <v>0</v>
      </c>
      <c r="PJ40" s="5">
        <v>0</v>
      </c>
      <c r="PK40" s="5">
        <v>15</v>
      </c>
      <c r="PL40" s="5">
        <v>15</v>
      </c>
      <c r="PM40" s="5">
        <v>0</v>
      </c>
      <c r="PN40" s="5">
        <v>0</v>
      </c>
      <c r="PO40" s="5">
        <v>15</v>
      </c>
      <c r="PP40" s="5">
        <v>15</v>
      </c>
      <c r="PQ40" s="5">
        <v>15</v>
      </c>
      <c r="PR40" s="5">
        <v>0</v>
      </c>
      <c r="PS40" s="5">
        <v>0</v>
      </c>
      <c r="PT40" s="5">
        <v>15</v>
      </c>
      <c r="PU40" s="5">
        <v>45</v>
      </c>
      <c r="PV40" s="5">
        <v>0</v>
      </c>
      <c r="PW40" s="5">
        <v>45</v>
      </c>
      <c r="PX40" s="5">
        <v>45</v>
      </c>
      <c r="PY40" s="5">
        <v>0</v>
      </c>
      <c r="PZ40" s="5">
        <v>45</v>
      </c>
      <c r="QA40" s="5">
        <v>45</v>
      </c>
      <c r="QB40" s="5">
        <v>0</v>
      </c>
      <c r="QC40" s="5">
        <v>15</v>
      </c>
      <c r="QD40" s="5">
        <v>15</v>
      </c>
      <c r="QE40" s="5">
        <v>0</v>
      </c>
      <c r="QF40" s="5">
        <v>0</v>
      </c>
      <c r="QG40" s="5">
        <v>15</v>
      </c>
      <c r="QH40" s="5">
        <v>15</v>
      </c>
      <c r="QI40" s="5">
        <v>0</v>
      </c>
      <c r="QJ40" s="5">
        <v>15</v>
      </c>
      <c r="QK40" s="5">
        <v>15</v>
      </c>
      <c r="QL40" s="5">
        <v>15</v>
      </c>
      <c r="QM40" s="5">
        <v>15</v>
      </c>
      <c r="QN40" s="5">
        <v>0</v>
      </c>
      <c r="QO40" s="5">
        <v>0</v>
      </c>
      <c r="QP40" s="5">
        <v>15</v>
      </c>
      <c r="QQ40" s="5">
        <v>15</v>
      </c>
      <c r="QR40" s="5">
        <v>0</v>
      </c>
      <c r="QS40" s="5">
        <v>15</v>
      </c>
      <c r="QT40" s="5">
        <v>15</v>
      </c>
      <c r="QU40" s="5">
        <v>0</v>
      </c>
      <c r="QV40" s="5">
        <v>15</v>
      </c>
      <c r="QW40" s="5">
        <v>15</v>
      </c>
      <c r="QX40" s="5">
        <v>0</v>
      </c>
      <c r="QY40" s="5">
        <v>15</v>
      </c>
      <c r="QZ40" s="5">
        <v>15</v>
      </c>
      <c r="RA40" s="5">
        <v>0</v>
      </c>
      <c r="RB40" s="5">
        <v>0</v>
      </c>
      <c r="RC40" s="5">
        <v>0</v>
      </c>
      <c r="RD40" s="5">
        <v>0</v>
      </c>
      <c r="RE40" s="5">
        <v>0</v>
      </c>
      <c r="RF40" s="5">
        <v>0</v>
      </c>
      <c r="RG40" s="5">
        <v>0</v>
      </c>
      <c r="RH40" s="5">
        <v>0</v>
      </c>
      <c r="RI40" s="5">
        <v>0</v>
      </c>
      <c r="RJ40" s="5">
        <v>0</v>
      </c>
      <c r="RK40" s="5">
        <v>0</v>
      </c>
      <c r="RL40" s="5">
        <v>0</v>
      </c>
      <c r="RM40" s="5">
        <v>0</v>
      </c>
      <c r="RN40" s="5">
        <v>0</v>
      </c>
      <c r="RO40" s="5">
        <v>0</v>
      </c>
      <c r="RP40" s="5">
        <v>0</v>
      </c>
      <c r="RQ40" s="5">
        <v>0</v>
      </c>
      <c r="RR40" s="5">
        <v>0</v>
      </c>
      <c r="RS40" s="5">
        <v>0</v>
      </c>
      <c r="RT40" s="5">
        <v>0</v>
      </c>
      <c r="RU40" s="5">
        <v>0</v>
      </c>
      <c r="RV40" s="5">
        <v>0</v>
      </c>
      <c r="RW40" s="5">
        <v>0</v>
      </c>
      <c r="RX40" s="5">
        <v>0</v>
      </c>
      <c r="RY40" s="5">
        <v>0</v>
      </c>
      <c r="RZ40" s="5">
        <v>3</v>
      </c>
      <c r="SA40" s="5">
        <v>3</v>
      </c>
      <c r="SB40" s="5">
        <v>2</v>
      </c>
      <c r="SC40" s="5">
        <v>3</v>
      </c>
      <c r="SD40" s="5">
        <v>2</v>
      </c>
      <c r="SE40" s="5">
        <v>2</v>
      </c>
      <c r="SF40" s="5">
        <v>3</v>
      </c>
      <c r="SG40" s="5">
        <v>2</v>
      </c>
      <c r="SH40" s="5">
        <v>2</v>
      </c>
      <c r="SI40" s="5">
        <v>2</v>
      </c>
      <c r="SJ40" s="5">
        <v>2</v>
      </c>
      <c r="SK40" s="5">
        <v>2</v>
      </c>
      <c r="SL40" s="5">
        <v>3</v>
      </c>
      <c r="SM40" s="5">
        <v>2</v>
      </c>
      <c r="SN40" s="5">
        <v>2</v>
      </c>
      <c r="SO40" s="5">
        <v>2</v>
      </c>
      <c r="SP40" s="5">
        <v>2</v>
      </c>
      <c r="SQ40" s="5">
        <v>2</v>
      </c>
      <c r="SR40" s="5">
        <v>0</v>
      </c>
      <c r="SS40" s="5">
        <v>0</v>
      </c>
      <c r="ST40" s="5">
        <v>0</v>
      </c>
      <c r="SU40" s="5">
        <v>0</v>
      </c>
      <c r="SV40" s="5">
        <v>0</v>
      </c>
      <c r="SW40" s="5">
        <v>0</v>
      </c>
      <c r="SX40" s="5">
        <v>0</v>
      </c>
      <c r="SY40" s="5">
        <v>0</v>
      </c>
      <c r="SZ40" s="5">
        <v>0</v>
      </c>
      <c r="TA40" s="5">
        <v>0</v>
      </c>
      <c r="TB40" t="s">
        <v>948</v>
      </c>
      <c r="TC40" t="s">
        <v>945</v>
      </c>
      <c r="TD40" t="s">
        <v>948</v>
      </c>
      <c r="TE40" t="s">
        <v>945</v>
      </c>
      <c r="TF40" t="s">
        <v>920</v>
      </c>
      <c r="TG40" t="s">
        <v>920</v>
      </c>
      <c r="TH40" t="s">
        <v>920</v>
      </c>
      <c r="TI40" t="s">
        <v>945</v>
      </c>
      <c r="TJ40" t="s">
        <v>945</v>
      </c>
      <c r="TK40" t="s">
        <v>945</v>
      </c>
      <c r="TL40" t="s">
        <v>945</v>
      </c>
      <c r="TM40" t="s">
        <v>945</v>
      </c>
      <c r="TN40" t="s">
        <v>932</v>
      </c>
      <c r="TO40" t="s">
        <v>932</v>
      </c>
      <c r="TP40" t="s">
        <v>948</v>
      </c>
      <c r="TQ40" t="s">
        <v>932</v>
      </c>
      <c r="TR40" t="s">
        <v>948</v>
      </c>
      <c r="TS40" t="s">
        <v>932</v>
      </c>
      <c r="TT40" s="5">
        <v>999</v>
      </c>
      <c r="TU40" s="5">
        <v>999</v>
      </c>
      <c r="TV40" s="5">
        <v>999</v>
      </c>
      <c r="TW40" s="5">
        <v>999</v>
      </c>
      <c r="TX40" s="5">
        <v>999</v>
      </c>
      <c r="TY40" s="5">
        <v>999</v>
      </c>
      <c r="TZ40" s="5">
        <v>999</v>
      </c>
      <c r="UA40" s="5">
        <v>999</v>
      </c>
      <c r="UB40" s="5">
        <v>999</v>
      </c>
      <c r="UC40" s="5">
        <v>999</v>
      </c>
      <c r="UD40" s="5">
        <v>999</v>
      </c>
      <c r="UE40" s="5">
        <v>999</v>
      </c>
      <c r="UF40" s="5">
        <v>0</v>
      </c>
      <c r="UG40" s="5">
        <v>0</v>
      </c>
      <c r="UH40" s="5">
        <v>0</v>
      </c>
      <c r="UI40" s="5">
        <v>0</v>
      </c>
      <c r="UJ40" s="5">
        <v>0</v>
      </c>
      <c r="UK40" s="5">
        <v>0</v>
      </c>
      <c r="UL40" s="5">
        <v>0</v>
      </c>
      <c r="UM40" s="5">
        <v>0</v>
      </c>
      <c r="UN40" s="5">
        <v>0</v>
      </c>
      <c r="UO40" s="5">
        <v>0</v>
      </c>
      <c r="UP40" s="5">
        <v>0</v>
      </c>
      <c r="UQ40" s="5">
        <v>0</v>
      </c>
      <c r="UR40" s="5">
        <v>0</v>
      </c>
      <c r="US40" s="5">
        <v>0</v>
      </c>
      <c r="UT40" s="5">
        <v>0</v>
      </c>
      <c r="UU40" s="5">
        <v>0</v>
      </c>
      <c r="UV40" s="5">
        <v>0</v>
      </c>
      <c r="UW40" s="5">
        <v>0</v>
      </c>
      <c r="UX40" s="5">
        <v>0</v>
      </c>
      <c r="UY40" s="5">
        <v>0</v>
      </c>
      <c r="UZ40" s="5">
        <v>0</v>
      </c>
      <c r="VA40" s="5">
        <v>0</v>
      </c>
      <c r="VB40" s="5">
        <v>0</v>
      </c>
      <c r="VC40" s="5">
        <v>0</v>
      </c>
      <c r="VD40" s="5">
        <v>0</v>
      </c>
      <c r="VE40" s="5">
        <v>0</v>
      </c>
      <c r="VF40" t="s">
        <v>926</v>
      </c>
      <c r="VG40" t="s">
        <v>926</v>
      </c>
      <c r="VH40" t="s">
        <v>926</v>
      </c>
      <c r="VI40" s="5">
        <v>0</v>
      </c>
      <c r="VJ40" s="5">
        <v>0</v>
      </c>
      <c r="VK40" t="s">
        <v>926</v>
      </c>
      <c r="VL40" t="s">
        <v>925</v>
      </c>
      <c r="VM40" s="5">
        <v>0</v>
      </c>
      <c r="VN40" t="s">
        <v>926</v>
      </c>
      <c r="VO40" t="s">
        <v>925</v>
      </c>
      <c r="VP40" s="5">
        <v>0</v>
      </c>
      <c r="VQ40" t="s">
        <v>925</v>
      </c>
      <c r="VR40" t="s">
        <v>926</v>
      </c>
      <c r="VS40" s="5">
        <v>0</v>
      </c>
      <c r="VT40" t="s">
        <v>926</v>
      </c>
      <c r="VU40" t="s">
        <v>926</v>
      </c>
      <c r="VV40" s="5">
        <v>0</v>
      </c>
      <c r="VW40">
        <v>0</v>
      </c>
      <c r="VX40" t="s">
        <v>926</v>
      </c>
      <c r="VY40" t="s">
        <v>926</v>
      </c>
      <c r="VZ40" s="5">
        <v>0</v>
      </c>
      <c r="WA40" t="s">
        <v>925</v>
      </c>
      <c r="WB40" t="s">
        <v>925</v>
      </c>
      <c r="WC40" t="s">
        <v>926</v>
      </c>
      <c r="WD40" t="s">
        <v>926</v>
      </c>
      <c r="WE40" t="s">
        <v>926</v>
      </c>
      <c r="WF40" s="5">
        <v>0</v>
      </c>
      <c r="WG40" t="s">
        <v>926</v>
      </c>
      <c r="WH40" t="s">
        <v>926</v>
      </c>
      <c r="WI40" s="5">
        <v>0</v>
      </c>
      <c r="WJ40" t="s">
        <v>925</v>
      </c>
      <c r="WK40" t="s">
        <v>925</v>
      </c>
      <c r="WL40" s="5">
        <v>0</v>
      </c>
      <c r="WM40" t="s">
        <v>925</v>
      </c>
      <c r="WN40" t="s">
        <v>926</v>
      </c>
      <c r="WO40" s="5">
        <v>0</v>
      </c>
      <c r="WP40" t="s">
        <v>926</v>
      </c>
      <c r="WQ40" t="s">
        <v>926</v>
      </c>
      <c r="WR40" s="5">
        <v>0</v>
      </c>
      <c r="WS40" s="5">
        <v>0</v>
      </c>
      <c r="WT40" s="5">
        <v>0</v>
      </c>
      <c r="WU40" s="5">
        <v>0</v>
      </c>
      <c r="WV40" s="5">
        <v>0</v>
      </c>
      <c r="WW40" s="5">
        <v>0</v>
      </c>
      <c r="WX40" s="5">
        <v>0</v>
      </c>
      <c r="WY40" s="5">
        <v>0</v>
      </c>
      <c r="WZ40" s="5">
        <v>0</v>
      </c>
      <c r="XA40" s="5">
        <v>0</v>
      </c>
      <c r="XB40" s="5">
        <v>0</v>
      </c>
      <c r="XC40" s="5">
        <v>0</v>
      </c>
      <c r="XD40" s="5">
        <v>0</v>
      </c>
      <c r="XE40" s="5">
        <v>0</v>
      </c>
      <c r="XF40" s="5">
        <v>0</v>
      </c>
      <c r="XG40" s="5">
        <v>0</v>
      </c>
      <c r="XH40" s="5">
        <v>0</v>
      </c>
      <c r="XI40" s="5">
        <v>0</v>
      </c>
      <c r="XJ40" s="5">
        <v>0</v>
      </c>
      <c r="XK40" s="5">
        <v>0</v>
      </c>
      <c r="XL40" s="5">
        <v>0</v>
      </c>
      <c r="XM40" s="5">
        <v>0</v>
      </c>
      <c r="XN40" s="5">
        <v>0</v>
      </c>
      <c r="XO40" s="5">
        <v>0</v>
      </c>
      <c r="XP40" s="5">
        <v>0</v>
      </c>
      <c r="XQ40" s="3">
        <v>1</v>
      </c>
      <c r="XR40" s="3">
        <v>1</v>
      </c>
      <c r="XS40" s="3">
        <v>0</v>
      </c>
      <c r="XT40" s="1" t="e">
        <v>#NULL!</v>
      </c>
      <c r="XU40" s="3">
        <v>5</v>
      </c>
      <c r="XV40" s="3">
        <v>1</v>
      </c>
      <c r="XW40" s="3">
        <v>0</v>
      </c>
      <c r="XX40" s="1" t="e">
        <v>#NULL!</v>
      </c>
      <c r="XY40" s="1" t="e">
        <v>#NULL!</v>
      </c>
      <c r="XZ40" s="3">
        <v>2</v>
      </c>
      <c r="YA40" s="3">
        <v>0</v>
      </c>
      <c r="YB40" s="1" t="e">
        <v>#NULL!</v>
      </c>
      <c r="YC40" s="1" t="e">
        <v>#NULL!</v>
      </c>
      <c r="YD40" s="1" t="e">
        <v>#NULL!</v>
      </c>
      <c r="YE40" s="3">
        <v>5</v>
      </c>
      <c r="YF40" s="3">
        <v>2</v>
      </c>
      <c r="YG40" s="3">
        <v>0</v>
      </c>
      <c r="YH40" s="1" t="e">
        <v>#NULL!</v>
      </c>
      <c r="YI40" s="3">
        <v>3</v>
      </c>
      <c r="YJ40" s="3">
        <v>0</v>
      </c>
      <c r="YK40" s="1" t="e">
        <v>#NULL!</v>
      </c>
      <c r="YL40" s="1" t="e">
        <v>#NULL!</v>
      </c>
      <c r="YM40" s="3">
        <v>1</v>
      </c>
      <c r="YN40" s="3">
        <v>0</v>
      </c>
      <c r="YO40" s="1" t="e">
        <v>#NULL!</v>
      </c>
      <c r="YP40" s="1" t="e">
        <v>#NULL!</v>
      </c>
      <c r="YQ40" s="3">
        <v>3</v>
      </c>
      <c r="YR40" s="3">
        <v>1</v>
      </c>
      <c r="YS40" s="3">
        <v>0</v>
      </c>
      <c r="YT40" s="1" t="e">
        <v>#NULL!</v>
      </c>
      <c r="YU40" s="1" t="e">
        <v>#NULL!</v>
      </c>
      <c r="YV40" s="3">
        <v>4</v>
      </c>
      <c r="YW40" s="3">
        <v>0</v>
      </c>
      <c r="YX40" s="1" t="e">
        <v>#NULL!</v>
      </c>
      <c r="YY40" s="3">
        <v>6</v>
      </c>
      <c r="YZ40" s="3">
        <v>0</v>
      </c>
      <c r="ZA40" s="1" t="e">
        <v>#NULL!</v>
      </c>
      <c r="ZB40" s="3">
        <v>6</v>
      </c>
      <c r="ZC40" s="3">
        <v>0</v>
      </c>
      <c r="ZD40" s="1" t="e">
        <v>#NULL!</v>
      </c>
      <c r="ZE40" s="3">
        <v>2</v>
      </c>
      <c r="ZF40" s="3">
        <v>0</v>
      </c>
      <c r="ZG40" s="1" t="e">
        <v>#NULL!</v>
      </c>
      <c r="ZH40" s="1" t="e">
        <v>#NULL!</v>
      </c>
      <c r="ZI40" s="3">
        <v>3</v>
      </c>
      <c r="ZJ40" s="3">
        <v>0</v>
      </c>
      <c r="ZK40" s="1" t="e">
        <v>#NULL!</v>
      </c>
      <c r="ZL40" s="3">
        <v>2</v>
      </c>
      <c r="ZM40" s="3">
        <v>1</v>
      </c>
      <c r="ZN40" s="3">
        <v>0</v>
      </c>
      <c r="ZO40" s="3">
        <v>4</v>
      </c>
      <c r="ZP40" s="3">
        <v>0</v>
      </c>
      <c r="ZQ40" s="1" t="e">
        <v>#NULL!</v>
      </c>
      <c r="ZR40" s="3">
        <v>1</v>
      </c>
      <c r="ZS40" s="3">
        <v>0</v>
      </c>
      <c r="ZT40" s="1" t="e">
        <v>#NULL!</v>
      </c>
      <c r="ZU40" s="3">
        <v>2</v>
      </c>
      <c r="ZV40" s="3">
        <v>0</v>
      </c>
      <c r="ZW40" s="1" t="e">
        <v>#NULL!</v>
      </c>
      <c r="ZX40" s="3">
        <v>1</v>
      </c>
      <c r="ZY40" s="3">
        <v>0</v>
      </c>
      <c r="ZZ40" s="1" t="e">
        <v>#NULL!</v>
      </c>
      <c r="AAA40" s="3">
        <v>2</v>
      </c>
      <c r="AAB40" s="3">
        <v>0</v>
      </c>
      <c r="AAC40" s="1" t="e">
        <v>#NULL!</v>
      </c>
      <c r="AAD40" s="3">
        <v>999</v>
      </c>
      <c r="AAE40" s="3">
        <v>999</v>
      </c>
      <c r="AAF40" s="3">
        <v>999</v>
      </c>
      <c r="AAG40" s="3">
        <v>999</v>
      </c>
      <c r="AAH40" s="3">
        <v>999</v>
      </c>
      <c r="AAI40" s="3">
        <v>999</v>
      </c>
      <c r="AAJ40" s="3">
        <v>999</v>
      </c>
      <c r="AAK40" s="3">
        <v>999</v>
      </c>
      <c r="AAL40" s="3">
        <v>999</v>
      </c>
      <c r="AAM40" s="3">
        <v>999</v>
      </c>
      <c r="AAN40" s="3">
        <v>999</v>
      </c>
      <c r="AAO40" s="3">
        <v>999</v>
      </c>
      <c r="AAP40" s="3">
        <v>999</v>
      </c>
      <c r="AAQ40" s="3">
        <v>999</v>
      </c>
      <c r="AAR40" s="3">
        <v>999</v>
      </c>
      <c r="AAS40" s="3">
        <v>999</v>
      </c>
      <c r="AAT40" s="3">
        <v>999</v>
      </c>
      <c r="AAU40" s="3">
        <v>999</v>
      </c>
      <c r="AAV40" s="3">
        <v>999</v>
      </c>
      <c r="AAW40" s="3">
        <v>999</v>
      </c>
      <c r="AAX40" s="3">
        <v>999</v>
      </c>
      <c r="AAY40" s="3">
        <v>999</v>
      </c>
      <c r="AAZ40" s="3">
        <v>999</v>
      </c>
      <c r="ABA40" s="3">
        <v>999</v>
      </c>
      <c r="ABB40" s="3">
        <v>2</v>
      </c>
      <c r="ABC40" s="3">
        <v>7</v>
      </c>
      <c r="ABD40" s="3">
        <v>2</v>
      </c>
      <c r="ABE40" s="3">
        <v>0</v>
      </c>
      <c r="ABF40" s="3">
        <v>5</v>
      </c>
      <c r="ABG40" s="3">
        <v>8</v>
      </c>
      <c r="ABH40" s="3">
        <v>2</v>
      </c>
      <c r="ABI40" s="3">
        <v>0</v>
      </c>
      <c r="ABJ40" s="3">
        <v>0</v>
      </c>
      <c r="ABK40" s="3">
        <v>5</v>
      </c>
      <c r="ABL40" s="3">
        <v>5</v>
      </c>
      <c r="ABM40" s="3">
        <v>0</v>
      </c>
      <c r="ABN40" s="3">
        <v>0</v>
      </c>
      <c r="ABO40" s="3">
        <v>0</v>
      </c>
      <c r="ABP40" s="3">
        <v>2</v>
      </c>
      <c r="ABQ40" s="3">
        <v>3</v>
      </c>
      <c r="ABR40" s="3">
        <v>3</v>
      </c>
      <c r="ABS40" s="3">
        <v>0</v>
      </c>
      <c r="ABT40" s="3">
        <v>4</v>
      </c>
      <c r="ABU40" s="3">
        <v>4</v>
      </c>
      <c r="ABV40" s="3">
        <v>0</v>
      </c>
      <c r="ABW40" s="3">
        <v>0</v>
      </c>
      <c r="ABX40" s="3">
        <v>4</v>
      </c>
      <c r="ABY40" s="3">
        <v>4</v>
      </c>
      <c r="ABZ40" s="3">
        <v>0</v>
      </c>
      <c r="ACA40" s="3">
        <v>0</v>
      </c>
      <c r="ACB40" s="3">
        <v>4</v>
      </c>
      <c r="ACC40" s="3">
        <v>1</v>
      </c>
      <c r="ACD40" s="3">
        <v>4</v>
      </c>
      <c r="ACE40" s="3">
        <v>0</v>
      </c>
      <c r="ACF40" s="3">
        <v>0</v>
      </c>
      <c r="ACG40" s="3">
        <v>4</v>
      </c>
      <c r="ACH40" s="3">
        <v>4</v>
      </c>
      <c r="ACI40" s="3">
        <v>0</v>
      </c>
      <c r="ACJ40" s="3">
        <v>4</v>
      </c>
      <c r="ACK40" s="3">
        <v>3</v>
      </c>
      <c r="ACL40" s="3">
        <v>0</v>
      </c>
      <c r="ACM40" s="3">
        <v>4</v>
      </c>
      <c r="ACN40" s="3">
        <v>5</v>
      </c>
      <c r="ACO40" s="3">
        <v>0</v>
      </c>
      <c r="ACP40" s="3">
        <v>5</v>
      </c>
      <c r="ACQ40" s="3">
        <v>3</v>
      </c>
      <c r="ACR40" s="3">
        <v>0</v>
      </c>
      <c r="ACS40" s="3">
        <v>0</v>
      </c>
      <c r="ACT40" s="3">
        <v>6</v>
      </c>
      <c r="ACU40" s="3">
        <v>3</v>
      </c>
      <c r="ACV40" s="3">
        <v>0</v>
      </c>
      <c r="ACW40" s="3">
        <v>5</v>
      </c>
      <c r="ACX40" s="3">
        <v>3</v>
      </c>
      <c r="ACY40" s="3">
        <v>4</v>
      </c>
      <c r="ACZ40" s="3">
        <v>4</v>
      </c>
      <c r="ADA40" s="3">
        <v>4</v>
      </c>
      <c r="ADB40" s="3">
        <v>0</v>
      </c>
      <c r="ADC40" s="3">
        <v>5</v>
      </c>
      <c r="ADD40" s="3">
        <v>5</v>
      </c>
      <c r="ADE40" s="3">
        <v>0</v>
      </c>
      <c r="ADF40" s="3">
        <v>4</v>
      </c>
      <c r="ADG40" s="3">
        <v>2</v>
      </c>
      <c r="ADH40" s="3">
        <v>0</v>
      </c>
      <c r="ADI40" s="3">
        <v>5</v>
      </c>
      <c r="ADJ40" s="3">
        <v>4</v>
      </c>
      <c r="ADK40" s="3">
        <v>0</v>
      </c>
      <c r="ADL40" s="3">
        <v>8</v>
      </c>
      <c r="ADM40" s="3">
        <v>4</v>
      </c>
      <c r="ADN40" s="3">
        <v>0</v>
      </c>
      <c r="ADO40" s="3">
        <v>0</v>
      </c>
      <c r="ADP40" s="3">
        <v>0</v>
      </c>
      <c r="ADQ40" s="3">
        <v>0</v>
      </c>
      <c r="ADR40" s="3">
        <v>0</v>
      </c>
      <c r="ADS40" s="3">
        <v>0</v>
      </c>
      <c r="ADT40" s="3">
        <v>0</v>
      </c>
      <c r="ADU40" s="3">
        <v>0</v>
      </c>
      <c r="ADV40" s="3">
        <v>0</v>
      </c>
      <c r="ADW40" s="3">
        <v>0</v>
      </c>
      <c r="ADX40" s="3">
        <v>0</v>
      </c>
      <c r="ADY40" s="3">
        <v>0</v>
      </c>
      <c r="ADZ40" s="3">
        <v>0</v>
      </c>
      <c r="AEA40" s="3">
        <v>0</v>
      </c>
      <c r="AEB40" s="3">
        <v>0</v>
      </c>
      <c r="AEC40" s="3">
        <v>0</v>
      </c>
      <c r="AED40" s="3">
        <v>0</v>
      </c>
      <c r="AEE40" s="3">
        <v>0</v>
      </c>
      <c r="AEF40" s="3">
        <v>0</v>
      </c>
      <c r="AEG40" s="3">
        <v>0</v>
      </c>
      <c r="AEH40" s="3">
        <v>0</v>
      </c>
      <c r="AEI40" s="3">
        <v>0</v>
      </c>
      <c r="AEJ40" s="3">
        <v>0</v>
      </c>
      <c r="AEK40" s="3">
        <v>0</v>
      </c>
      <c r="AEL40" s="3">
        <v>0</v>
      </c>
      <c r="AEM40" t="s">
        <v>933</v>
      </c>
      <c r="AEN40" t="s">
        <v>933</v>
      </c>
      <c r="AEO40" t="s">
        <v>933</v>
      </c>
      <c r="AEP40" s="5">
        <v>0</v>
      </c>
      <c r="AEQ40" t="s">
        <v>933</v>
      </c>
      <c r="AER40" t="s">
        <v>933</v>
      </c>
      <c r="AES40" t="s">
        <v>933</v>
      </c>
      <c r="AET40" s="5">
        <v>0</v>
      </c>
      <c r="AEU40" s="5">
        <v>0</v>
      </c>
      <c r="AEV40" t="s">
        <v>933</v>
      </c>
      <c r="AEW40" t="s">
        <v>933</v>
      </c>
      <c r="AEX40" s="5">
        <v>0</v>
      </c>
      <c r="AEY40" s="5">
        <v>0</v>
      </c>
      <c r="AEZ40" s="5">
        <v>0</v>
      </c>
      <c r="AFA40" t="s">
        <v>928</v>
      </c>
      <c r="AFB40" t="s">
        <v>928</v>
      </c>
      <c r="AFC40" t="s">
        <v>928</v>
      </c>
      <c r="AFD40" s="5">
        <v>0</v>
      </c>
      <c r="AFE40" t="s">
        <v>933</v>
      </c>
      <c r="AFF40" t="s">
        <v>927</v>
      </c>
      <c r="AFG40" s="5">
        <v>0</v>
      </c>
      <c r="AFH40" s="5">
        <v>0</v>
      </c>
      <c r="AFI40" t="s">
        <v>933</v>
      </c>
      <c r="AFJ40" t="s">
        <v>933</v>
      </c>
      <c r="AFK40" s="5">
        <v>0</v>
      </c>
      <c r="AFL40" s="5">
        <v>0</v>
      </c>
      <c r="AFM40" t="s">
        <v>933</v>
      </c>
      <c r="AFN40" t="s">
        <v>933</v>
      </c>
      <c r="AFO40" t="s">
        <v>933</v>
      </c>
      <c r="AFP40" s="5">
        <v>0</v>
      </c>
      <c r="AFQ40" s="5">
        <v>0</v>
      </c>
      <c r="AFR40" t="s">
        <v>933</v>
      </c>
      <c r="AFS40" t="s">
        <v>933</v>
      </c>
      <c r="AFT40" s="5">
        <v>0</v>
      </c>
      <c r="AFU40" t="s">
        <v>933</v>
      </c>
      <c r="AFV40" t="s">
        <v>933</v>
      </c>
      <c r="AFW40" s="5">
        <v>0</v>
      </c>
      <c r="AFX40" t="s">
        <v>933</v>
      </c>
      <c r="AFY40" t="s">
        <v>933</v>
      </c>
      <c r="AFZ40" s="5">
        <v>0</v>
      </c>
      <c r="AGA40" t="s">
        <v>933</v>
      </c>
      <c r="AGB40" t="s">
        <v>933</v>
      </c>
      <c r="AGC40" s="5">
        <v>0</v>
      </c>
      <c r="AGD40" s="5">
        <v>0</v>
      </c>
      <c r="AGE40" t="s">
        <v>933</v>
      </c>
      <c r="AGF40" t="s">
        <v>933</v>
      </c>
      <c r="AGG40" s="5">
        <v>0</v>
      </c>
      <c r="AGH40" t="s">
        <v>933</v>
      </c>
      <c r="AGI40" t="s">
        <v>933</v>
      </c>
      <c r="AGJ40" t="s">
        <v>933</v>
      </c>
      <c r="AGK40" t="s">
        <v>933</v>
      </c>
      <c r="AGL40" t="s">
        <v>933</v>
      </c>
      <c r="AGM40" s="5">
        <v>0</v>
      </c>
      <c r="AGN40" t="s">
        <v>933</v>
      </c>
      <c r="AGO40" t="s">
        <v>933</v>
      </c>
      <c r="AGP40" s="5">
        <v>0</v>
      </c>
      <c r="AGQ40" t="s">
        <v>927</v>
      </c>
      <c r="AGR40" t="s">
        <v>927</v>
      </c>
      <c r="AGS40" s="5">
        <v>0</v>
      </c>
      <c r="AGT40" t="s">
        <v>933</v>
      </c>
      <c r="AGU40" t="s">
        <v>933</v>
      </c>
      <c r="AGV40" s="5">
        <v>0</v>
      </c>
      <c r="AGW40" t="s">
        <v>933</v>
      </c>
      <c r="AGX40" t="s">
        <v>933</v>
      </c>
      <c r="AGY40" s="5">
        <v>0</v>
      </c>
      <c r="AGZ40" s="5">
        <v>0</v>
      </c>
      <c r="AHA40" s="5">
        <v>0</v>
      </c>
      <c r="AHB40" s="5">
        <v>0</v>
      </c>
      <c r="AHC40" s="5">
        <v>0</v>
      </c>
      <c r="AHD40" s="5">
        <v>0</v>
      </c>
      <c r="AHE40" s="5">
        <v>0</v>
      </c>
      <c r="AHF40" s="5">
        <v>0</v>
      </c>
      <c r="AHG40" s="5">
        <v>0</v>
      </c>
      <c r="AHH40" s="5">
        <v>0</v>
      </c>
      <c r="AHI40" s="5">
        <v>0</v>
      </c>
      <c r="AHJ40" s="5">
        <v>0</v>
      </c>
      <c r="AHK40" s="5">
        <v>0</v>
      </c>
      <c r="AHL40" s="5">
        <v>0</v>
      </c>
      <c r="AHM40" s="5">
        <v>0</v>
      </c>
      <c r="AHN40" s="5">
        <v>0</v>
      </c>
      <c r="AHO40" s="5">
        <v>0</v>
      </c>
      <c r="AHP40" s="5">
        <v>0</v>
      </c>
      <c r="AHQ40" s="5">
        <v>0</v>
      </c>
      <c r="AHR40" s="5">
        <v>0</v>
      </c>
      <c r="AHS40" s="5">
        <v>0</v>
      </c>
      <c r="AHT40" s="5">
        <v>0</v>
      </c>
      <c r="AHU40" s="5">
        <v>0</v>
      </c>
      <c r="AHV40" s="5">
        <v>0</v>
      </c>
      <c r="AHW40" s="5">
        <v>0</v>
      </c>
    </row>
    <row r="41" spans="1:907" x14ac:dyDescent="0.2">
      <c r="A41" s="5">
        <v>48</v>
      </c>
      <c r="B41" t="s">
        <v>903</v>
      </c>
      <c r="C41" t="s">
        <v>904</v>
      </c>
      <c r="D41" t="s">
        <v>905</v>
      </c>
      <c r="E41" s="5">
        <v>66</v>
      </c>
      <c r="F41" s="5">
        <v>65.955555555555549</v>
      </c>
      <c r="G41" s="2">
        <v>42124</v>
      </c>
      <c r="H41" s="2">
        <v>42171</v>
      </c>
      <c r="I41" t="s">
        <v>906</v>
      </c>
      <c r="J41" t="s">
        <v>907</v>
      </c>
      <c r="K41" t="s">
        <v>913</v>
      </c>
      <c r="L41" t="s">
        <v>913</v>
      </c>
      <c r="M41" s="5">
        <v>0</v>
      </c>
      <c r="N41" s="5">
        <v>0</v>
      </c>
      <c r="O41" t="s">
        <v>913</v>
      </c>
      <c r="P41" t="s">
        <v>912</v>
      </c>
      <c r="Q41" s="5">
        <v>0</v>
      </c>
      <c r="R41" s="5">
        <v>0</v>
      </c>
      <c r="S41" s="5">
        <v>0</v>
      </c>
      <c r="T41" t="s">
        <v>913</v>
      </c>
      <c r="U41" t="s">
        <v>912</v>
      </c>
      <c r="V41" t="s">
        <v>913</v>
      </c>
      <c r="W41" s="5">
        <v>0</v>
      </c>
      <c r="X41" s="5">
        <v>0</v>
      </c>
      <c r="Y41" t="s">
        <v>913</v>
      </c>
      <c r="Z41" s="5">
        <v>0</v>
      </c>
      <c r="AA41" s="5">
        <v>0</v>
      </c>
      <c r="AB41" s="5">
        <v>0</v>
      </c>
      <c r="AC41" t="s">
        <v>913</v>
      </c>
      <c r="AD41" t="s">
        <v>913</v>
      </c>
      <c r="AE41" s="5">
        <v>0</v>
      </c>
      <c r="AF41" s="5">
        <v>0</v>
      </c>
      <c r="AG41" t="s">
        <v>913</v>
      </c>
      <c r="AH41" t="s">
        <v>913</v>
      </c>
      <c r="AI41" s="5">
        <v>0</v>
      </c>
      <c r="AJ41" s="5">
        <v>0</v>
      </c>
      <c r="AK41" t="s">
        <v>913</v>
      </c>
      <c r="AL41" t="s">
        <v>913</v>
      </c>
      <c r="AM41" s="5">
        <v>0</v>
      </c>
      <c r="AN41" s="5">
        <v>0</v>
      </c>
      <c r="AO41" s="5">
        <v>0</v>
      </c>
      <c r="AP41" t="s">
        <v>913</v>
      </c>
      <c r="AQ41" s="5">
        <v>0</v>
      </c>
      <c r="AR41" s="5">
        <v>0</v>
      </c>
      <c r="AS41" t="s">
        <v>913</v>
      </c>
      <c r="AT41" t="s">
        <v>913</v>
      </c>
      <c r="AU41" s="5">
        <v>0</v>
      </c>
      <c r="AV41" t="s">
        <v>913</v>
      </c>
      <c r="AW41" t="s">
        <v>913</v>
      </c>
      <c r="AX41" s="5">
        <v>0</v>
      </c>
      <c r="AY41" t="s">
        <v>913</v>
      </c>
      <c r="AZ41" t="s">
        <v>913</v>
      </c>
      <c r="BA41" s="5">
        <v>0</v>
      </c>
      <c r="BB41" s="5">
        <v>0</v>
      </c>
      <c r="BC41" t="s">
        <v>913</v>
      </c>
      <c r="BD41" s="5">
        <v>0</v>
      </c>
      <c r="BE41" s="5">
        <v>0</v>
      </c>
      <c r="BF41" t="s">
        <v>913</v>
      </c>
      <c r="BG41" t="s">
        <v>913</v>
      </c>
      <c r="BH41" s="5">
        <v>0</v>
      </c>
      <c r="BI41" t="s">
        <v>913</v>
      </c>
      <c r="BJ41" t="s">
        <v>913</v>
      </c>
      <c r="BK41" s="5">
        <v>0</v>
      </c>
      <c r="BL41" t="s">
        <v>913</v>
      </c>
      <c r="BM41" t="s">
        <v>913</v>
      </c>
      <c r="BN41" s="5">
        <v>0</v>
      </c>
      <c r="BO41" t="s">
        <v>913</v>
      </c>
      <c r="BP41" t="s">
        <v>913</v>
      </c>
      <c r="BQ41" s="5">
        <v>0</v>
      </c>
      <c r="BR41" t="s">
        <v>913</v>
      </c>
      <c r="BS41" t="s">
        <v>913</v>
      </c>
      <c r="BT41" s="5">
        <v>0</v>
      </c>
      <c r="BU41" t="s">
        <v>913</v>
      </c>
      <c r="BV41" t="s">
        <v>913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t="s">
        <v>913</v>
      </c>
      <c r="CW41" t="s">
        <v>913</v>
      </c>
      <c r="CX41" s="5">
        <v>0</v>
      </c>
      <c r="CY41" s="5">
        <v>0</v>
      </c>
      <c r="CZ41" t="s">
        <v>913</v>
      </c>
      <c r="DA41" t="s">
        <v>913</v>
      </c>
      <c r="DB41" s="5">
        <v>0</v>
      </c>
      <c r="DC41" s="5">
        <v>0</v>
      </c>
      <c r="DD41" s="5">
        <v>0</v>
      </c>
      <c r="DE41" t="s">
        <v>913</v>
      </c>
      <c r="DF41" t="s">
        <v>913</v>
      </c>
      <c r="DG41" t="s">
        <v>913</v>
      </c>
      <c r="DH41" s="5">
        <v>0</v>
      </c>
      <c r="DI41" s="5">
        <v>0</v>
      </c>
      <c r="DJ41" t="s">
        <v>913</v>
      </c>
      <c r="DK41" s="5">
        <v>0</v>
      </c>
      <c r="DL41" s="5">
        <v>0</v>
      </c>
      <c r="DM41" s="5">
        <v>0</v>
      </c>
      <c r="DN41" t="s">
        <v>913</v>
      </c>
      <c r="DO41" t="s">
        <v>913</v>
      </c>
      <c r="DP41" s="5">
        <v>0</v>
      </c>
      <c r="DQ41" s="5">
        <v>0</v>
      </c>
      <c r="DR41" t="s">
        <v>913</v>
      </c>
      <c r="DS41" t="s">
        <v>913</v>
      </c>
      <c r="DT41" s="5">
        <v>0</v>
      </c>
      <c r="DU41" s="5">
        <v>0</v>
      </c>
      <c r="DV41" t="s">
        <v>913</v>
      </c>
      <c r="DW41" t="s">
        <v>913</v>
      </c>
      <c r="DX41" s="5">
        <v>0</v>
      </c>
      <c r="DY41" s="5">
        <v>0</v>
      </c>
      <c r="DZ41" s="5">
        <v>0</v>
      </c>
      <c r="EA41" t="s">
        <v>913</v>
      </c>
      <c r="EB41" s="5">
        <v>0</v>
      </c>
      <c r="EC41" s="5">
        <v>0</v>
      </c>
      <c r="ED41" t="s">
        <v>913</v>
      </c>
      <c r="EE41" t="s">
        <v>913</v>
      </c>
      <c r="EF41" s="5">
        <v>0</v>
      </c>
      <c r="EG41" t="s">
        <v>913</v>
      </c>
      <c r="EH41" t="s">
        <v>913</v>
      </c>
      <c r="EI41" s="5">
        <v>0</v>
      </c>
      <c r="EJ41" t="s">
        <v>913</v>
      </c>
      <c r="EK41" t="s">
        <v>913</v>
      </c>
      <c r="EL41" s="5">
        <v>0</v>
      </c>
      <c r="EM41" s="5">
        <v>0</v>
      </c>
      <c r="EN41" t="s">
        <v>913</v>
      </c>
      <c r="EO41" s="5">
        <v>0</v>
      </c>
      <c r="EP41" s="5">
        <v>0</v>
      </c>
      <c r="EQ41" t="s">
        <v>913</v>
      </c>
      <c r="ER41" t="s">
        <v>913</v>
      </c>
      <c r="ES41" s="5">
        <v>0</v>
      </c>
      <c r="ET41" t="s">
        <v>913</v>
      </c>
      <c r="EU41" t="s">
        <v>913</v>
      </c>
      <c r="EV41" s="5">
        <v>0</v>
      </c>
      <c r="EW41" t="s">
        <v>912</v>
      </c>
      <c r="EX41" t="s">
        <v>913</v>
      </c>
      <c r="EY41" s="5">
        <v>0</v>
      </c>
      <c r="EZ41" t="s">
        <v>913</v>
      </c>
      <c r="FA41" t="s">
        <v>913</v>
      </c>
      <c r="FB41" s="5">
        <v>0</v>
      </c>
      <c r="FC41" t="s">
        <v>913</v>
      </c>
      <c r="FD41" t="s">
        <v>913</v>
      </c>
      <c r="FE41" s="5">
        <v>0</v>
      </c>
      <c r="FF41" t="s">
        <v>913</v>
      </c>
      <c r="FG41" t="s">
        <v>913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t="s">
        <v>930</v>
      </c>
      <c r="GH41" t="s">
        <v>930</v>
      </c>
      <c r="GI41" t="s">
        <v>909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t="s">
        <v>930</v>
      </c>
      <c r="GQ41" t="s">
        <v>930</v>
      </c>
      <c r="GR41" t="s">
        <v>1037</v>
      </c>
      <c r="GS41" s="4">
        <v>0</v>
      </c>
      <c r="GT41" s="4">
        <v>5</v>
      </c>
      <c r="GU41" s="4">
        <v>30</v>
      </c>
      <c r="GV41" s="4">
        <v>34</v>
      </c>
      <c r="GW41" s="5">
        <v>30</v>
      </c>
      <c r="GX41" s="5">
        <v>39</v>
      </c>
      <c r="GY41" s="5">
        <v>0</v>
      </c>
      <c r="GZ41" s="5">
        <v>0</v>
      </c>
      <c r="HA41" s="5">
        <v>2</v>
      </c>
      <c r="HB41" s="5">
        <v>3</v>
      </c>
      <c r="HC41" s="5">
        <v>17</v>
      </c>
      <c r="HD41" s="5">
        <v>17</v>
      </c>
      <c r="HE41" s="5">
        <v>13</v>
      </c>
      <c r="HF41" s="5">
        <v>17</v>
      </c>
      <c r="HG41" t="s">
        <v>935</v>
      </c>
      <c r="HH41" t="s">
        <v>910</v>
      </c>
      <c r="HI41" s="5">
        <v>0</v>
      </c>
      <c r="HJ41" s="5">
        <v>9</v>
      </c>
      <c r="HK41" s="5">
        <v>4</v>
      </c>
      <c r="HL41" s="5">
        <v>3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5</v>
      </c>
      <c r="HT41" s="5">
        <v>5</v>
      </c>
      <c r="HU41" s="5">
        <v>0</v>
      </c>
      <c r="HV41" s="5">
        <v>0</v>
      </c>
      <c r="HW41" s="5">
        <v>5</v>
      </c>
      <c r="HX41" s="5">
        <v>5</v>
      </c>
      <c r="HY41" s="5">
        <v>0</v>
      </c>
      <c r="HZ41" s="5">
        <v>0</v>
      </c>
      <c r="IA41" s="5">
        <v>0</v>
      </c>
      <c r="IB41" s="5">
        <v>5</v>
      </c>
      <c r="IC41" s="5">
        <v>5</v>
      </c>
      <c r="ID41" s="5">
        <v>5</v>
      </c>
      <c r="IE41" s="5">
        <v>0</v>
      </c>
      <c r="IF41" s="5">
        <v>0</v>
      </c>
      <c r="IG41" s="5">
        <v>5</v>
      </c>
      <c r="IH41" s="5">
        <v>0</v>
      </c>
      <c r="II41" s="5">
        <v>0</v>
      </c>
      <c r="IJ41" s="5">
        <v>0</v>
      </c>
      <c r="IK41" s="5">
        <v>5</v>
      </c>
      <c r="IL41" s="5">
        <v>5</v>
      </c>
      <c r="IM41" s="5">
        <v>0</v>
      </c>
      <c r="IN41" s="5">
        <v>0</v>
      </c>
      <c r="IO41" s="5">
        <v>5</v>
      </c>
      <c r="IP41" s="5">
        <v>5</v>
      </c>
      <c r="IQ41" s="5">
        <v>0</v>
      </c>
      <c r="IR41" s="5">
        <v>0</v>
      </c>
      <c r="IS41" s="5">
        <v>5</v>
      </c>
      <c r="IT41" s="5">
        <v>5</v>
      </c>
      <c r="IU41" s="5">
        <v>0</v>
      </c>
      <c r="IV41" s="5">
        <v>0</v>
      </c>
      <c r="IW41" s="5">
        <v>0</v>
      </c>
      <c r="IX41" s="5">
        <v>5</v>
      </c>
      <c r="IY41" s="5">
        <v>0</v>
      </c>
      <c r="IZ41" s="5">
        <v>0</v>
      </c>
      <c r="JA41" s="5">
        <v>5</v>
      </c>
      <c r="JB41" s="5">
        <v>5</v>
      </c>
      <c r="JC41" s="5">
        <v>0</v>
      </c>
      <c r="JD41" s="5">
        <v>5</v>
      </c>
      <c r="JE41" s="5">
        <v>5</v>
      </c>
      <c r="JF41" s="5">
        <v>0</v>
      </c>
      <c r="JG41" s="5">
        <v>5</v>
      </c>
      <c r="JH41" s="5">
        <v>5</v>
      </c>
      <c r="JI41" s="5">
        <v>0</v>
      </c>
      <c r="JJ41" s="5">
        <v>0</v>
      </c>
      <c r="JK41" s="5">
        <v>5</v>
      </c>
      <c r="JL41" s="5">
        <v>0</v>
      </c>
      <c r="JM41" s="5">
        <v>0</v>
      </c>
      <c r="JN41" s="5">
        <v>5</v>
      </c>
      <c r="JO41" s="5">
        <v>5</v>
      </c>
      <c r="JP41" s="5">
        <v>0</v>
      </c>
      <c r="JQ41" s="5">
        <v>5</v>
      </c>
      <c r="JR41" s="5">
        <v>5</v>
      </c>
      <c r="JS41" s="5">
        <v>0</v>
      </c>
      <c r="JT41" s="5">
        <v>5</v>
      </c>
      <c r="JU41" s="5">
        <v>5</v>
      </c>
      <c r="JV41" s="5">
        <v>0</v>
      </c>
      <c r="JW41" s="5">
        <v>5</v>
      </c>
      <c r="JX41" s="5">
        <v>5</v>
      </c>
      <c r="JY41" s="5">
        <v>0</v>
      </c>
      <c r="JZ41" s="5">
        <v>5</v>
      </c>
      <c r="KA41" s="5">
        <v>5</v>
      </c>
      <c r="KB41" s="5">
        <v>0</v>
      </c>
      <c r="KC41" s="5">
        <v>5</v>
      </c>
      <c r="KD41" s="5">
        <v>5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t="s">
        <v>918</v>
      </c>
      <c r="LE41" t="s">
        <v>918</v>
      </c>
      <c r="LF41" s="5">
        <v>0</v>
      </c>
      <c r="LG41" s="5">
        <v>0</v>
      </c>
      <c r="LH41" t="s">
        <v>918</v>
      </c>
      <c r="LI41" t="s">
        <v>916</v>
      </c>
      <c r="LJ41" s="5">
        <v>0</v>
      </c>
      <c r="LK41" s="5">
        <v>0</v>
      </c>
      <c r="LL41" s="5">
        <v>0</v>
      </c>
      <c r="LM41" t="s">
        <v>918</v>
      </c>
      <c r="LN41" t="s">
        <v>918</v>
      </c>
      <c r="LO41" t="s">
        <v>918</v>
      </c>
      <c r="LP41" s="5">
        <v>0</v>
      </c>
      <c r="LQ41" s="5">
        <v>0</v>
      </c>
      <c r="LR41" t="s">
        <v>918</v>
      </c>
      <c r="LS41" s="5">
        <v>0</v>
      </c>
      <c r="LT41" s="5">
        <v>0</v>
      </c>
      <c r="LU41" s="5">
        <v>0</v>
      </c>
      <c r="LV41" t="s">
        <v>918</v>
      </c>
      <c r="LW41" t="s">
        <v>918</v>
      </c>
      <c r="LX41" s="5">
        <v>0</v>
      </c>
      <c r="LY41" s="5">
        <v>0</v>
      </c>
      <c r="LZ41" t="s">
        <v>918</v>
      </c>
      <c r="MA41" t="s">
        <v>918</v>
      </c>
      <c r="MB41" s="5">
        <v>0</v>
      </c>
      <c r="MC41" s="5">
        <v>0</v>
      </c>
      <c r="MD41" t="s">
        <v>918</v>
      </c>
      <c r="ME41" t="s">
        <v>916</v>
      </c>
      <c r="MF41" s="5">
        <v>0</v>
      </c>
      <c r="MG41" s="5">
        <v>0</v>
      </c>
      <c r="MH41" s="5">
        <v>0</v>
      </c>
      <c r="MI41" t="s">
        <v>918</v>
      </c>
      <c r="MJ41" s="5">
        <v>0</v>
      </c>
      <c r="MK41" s="5">
        <v>0</v>
      </c>
      <c r="ML41" t="s">
        <v>918</v>
      </c>
      <c r="MM41" t="s">
        <v>918</v>
      </c>
      <c r="MN41" s="5">
        <v>0</v>
      </c>
      <c r="MO41" t="s">
        <v>918</v>
      </c>
      <c r="MP41" t="s">
        <v>918</v>
      </c>
      <c r="MQ41" s="5">
        <v>0</v>
      </c>
      <c r="MR41" t="s">
        <v>918</v>
      </c>
      <c r="MS41" t="s">
        <v>918</v>
      </c>
      <c r="MT41" s="5">
        <v>0</v>
      </c>
      <c r="MU41" s="5">
        <v>0</v>
      </c>
      <c r="MV41" t="s">
        <v>918</v>
      </c>
      <c r="MW41" s="5">
        <v>0</v>
      </c>
      <c r="MX41" s="5">
        <v>0</v>
      </c>
      <c r="MY41" t="s">
        <v>918</v>
      </c>
      <c r="MZ41" t="s">
        <v>918</v>
      </c>
      <c r="NA41" s="5">
        <v>0</v>
      </c>
      <c r="NB41" t="s">
        <v>918</v>
      </c>
      <c r="NC41" t="s">
        <v>918</v>
      </c>
      <c r="ND41" s="5">
        <v>0</v>
      </c>
      <c r="NE41" t="s">
        <v>918</v>
      </c>
      <c r="NF41" t="s">
        <v>918</v>
      </c>
      <c r="NG41" s="5">
        <v>0</v>
      </c>
      <c r="NH41" t="s">
        <v>918</v>
      </c>
      <c r="NI41" t="s">
        <v>918</v>
      </c>
      <c r="NJ41" s="5">
        <v>0</v>
      </c>
      <c r="NK41" t="s">
        <v>918</v>
      </c>
      <c r="NL41" t="s">
        <v>918</v>
      </c>
      <c r="NM41" s="5">
        <v>0</v>
      </c>
      <c r="NN41" t="s">
        <v>918</v>
      </c>
      <c r="NO41" t="s">
        <v>918</v>
      </c>
      <c r="NP41" s="5">
        <v>0</v>
      </c>
      <c r="NQ41" s="5">
        <v>0</v>
      </c>
      <c r="NR41" s="5">
        <v>0</v>
      </c>
      <c r="NS41" s="5">
        <v>0</v>
      </c>
      <c r="NT41" s="5">
        <v>0</v>
      </c>
      <c r="NU41" s="5">
        <v>0</v>
      </c>
      <c r="NV41" s="5">
        <v>0</v>
      </c>
      <c r="NW41" s="5">
        <v>0</v>
      </c>
      <c r="NX41" s="5">
        <v>0</v>
      </c>
      <c r="NY41" s="5">
        <v>0</v>
      </c>
      <c r="NZ41" s="5">
        <v>0</v>
      </c>
      <c r="OA41" s="5">
        <v>0</v>
      </c>
      <c r="OB41" s="5">
        <v>0</v>
      </c>
      <c r="OC41" s="5">
        <v>0</v>
      </c>
      <c r="OD41" s="5">
        <v>0</v>
      </c>
      <c r="OE41" s="5">
        <v>0</v>
      </c>
      <c r="OF41" s="5">
        <v>0</v>
      </c>
      <c r="OG41" s="5">
        <v>0</v>
      </c>
      <c r="OH41" s="5">
        <v>0</v>
      </c>
      <c r="OI41" s="5">
        <v>0</v>
      </c>
      <c r="OJ41" s="5">
        <v>0</v>
      </c>
      <c r="OK41" s="5">
        <v>0</v>
      </c>
      <c r="OL41" s="5">
        <v>0</v>
      </c>
      <c r="OM41" s="5">
        <v>0</v>
      </c>
      <c r="ON41" s="5">
        <v>0</v>
      </c>
      <c r="OO41" s="5">
        <v>5</v>
      </c>
      <c r="OP41" s="5">
        <v>0</v>
      </c>
      <c r="OQ41" s="5">
        <v>0</v>
      </c>
      <c r="OR41" s="5">
        <v>0</v>
      </c>
      <c r="OS41" s="5">
        <v>5</v>
      </c>
      <c r="OT41" s="5">
        <v>15</v>
      </c>
      <c r="OU41" s="5">
        <v>0</v>
      </c>
      <c r="OV41" s="5">
        <v>0</v>
      </c>
      <c r="OW41" s="5">
        <v>0</v>
      </c>
      <c r="OX41" s="5">
        <v>5</v>
      </c>
      <c r="OY41" s="5">
        <v>15</v>
      </c>
      <c r="OZ41" s="5">
        <v>15</v>
      </c>
      <c r="PA41" s="5">
        <v>0</v>
      </c>
      <c r="PB41" s="5">
        <v>0</v>
      </c>
      <c r="PC41" s="5">
        <v>15</v>
      </c>
      <c r="PD41" s="5">
        <v>0</v>
      </c>
      <c r="PE41" s="5">
        <v>0</v>
      </c>
      <c r="PF41" s="5">
        <v>0</v>
      </c>
      <c r="PG41" s="5">
        <v>5</v>
      </c>
      <c r="PH41" s="5">
        <v>15</v>
      </c>
      <c r="PI41" s="5">
        <v>0</v>
      </c>
      <c r="PJ41" s="5">
        <v>0</v>
      </c>
      <c r="PK41" s="5">
        <v>5</v>
      </c>
      <c r="PL41" s="5">
        <v>15</v>
      </c>
      <c r="PM41" s="5">
        <v>0</v>
      </c>
      <c r="PN41" s="5">
        <v>0</v>
      </c>
      <c r="PO41" s="5">
        <v>15</v>
      </c>
      <c r="PP41" s="5">
        <v>45</v>
      </c>
      <c r="PQ41" s="5">
        <v>0</v>
      </c>
      <c r="PR41" s="5">
        <v>0</v>
      </c>
      <c r="PS41" s="5">
        <v>0</v>
      </c>
      <c r="PT41" s="5">
        <v>45</v>
      </c>
      <c r="PU41" s="5">
        <v>0</v>
      </c>
      <c r="PV41" s="5">
        <v>0</v>
      </c>
      <c r="PW41" s="5">
        <v>45</v>
      </c>
      <c r="PX41" s="5">
        <v>45</v>
      </c>
      <c r="PY41" s="5">
        <v>0</v>
      </c>
      <c r="PZ41" s="5">
        <v>45</v>
      </c>
      <c r="QA41" s="5">
        <v>45</v>
      </c>
      <c r="QB41" s="5">
        <v>0</v>
      </c>
      <c r="QC41" s="5">
        <v>15</v>
      </c>
      <c r="QD41" s="5">
        <v>45</v>
      </c>
      <c r="QE41" s="5">
        <v>0</v>
      </c>
      <c r="QF41" s="5">
        <v>0</v>
      </c>
      <c r="QG41" s="5">
        <v>45</v>
      </c>
      <c r="QH41" s="5">
        <v>0</v>
      </c>
      <c r="QI41" s="5">
        <v>0</v>
      </c>
      <c r="QJ41" s="5">
        <v>45</v>
      </c>
      <c r="QK41" s="5">
        <v>45</v>
      </c>
      <c r="QL41" s="5">
        <v>0</v>
      </c>
      <c r="QM41" s="5">
        <v>45</v>
      </c>
      <c r="QN41" s="5">
        <v>45</v>
      </c>
      <c r="QO41" s="5">
        <v>0</v>
      </c>
      <c r="QP41" s="5">
        <v>45</v>
      </c>
      <c r="QQ41" s="5">
        <v>45</v>
      </c>
      <c r="QR41" s="5">
        <v>0</v>
      </c>
      <c r="QS41" s="5">
        <v>45</v>
      </c>
      <c r="QT41" s="5">
        <v>45</v>
      </c>
      <c r="QU41" s="5">
        <v>0</v>
      </c>
      <c r="QV41" s="5">
        <v>45</v>
      </c>
      <c r="QW41" s="5">
        <v>45</v>
      </c>
      <c r="QX41" s="5">
        <v>0</v>
      </c>
      <c r="QY41" s="5">
        <v>45</v>
      </c>
      <c r="QZ41" s="5">
        <v>45</v>
      </c>
      <c r="RA41" s="5">
        <v>0</v>
      </c>
      <c r="RB41" s="5">
        <v>0</v>
      </c>
      <c r="RC41" s="5">
        <v>0</v>
      </c>
      <c r="RD41" s="5">
        <v>0</v>
      </c>
      <c r="RE41" s="5">
        <v>0</v>
      </c>
      <c r="RF41" s="5">
        <v>0</v>
      </c>
      <c r="RG41" s="5">
        <v>0</v>
      </c>
      <c r="RH41" s="5">
        <v>0</v>
      </c>
      <c r="RI41" s="5">
        <v>0</v>
      </c>
      <c r="RJ41" s="5">
        <v>0</v>
      </c>
      <c r="RK41" s="5">
        <v>0</v>
      </c>
      <c r="RL41" s="5">
        <v>0</v>
      </c>
      <c r="RM41" s="5">
        <v>0</v>
      </c>
      <c r="RN41" s="5">
        <v>0</v>
      </c>
      <c r="RO41" s="5">
        <v>0</v>
      </c>
      <c r="RP41" s="5">
        <v>0</v>
      </c>
      <c r="RQ41" s="5">
        <v>0</v>
      </c>
      <c r="RR41" s="5">
        <v>0</v>
      </c>
      <c r="RS41" s="5">
        <v>0</v>
      </c>
      <c r="RT41" s="5">
        <v>0</v>
      </c>
      <c r="RU41" s="5">
        <v>0</v>
      </c>
      <c r="RV41" s="5">
        <v>0</v>
      </c>
      <c r="RW41" s="5">
        <v>0</v>
      </c>
      <c r="RX41" s="5">
        <v>0</v>
      </c>
      <c r="RY41" s="5">
        <v>0</v>
      </c>
      <c r="RZ41" s="5">
        <v>2</v>
      </c>
      <c r="SA41" s="5">
        <v>2</v>
      </c>
      <c r="SB41" s="5">
        <v>3</v>
      </c>
      <c r="SC41" s="5">
        <v>1</v>
      </c>
      <c r="SD41" s="5">
        <v>2</v>
      </c>
      <c r="SE41" s="5">
        <v>2</v>
      </c>
      <c r="SF41" s="5">
        <v>2</v>
      </c>
      <c r="SG41" s="5">
        <v>1</v>
      </c>
      <c r="SH41" s="5">
        <v>2</v>
      </c>
      <c r="SI41" s="5">
        <v>2</v>
      </c>
      <c r="SJ41" s="5">
        <v>2</v>
      </c>
      <c r="SK41" s="5">
        <v>1</v>
      </c>
      <c r="SL41" s="5">
        <v>2</v>
      </c>
      <c r="SM41" s="5">
        <v>2</v>
      </c>
      <c r="SN41" s="5">
        <v>2</v>
      </c>
      <c r="SO41" s="5">
        <v>2</v>
      </c>
      <c r="SP41" s="5">
        <v>2</v>
      </c>
      <c r="SQ41" s="5">
        <v>2</v>
      </c>
      <c r="SR41" s="5">
        <v>0</v>
      </c>
      <c r="SS41" s="5">
        <v>0</v>
      </c>
      <c r="ST41" s="5">
        <v>0</v>
      </c>
      <c r="SU41" s="5">
        <v>0</v>
      </c>
      <c r="SV41" s="5">
        <v>0</v>
      </c>
      <c r="SW41" s="5">
        <v>0</v>
      </c>
      <c r="SX41" s="5">
        <v>0</v>
      </c>
      <c r="SY41" s="5">
        <v>0</v>
      </c>
      <c r="SZ41" s="5">
        <v>0</v>
      </c>
      <c r="TA41" s="5">
        <v>0</v>
      </c>
      <c r="TB41" t="s">
        <v>941</v>
      </c>
      <c r="TC41" t="s">
        <v>932</v>
      </c>
      <c r="TD41" t="s">
        <v>932</v>
      </c>
      <c r="TE41" t="s">
        <v>920</v>
      </c>
      <c r="TF41" t="s">
        <v>948</v>
      </c>
      <c r="TG41" t="s">
        <v>941</v>
      </c>
      <c r="TH41" t="s">
        <v>943</v>
      </c>
      <c r="TI41" t="s">
        <v>945</v>
      </c>
      <c r="TJ41" t="s">
        <v>943</v>
      </c>
      <c r="TK41" t="s">
        <v>932</v>
      </c>
      <c r="TL41" t="s">
        <v>943</v>
      </c>
      <c r="TM41" t="s">
        <v>945</v>
      </c>
      <c r="TN41" t="s">
        <v>943</v>
      </c>
      <c r="TO41" t="s">
        <v>945</v>
      </c>
      <c r="TP41" t="s">
        <v>943</v>
      </c>
      <c r="TQ41" t="s">
        <v>945</v>
      </c>
      <c r="TR41" t="s">
        <v>943</v>
      </c>
      <c r="TS41" t="s">
        <v>932</v>
      </c>
      <c r="TT41" s="5">
        <v>999</v>
      </c>
      <c r="TU41" s="5">
        <v>999</v>
      </c>
      <c r="TV41" s="5">
        <v>999</v>
      </c>
      <c r="TW41" s="5">
        <v>999</v>
      </c>
      <c r="TX41" s="5">
        <v>999</v>
      </c>
      <c r="TY41" s="5">
        <v>999</v>
      </c>
      <c r="TZ41" s="5">
        <v>999</v>
      </c>
      <c r="UA41" s="5">
        <v>999</v>
      </c>
      <c r="UB41" s="5">
        <v>999</v>
      </c>
      <c r="UC41" s="5">
        <v>999</v>
      </c>
      <c r="UD41" s="5">
        <v>999</v>
      </c>
      <c r="UE41" s="5">
        <v>999</v>
      </c>
      <c r="UF41" s="5">
        <v>0</v>
      </c>
      <c r="UG41" s="5">
        <v>0</v>
      </c>
      <c r="UH41" s="5">
        <v>0</v>
      </c>
      <c r="UI41" s="5">
        <v>0</v>
      </c>
      <c r="UJ41" s="5">
        <v>0</v>
      </c>
      <c r="UK41" s="5">
        <v>0</v>
      </c>
      <c r="UL41" s="5">
        <v>0</v>
      </c>
      <c r="UM41" s="5">
        <v>0</v>
      </c>
      <c r="UN41" s="5">
        <v>0</v>
      </c>
      <c r="UO41" s="5">
        <v>0</v>
      </c>
      <c r="UP41" s="5">
        <v>0</v>
      </c>
      <c r="UQ41" s="5">
        <v>0</v>
      </c>
      <c r="UR41" s="5">
        <v>0</v>
      </c>
      <c r="US41" s="5">
        <v>0</v>
      </c>
      <c r="UT41" s="5">
        <v>0</v>
      </c>
      <c r="UU41" s="5">
        <v>0</v>
      </c>
      <c r="UV41" s="5">
        <v>0</v>
      </c>
      <c r="UW41" s="5">
        <v>0</v>
      </c>
      <c r="UX41" s="5">
        <v>0</v>
      </c>
      <c r="UY41" s="5">
        <v>0</v>
      </c>
      <c r="UZ41" s="5">
        <v>0</v>
      </c>
      <c r="VA41" s="5">
        <v>0</v>
      </c>
      <c r="VB41" s="5">
        <v>0</v>
      </c>
      <c r="VC41" s="5">
        <v>0</v>
      </c>
      <c r="VD41" s="5">
        <v>0</v>
      </c>
      <c r="VE41" s="5">
        <v>0</v>
      </c>
      <c r="VF41" t="s">
        <v>925</v>
      </c>
      <c r="VG41" t="s">
        <v>925</v>
      </c>
      <c r="VH41" s="5">
        <v>0</v>
      </c>
      <c r="VI41" s="5">
        <v>0</v>
      </c>
      <c r="VJ41" s="5">
        <v>0</v>
      </c>
      <c r="VK41" t="s">
        <v>926</v>
      </c>
      <c r="VL41" s="5">
        <v>0</v>
      </c>
      <c r="VM41" s="5">
        <v>0</v>
      </c>
      <c r="VN41" t="s">
        <v>925</v>
      </c>
      <c r="VO41" t="s">
        <v>925</v>
      </c>
      <c r="VP41" s="5">
        <v>0</v>
      </c>
      <c r="VQ41" t="s">
        <v>925</v>
      </c>
      <c r="VR41" t="s">
        <v>925</v>
      </c>
      <c r="VS41" s="5">
        <v>0</v>
      </c>
      <c r="VT41" t="s">
        <v>925</v>
      </c>
      <c r="VU41" t="s">
        <v>925</v>
      </c>
      <c r="VV41" s="5">
        <v>0</v>
      </c>
      <c r="VW41">
        <v>0</v>
      </c>
      <c r="VX41" t="s">
        <v>925</v>
      </c>
      <c r="VY41" s="5">
        <v>0</v>
      </c>
      <c r="VZ41" s="5">
        <v>0</v>
      </c>
      <c r="WA41" t="s">
        <v>925</v>
      </c>
      <c r="WB41" t="s">
        <v>925</v>
      </c>
      <c r="WC41" s="5">
        <v>0</v>
      </c>
      <c r="WD41" t="s">
        <v>925</v>
      </c>
      <c r="WE41" t="s">
        <v>925</v>
      </c>
      <c r="WF41" s="5">
        <v>0</v>
      </c>
      <c r="WG41" t="s">
        <v>925</v>
      </c>
      <c r="WH41" t="s">
        <v>925</v>
      </c>
      <c r="WI41" s="5">
        <v>0</v>
      </c>
      <c r="WJ41" t="s">
        <v>925</v>
      </c>
      <c r="WK41" t="s">
        <v>925</v>
      </c>
      <c r="WL41" s="5">
        <v>0</v>
      </c>
      <c r="WM41" t="s">
        <v>925</v>
      </c>
      <c r="WN41" t="s">
        <v>925</v>
      </c>
      <c r="WO41" s="5">
        <v>0</v>
      </c>
      <c r="WP41" t="s">
        <v>925</v>
      </c>
      <c r="WQ41" t="s">
        <v>925</v>
      </c>
      <c r="WR41" s="5">
        <v>0</v>
      </c>
      <c r="WS41" s="5">
        <v>0</v>
      </c>
      <c r="WT41" s="5">
        <v>0</v>
      </c>
      <c r="WU41" s="5">
        <v>0</v>
      </c>
      <c r="WV41" s="5">
        <v>0</v>
      </c>
      <c r="WW41" s="5">
        <v>0</v>
      </c>
      <c r="WX41" s="5">
        <v>0</v>
      </c>
      <c r="WY41" s="5">
        <v>0</v>
      </c>
      <c r="WZ41" s="5">
        <v>0</v>
      </c>
      <c r="XA41" s="5">
        <v>0</v>
      </c>
      <c r="XB41" s="5">
        <v>0</v>
      </c>
      <c r="XC41" s="5">
        <v>0</v>
      </c>
      <c r="XD41" s="5">
        <v>0</v>
      </c>
      <c r="XE41" s="5">
        <v>0</v>
      </c>
      <c r="XF41" s="5">
        <v>0</v>
      </c>
      <c r="XG41" s="5">
        <v>0</v>
      </c>
      <c r="XH41" s="5">
        <v>0</v>
      </c>
      <c r="XI41" s="5">
        <v>0</v>
      </c>
      <c r="XJ41" s="5">
        <v>0</v>
      </c>
      <c r="XK41" s="5">
        <v>0</v>
      </c>
      <c r="XL41" s="5">
        <v>0</v>
      </c>
      <c r="XM41" s="5">
        <v>0</v>
      </c>
      <c r="XN41" s="5">
        <v>0</v>
      </c>
      <c r="XO41" s="5">
        <v>0</v>
      </c>
      <c r="XP41" s="5">
        <v>0</v>
      </c>
      <c r="XQ41" s="3">
        <v>2</v>
      </c>
      <c r="XR41" s="3">
        <v>0</v>
      </c>
      <c r="XS41" s="1" t="e">
        <v>#NULL!</v>
      </c>
      <c r="XT41" s="1" t="e">
        <v>#NULL!</v>
      </c>
      <c r="XU41" s="3">
        <v>2</v>
      </c>
      <c r="XV41" s="3">
        <v>0</v>
      </c>
      <c r="XW41" s="1" t="e">
        <v>#NULL!</v>
      </c>
      <c r="XX41" s="1" t="e">
        <v>#NULL!</v>
      </c>
      <c r="XY41" s="1" t="e">
        <v>#NULL!</v>
      </c>
      <c r="XZ41" s="3">
        <v>1</v>
      </c>
      <c r="YA41" s="3">
        <v>1</v>
      </c>
      <c r="YB41" s="3">
        <v>0</v>
      </c>
      <c r="YC41" s="1" t="e">
        <v>#NULL!</v>
      </c>
      <c r="YD41" s="1" t="e">
        <v>#NULL!</v>
      </c>
      <c r="YE41" s="3">
        <v>0</v>
      </c>
      <c r="YF41" s="1" t="e">
        <v>#NULL!</v>
      </c>
      <c r="YG41" s="1" t="e">
        <v>#NULL!</v>
      </c>
      <c r="YH41" s="1" t="e">
        <v>#NULL!</v>
      </c>
      <c r="YI41" s="3">
        <v>1</v>
      </c>
      <c r="YJ41" s="3">
        <v>0</v>
      </c>
      <c r="YK41" s="1" t="e">
        <v>#NULL!</v>
      </c>
      <c r="YL41" s="1" t="e">
        <v>#NULL!</v>
      </c>
      <c r="YM41" s="3">
        <v>2</v>
      </c>
      <c r="YN41" s="3">
        <v>0</v>
      </c>
      <c r="YO41" s="1" t="e">
        <v>#NULL!</v>
      </c>
      <c r="YP41" s="1" t="e">
        <v>#NULL!</v>
      </c>
      <c r="YQ41" s="3">
        <v>2</v>
      </c>
      <c r="YR41" s="3">
        <v>0</v>
      </c>
      <c r="YS41" s="1" t="e">
        <v>#NULL!</v>
      </c>
      <c r="YT41" s="1" t="e">
        <v>#NULL!</v>
      </c>
      <c r="YU41" s="1" t="e">
        <v>#NULL!</v>
      </c>
      <c r="YV41" s="3">
        <v>0</v>
      </c>
      <c r="YW41" s="1" t="e">
        <v>#NULL!</v>
      </c>
      <c r="YX41" s="1" t="e">
        <v>#NULL!</v>
      </c>
      <c r="YY41" s="3">
        <v>2</v>
      </c>
      <c r="YZ41" s="3">
        <v>0</v>
      </c>
      <c r="ZA41" s="1" t="e">
        <v>#NULL!</v>
      </c>
      <c r="ZB41" s="3">
        <v>2</v>
      </c>
      <c r="ZC41" s="3">
        <v>0</v>
      </c>
      <c r="ZD41" s="1" t="e">
        <v>#NULL!</v>
      </c>
      <c r="ZE41" s="3">
        <v>2</v>
      </c>
      <c r="ZF41" s="3">
        <v>0</v>
      </c>
      <c r="ZG41" s="1" t="e">
        <v>#NULL!</v>
      </c>
      <c r="ZH41" s="1" t="e">
        <v>#NULL!</v>
      </c>
      <c r="ZI41" s="3">
        <v>0</v>
      </c>
      <c r="ZJ41" s="1" t="e">
        <v>#NULL!</v>
      </c>
      <c r="ZK41" s="1" t="e">
        <v>#NULL!</v>
      </c>
      <c r="ZL41" s="3">
        <v>2</v>
      </c>
      <c r="ZM41" s="3">
        <v>0</v>
      </c>
      <c r="ZN41" s="1" t="e">
        <v>#NULL!</v>
      </c>
      <c r="ZO41" s="3">
        <v>2</v>
      </c>
      <c r="ZP41" s="3">
        <v>0</v>
      </c>
      <c r="ZQ41" s="1" t="e">
        <v>#NULL!</v>
      </c>
      <c r="ZR41" s="3">
        <v>2</v>
      </c>
      <c r="ZS41" s="3">
        <v>0</v>
      </c>
      <c r="ZT41" s="1" t="e">
        <v>#NULL!</v>
      </c>
      <c r="ZU41" s="3">
        <v>2</v>
      </c>
      <c r="ZV41" s="3">
        <v>0</v>
      </c>
      <c r="ZW41" s="1" t="e">
        <v>#NULL!</v>
      </c>
      <c r="ZX41" s="3">
        <v>2</v>
      </c>
      <c r="ZY41" s="3">
        <v>0</v>
      </c>
      <c r="ZZ41" s="1" t="e">
        <v>#NULL!</v>
      </c>
      <c r="AAA41" s="3">
        <v>2</v>
      </c>
      <c r="AAB41" s="3">
        <v>0</v>
      </c>
      <c r="AAC41" s="1" t="e">
        <v>#NULL!</v>
      </c>
      <c r="AAD41" s="3">
        <v>999</v>
      </c>
      <c r="AAE41" s="3">
        <v>999</v>
      </c>
      <c r="AAF41" s="3">
        <v>999</v>
      </c>
      <c r="AAG41" s="3">
        <v>999</v>
      </c>
      <c r="AAH41" s="3">
        <v>999</v>
      </c>
      <c r="AAI41" s="3">
        <v>999</v>
      </c>
      <c r="AAJ41" s="3">
        <v>999</v>
      </c>
      <c r="AAK41" s="3">
        <v>999</v>
      </c>
      <c r="AAL41" s="3">
        <v>999</v>
      </c>
      <c r="AAM41" s="3">
        <v>999</v>
      </c>
      <c r="AAN41" s="3">
        <v>999</v>
      </c>
      <c r="AAO41" s="3">
        <v>999</v>
      </c>
      <c r="AAP41" s="3">
        <v>999</v>
      </c>
      <c r="AAQ41" s="3">
        <v>999</v>
      </c>
      <c r="AAR41" s="3">
        <v>999</v>
      </c>
      <c r="AAS41" s="3">
        <v>999</v>
      </c>
      <c r="AAT41" s="3">
        <v>999</v>
      </c>
      <c r="AAU41" s="3">
        <v>999</v>
      </c>
      <c r="AAV41" s="3">
        <v>999</v>
      </c>
      <c r="AAW41" s="3">
        <v>999</v>
      </c>
      <c r="AAX41" s="3">
        <v>999</v>
      </c>
      <c r="AAY41" s="3">
        <v>999</v>
      </c>
      <c r="AAZ41" s="3">
        <v>999</v>
      </c>
      <c r="ABA41" s="3">
        <v>999</v>
      </c>
      <c r="ABB41" s="3">
        <v>5</v>
      </c>
      <c r="ABC41" s="3">
        <v>8</v>
      </c>
      <c r="ABD41" s="3">
        <v>0</v>
      </c>
      <c r="ABE41" s="3">
        <v>0</v>
      </c>
      <c r="ABF41" s="3">
        <v>4</v>
      </c>
      <c r="ABG41" s="3">
        <v>5</v>
      </c>
      <c r="ABH41" s="3">
        <v>0</v>
      </c>
      <c r="ABI41" s="3">
        <v>0</v>
      </c>
      <c r="ABJ41" s="3">
        <v>0</v>
      </c>
      <c r="ABK41" s="3">
        <v>4</v>
      </c>
      <c r="ABL41" s="3">
        <v>9</v>
      </c>
      <c r="ABM41" s="3">
        <v>4</v>
      </c>
      <c r="ABN41" s="3">
        <v>0</v>
      </c>
      <c r="ABO41" s="3">
        <v>0</v>
      </c>
      <c r="ABP41" s="3">
        <v>11</v>
      </c>
      <c r="ABQ41" s="3">
        <v>0</v>
      </c>
      <c r="ABR41" s="3">
        <v>0</v>
      </c>
      <c r="ABS41" s="3">
        <v>0</v>
      </c>
      <c r="ABT41" s="3">
        <v>8</v>
      </c>
      <c r="ABU41" s="3">
        <v>7</v>
      </c>
      <c r="ABV41" s="3">
        <v>0</v>
      </c>
      <c r="ABW41" s="3">
        <v>0</v>
      </c>
      <c r="ABX41" s="3">
        <v>5</v>
      </c>
      <c r="ABY41" s="3">
        <v>7</v>
      </c>
      <c r="ABZ41" s="3">
        <v>0</v>
      </c>
      <c r="ACA41" s="3">
        <v>0</v>
      </c>
      <c r="ACB41" s="3">
        <v>5</v>
      </c>
      <c r="ACC41" s="3">
        <v>6</v>
      </c>
      <c r="ACD41" s="3">
        <v>0</v>
      </c>
      <c r="ACE41" s="3">
        <v>0</v>
      </c>
      <c r="ACF41" s="3">
        <v>0</v>
      </c>
      <c r="ACG41" s="3">
        <v>12</v>
      </c>
      <c r="ACH41" s="3">
        <v>0</v>
      </c>
      <c r="ACI41" s="3">
        <v>0</v>
      </c>
      <c r="ACJ41" s="3">
        <v>7</v>
      </c>
      <c r="ACK41" s="3">
        <v>5</v>
      </c>
      <c r="ACL41" s="3">
        <v>0</v>
      </c>
      <c r="ACM41" s="3">
        <v>7</v>
      </c>
      <c r="ACN41" s="3">
        <v>7</v>
      </c>
      <c r="ACO41" s="3">
        <v>0</v>
      </c>
      <c r="ACP41" s="3">
        <v>4</v>
      </c>
      <c r="ACQ41" s="3">
        <v>7</v>
      </c>
      <c r="ACR41" s="3">
        <v>0</v>
      </c>
      <c r="ACS41" s="3">
        <v>0</v>
      </c>
      <c r="ACT41" s="3">
        <v>14</v>
      </c>
      <c r="ACU41" s="3">
        <v>0</v>
      </c>
      <c r="ACV41" s="3">
        <v>0</v>
      </c>
      <c r="ACW41" s="3">
        <v>7</v>
      </c>
      <c r="ACX41" s="3">
        <v>5</v>
      </c>
      <c r="ACY41" s="3">
        <v>0</v>
      </c>
      <c r="ACZ41" s="3">
        <v>7</v>
      </c>
      <c r="ADA41" s="3">
        <v>4</v>
      </c>
      <c r="ADB41" s="3">
        <v>0</v>
      </c>
      <c r="ADC41" s="3">
        <v>7</v>
      </c>
      <c r="ADD41" s="3">
        <v>4</v>
      </c>
      <c r="ADE41" s="3">
        <v>0</v>
      </c>
      <c r="ADF41" s="3">
        <v>4</v>
      </c>
      <c r="ADG41" s="3">
        <v>7</v>
      </c>
      <c r="ADH41" s="3">
        <v>0</v>
      </c>
      <c r="ADI41" s="3">
        <v>7</v>
      </c>
      <c r="ADJ41" s="3">
        <v>4</v>
      </c>
      <c r="ADK41" s="3">
        <v>0</v>
      </c>
      <c r="ADL41" s="3">
        <v>6</v>
      </c>
      <c r="ADM41" s="3">
        <v>0</v>
      </c>
      <c r="ADN41" s="3">
        <v>0</v>
      </c>
      <c r="ADO41" s="3">
        <v>0</v>
      </c>
      <c r="ADP41" s="3">
        <v>0</v>
      </c>
      <c r="ADQ41" s="3">
        <v>0</v>
      </c>
      <c r="ADR41" s="3">
        <v>0</v>
      </c>
      <c r="ADS41" s="3">
        <v>0</v>
      </c>
      <c r="ADT41" s="3">
        <v>0</v>
      </c>
      <c r="ADU41" s="3">
        <v>0</v>
      </c>
      <c r="ADV41" s="3">
        <v>0</v>
      </c>
      <c r="ADW41" s="3">
        <v>0</v>
      </c>
      <c r="ADX41" s="3">
        <v>0</v>
      </c>
      <c r="ADY41" s="3">
        <v>0</v>
      </c>
      <c r="ADZ41" s="3">
        <v>0</v>
      </c>
      <c r="AEA41" s="3">
        <v>0</v>
      </c>
      <c r="AEB41" s="3">
        <v>0</v>
      </c>
      <c r="AEC41" s="3">
        <v>0</v>
      </c>
      <c r="AED41" s="3">
        <v>0</v>
      </c>
      <c r="AEE41" s="3">
        <v>0</v>
      </c>
      <c r="AEF41" s="3">
        <v>0</v>
      </c>
      <c r="AEG41" s="3">
        <v>0</v>
      </c>
      <c r="AEH41" s="3">
        <v>0</v>
      </c>
      <c r="AEI41" s="3">
        <v>0</v>
      </c>
      <c r="AEJ41" s="3">
        <v>0</v>
      </c>
      <c r="AEK41" s="3">
        <v>0</v>
      </c>
      <c r="AEL41" s="3">
        <v>0</v>
      </c>
      <c r="AEM41" t="s">
        <v>933</v>
      </c>
      <c r="AEN41" t="s">
        <v>933</v>
      </c>
      <c r="AEO41" s="5">
        <v>0</v>
      </c>
      <c r="AEP41" s="5">
        <v>0</v>
      </c>
      <c r="AEQ41" t="s">
        <v>933</v>
      </c>
      <c r="AER41" t="s">
        <v>927</v>
      </c>
      <c r="AES41" s="5">
        <v>0</v>
      </c>
      <c r="AET41" s="5">
        <v>0</v>
      </c>
      <c r="AEU41" s="5">
        <v>0</v>
      </c>
      <c r="AEV41" t="s">
        <v>933</v>
      </c>
      <c r="AEW41" t="s">
        <v>933</v>
      </c>
      <c r="AEX41" t="s">
        <v>933</v>
      </c>
      <c r="AEY41" s="5">
        <v>0</v>
      </c>
      <c r="AEZ41" s="5">
        <v>0</v>
      </c>
      <c r="AFA41" t="s">
        <v>933</v>
      </c>
      <c r="AFB41" s="5">
        <v>0</v>
      </c>
      <c r="AFC41" s="5">
        <v>0</v>
      </c>
      <c r="AFD41" s="5">
        <v>0</v>
      </c>
      <c r="AFE41" t="s">
        <v>933</v>
      </c>
      <c r="AFF41" t="s">
        <v>933</v>
      </c>
      <c r="AFG41" s="5">
        <v>0</v>
      </c>
      <c r="AFH41" s="5">
        <v>0</v>
      </c>
      <c r="AFI41" t="s">
        <v>933</v>
      </c>
      <c r="AFJ41" t="s">
        <v>933</v>
      </c>
      <c r="AFK41" s="5">
        <v>0</v>
      </c>
      <c r="AFL41" s="5">
        <v>0</v>
      </c>
      <c r="AFM41" t="s">
        <v>933</v>
      </c>
      <c r="AFN41" t="s">
        <v>933</v>
      </c>
      <c r="AFO41" s="5">
        <v>0</v>
      </c>
      <c r="AFP41" s="5">
        <v>0</v>
      </c>
      <c r="AFQ41" s="5">
        <v>0</v>
      </c>
      <c r="AFR41" t="s">
        <v>933</v>
      </c>
      <c r="AFS41" s="5">
        <v>0</v>
      </c>
      <c r="AFT41" s="5">
        <v>0</v>
      </c>
      <c r="AFU41" t="s">
        <v>933</v>
      </c>
      <c r="AFV41" t="s">
        <v>933</v>
      </c>
      <c r="AFW41" s="5">
        <v>0</v>
      </c>
      <c r="AFX41" t="s">
        <v>933</v>
      </c>
      <c r="AFY41" t="s">
        <v>933</v>
      </c>
      <c r="AFZ41" s="5">
        <v>0</v>
      </c>
      <c r="AGA41" t="s">
        <v>933</v>
      </c>
      <c r="AGB41" t="s">
        <v>933</v>
      </c>
      <c r="AGC41" s="5">
        <v>0</v>
      </c>
      <c r="AGD41" s="5">
        <v>0</v>
      </c>
      <c r="AGE41" t="s">
        <v>933</v>
      </c>
      <c r="AGF41" s="5">
        <v>0</v>
      </c>
      <c r="AGG41" s="5">
        <v>0</v>
      </c>
      <c r="AGH41" t="s">
        <v>933</v>
      </c>
      <c r="AGI41" t="s">
        <v>933</v>
      </c>
      <c r="AGJ41" s="5">
        <v>0</v>
      </c>
      <c r="AGK41" t="s">
        <v>933</v>
      </c>
      <c r="AGL41" t="s">
        <v>933</v>
      </c>
      <c r="AGM41" s="5">
        <v>0</v>
      </c>
      <c r="AGN41" t="s">
        <v>933</v>
      </c>
      <c r="AGO41" t="s">
        <v>933</v>
      </c>
      <c r="AGP41" s="5">
        <v>0</v>
      </c>
      <c r="AGQ41" t="s">
        <v>933</v>
      </c>
      <c r="AGR41" t="s">
        <v>933</v>
      </c>
      <c r="AGS41" s="5">
        <v>0</v>
      </c>
      <c r="AGT41" t="s">
        <v>933</v>
      </c>
      <c r="AGU41" t="s">
        <v>933</v>
      </c>
      <c r="AGV41" s="5">
        <v>0</v>
      </c>
      <c r="AGW41" t="s">
        <v>933</v>
      </c>
      <c r="AGX41" t="s">
        <v>933</v>
      </c>
      <c r="AGY41" s="5">
        <v>0</v>
      </c>
      <c r="AGZ41" s="5">
        <v>0</v>
      </c>
      <c r="AHA41" s="5">
        <v>0</v>
      </c>
      <c r="AHB41" s="5">
        <v>0</v>
      </c>
      <c r="AHC41" s="5">
        <v>0</v>
      </c>
      <c r="AHD41" s="5">
        <v>0</v>
      </c>
      <c r="AHE41" s="5">
        <v>0</v>
      </c>
      <c r="AHF41" s="5">
        <v>0</v>
      </c>
      <c r="AHG41" s="5">
        <v>0</v>
      </c>
      <c r="AHH41" s="5">
        <v>0</v>
      </c>
      <c r="AHI41" s="5">
        <v>0</v>
      </c>
      <c r="AHJ41" s="5">
        <v>0</v>
      </c>
      <c r="AHK41" s="5">
        <v>0</v>
      </c>
      <c r="AHL41" s="5">
        <v>0</v>
      </c>
      <c r="AHM41" s="5">
        <v>0</v>
      </c>
      <c r="AHN41" s="5">
        <v>0</v>
      </c>
      <c r="AHO41" s="5">
        <v>0</v>
      </c>
      <c r="AHP41" s="5">
        <v>0</v>
      </c>
      <c r="AHQ41" s="5">
        <v>0</v>
      </c>
      <c r="AHR41" s="5">
        <v>0</v>
      </c>
      <c r="AHS41" s="5">
        <v>0</v>
      </c>
      <c r="AHT41" s="5">
        <v>0</v>
      </c>
      <c r="AHU41" s="5">
        <v>0</v>
      </c>
      <c r="AHV41" s="5">
        <v>0</v>
      </c>
      <c r="AHW41" s="5">
        <v>0</v>
      </c>
    </row>
    <row r="42" spans="1:907" x14ac:dyDescent="0.2">
      <c r="A42" s="5">
        <v>49</v>
      </c>
      <c r="B42" t="s">
        <v>903</v>
      </c>
      <c r="C42" t="s">
        <v>904</v>
      </c>
      <c r="D42" t="s">
        <v>904</v>
      </c>
      <c r="E42" s="5">
        <v>53</v>
      </c>
      <c r="F42" s="5">
        <v>52.85</v>
      </c>
      <c r="G42" s="2">
        <v>42082</v>
      </c>
      <c r="H42" s="2">
        <v>42118</v>
      </c>
      <c r="I42" t="s">
        <v>906</v>
      </c>
      <c r="J42" t="s">
        <v>907</v>
      </c>
      <c r="K42" t="s">
        <v>913</v>
      </c>
      <c r="L42" t="s">
        <v>912</v>
      </c>
      <c r="M42" s="5">
        <v>0</v>
      </c>
      <c r="N42" s="5">
        <v>0</v>
      </c>
      <c r="O42" t="s">
        <v>912</v>
      </c>
      <c r="P42" t="s">
        <v>911</v>
      </c>
      <c r="Q42" s="5">
        <v>0</v>
      </c>
      <c r="R42" s="5">
        <v>0</v>
      </c>
      <c r="S42" s="5">
        <v>0</v>
      </c>
      <c r="T42" t="s">
        <v>912</v>
      </c>
      <c r="U42" t="s">
        <v>912</v>
      </c>
      <c r="V42" s="5">
        <v>0</v>
      </c>
      <c r="W42" s="5">
        <v>0</v>
      </c>
      <c r="X42" s="5">
        <v>0</v>
      </c>
      <c r="Y42" t="s">
        <v>913</v>
      </c>
      <c r="Z42" t="s">
        <v>913</v>
      </c>
      <c r="AA42" s="5">
        <v>0</v>
      </c>
      <c r="AB42" s="5">
        <v>0</v>
      </c>
      <c r="AC42" t="s">
        <v>913</v>
      </c>
      <c r="AD42" t="s">
        <v>912</v>
      </c>
      <c r="AE42" t="s">
        <v>913</v>
      </c>
      <c r="AF42" s="5">
        <v>0</v>
      </c>
      <c r="AG42" t="s">
        <v>913</v>
      </c>
      <c r="AH42" t="s">
        <v>913</v>
      </c>
      <c r="AI42" s="5">
        <v>0</v>
      </c>
      <c r="AJ42" s="5">
        <v>0</v>
      </c>
      <c r="AK42" t="s">
        <v>913</v>
      </c>
      <c r="AL42" t="s">
        <v>912</v>
      </c>
      <c r="AM42" t="s">
        <v>912</v>
      </c>
      <c r="AN42" s="5">
        <v>0</v>
      </c>
      <c r="AO42" s="5">
        <v>0</v>
      </c>
      <c r="AP42" t="s">
        <v>913</v>
      </c>
      <c r="AQ42" t="s">
        <v>913</v>
      </c>
      <c r="AR42" s="5">
        <v>0</v>
      </c>
      <c r="AS42" t="s">
        <v>913</v>
      </c>
      <c r="AT42" s="5">
        <v>0</v>
      </c>
      <c r="AU42" s="5">
        <v>0</v>
      </c>
      <c r="AV42" t="s">
        <v>913</v>
      </c>
      <c r="AW42" t="s">
        <v>913</v>
      </c>
      <c r="AX42" s="5">
        <v>0</v>
      </c>
      <c r="AY42" t="s">
        <v>913</v>
      </c>
      <c r="AZ42" t="s">
        <v>913</v>
      </c>
      <c r="BA42" s="5">
        <v>0</v>
      </c>
      <c r="BB42" s="5">
        <v>0</v>
      </c>
      <c r="BC42" s="5">
        <v>0</v>
      </c>
      <c r="BD42" t="s">
        <v>912</v>
      </c>
      <c r="BE42" s="5">
        <v>0</v>
      </c>
      <c r="BF42" t="s">
        <v>913</v>
      </c>
      <c r="BG42" t="s">
        <v>913</v>
      </c>
      <c r="BH42" s="5">
        <v>0</v>
      </c>
      <c r="BI42" t="s">
        <v>912</v>
      </c>
      <c r="BJ42" t="s">
        <v>912</v>
      </c>
      <c r="BK42" t="s">
        <v>912</v>
      </c>
      <c r="BL42" t="s">
        <v>912</v>
      </c>
      <c r="BM42" t="s">
        <v>913</v>
      </c>
      <c r="BN42" s="5">
        <v>0</v>
      </c>
      <c r="BO42" t="s">
        <v>913</v>
      </c>
      <c r="BP42" t="s">
        <v>913</v>
      </c>
      <c r="BQ42" s="5">
        <v>0</v>
      </c>
      <c r="BR42" t="s">
        <v>913</v>
      </c>
      <c r="BS42" t="s">
        <v>912</v>
      </c>
      <c r="BT42" s="5">
        <v>0</v>
      </c>
      <c r="BU42" t="s">
        <v>913</v>
      </c>
      <c r="BV42" t="s">
        <v>913</v>
      </c>
      <c r="BW42" s="5">
        <v>0</v>
      </c>
      <c r="BX42" t="s">
        <v>912</v>
      </c>
      <c r="BY42" t="s">
        <v>913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t="s">
        <v>913</v>
      </c>
      <c r="CW42" t="s">
        <v>911</v>
      </c>
      <c r="CX42" s="5">
        <v>0</v>
      </c>
      <c r="CY42" s="5">
        <v>0</v>
      </c>
      <c r="CZ42" t="s">
        <v>912</v>
      </c>
      <c r="DA42" t="s">
        <v>912</v>
      </c>
      <c r="DB42" s="5">
        <v>0</v>
      </c>
      <c r="DC42" s="5">
        <v>0</v>
      </c>
      <c r="DD42" s="5">
        <v>0</v>
      </c>
      <c r="DE42" t="s">
        <v>913</v>
      </c>
      <c r="DF42" t="s">
        <v>912</v>
      </c>
      <c r="DG42" s="5">
        <v>0</v>
      </c>
      <c r="DH42" s="5">
        <v>0</v>
      </c>
      <c r="DI42" s="5">
        <v>0</v>
      </c>
      <c r="DJ42" t="s">
        <v>913</v>
      </c>
      <c r="DK42" t="s">
        <v>913</v>
      </c>
      <c r="DL42" s="5">
        <v>0</v>
      </c>
      <c r="DM42" s="5">
        <v>0</v>
      </c>
      <c r="DN42" t="s">
        <v>913</v>
      </c>
      <c r="DO42" t="s">
        <v>913</v>
      </c>
      <c r="DP42" t="s">
        <v>913</v>
      </c>
      <c r="DQ42" s="5">
        <v>0</v>
      </c>
      <c r="DR42" t="s">
        <v>913</v>
      </c>
      <c r="DS42" t="s">
        <v>913</v>
      </c>
      <c r="DT42" s="5">
        <v>0</v>
      </c>
      <c r="DU42" s="5">
        <v>0</v>
      </c>
      <c r="DV42" t="s">
        <v>913</v>
      </c>
      <c r="DW42" t="s">
        <v>913</v>
      </c>
      <c r="DX42" t="s">
        <v>913</v>
      </c>
      <c r="DY42" s="5">
        <v>0</v>
      </c>
      <c r="DZ42" s="5">
        <v>0</v>
      </c>
      <c r="EA42" t="s">
        <v>913</v>
      </c>
      <c r="EB42" t="s">
        <v>913</v>
      </c>
      <c r="EC42" s="5">
        <v>0</v>
      </c>
      <c r="ED42" t="s">
        <v>913</v>
      </c>
      <c r="EE42" s="5">
        <v>0</v>
      </c>
      <c r="EF42" s="5">
        <v>0</v>
      </c>
      <c r="EG42" t="s">
        <v>913</v>
      </c>
      <c r="EH42" t="s">
        <v>913</v>
      </c>
      <c r="EI42" s="5">
        <v>0</v>
      </c>
      <c r="EJ42" t="s">
        <v>913</v>
      </c>
      <c r="EK42" t="s">
        <v>913</v>
      </c>
      <c r="EL42" s="5">
        <v>0</v>
      </c>
      <c r="EM42" s="5">
        <v>0</v>
      </c>
      <c r="EN42" s="5">
        <v>0</v>
      </c>
      <c r="EO42" t="s">
        <v>913</v>
      </c>
      <c r="EP42" s="5">
        <v>0</v>
      </c>
      <c r="EQ42" t="s">
        <v>913</v>
      </c>
      <c r="ER42" t="s">
        <v>913</v>
      </c>
      <c r="ES42" s="5">
        <v>0</v>
      </c>
      <c r="ET42" t="s">
        <v>913</v>
      </c>
      <c r="EU42" t="s">
        <v>913</v>
      </c>
      <c r="EV42" t="s">
        <v>913</v>
      </c>
      <c r="EW42" t="s">
        <v>913</v>
      </c>
      <c r="EX42" t="s">
        <v>913</v>
      </c>
      <c r="EY42" s="5">
        <v>0</v>
      </c>
      <c r="EZ42" t="s">
        <v>913</v>
      </c>
      <c r="FA42" t="s">
        <v>913</v>
      </c>
      <c r="FB42" s="5">
        <v>0</v>
      </c>
      <c r="FC42" t="s">
        <v>913</v>
      </c>
      <c r="FD42" t="s">
        <v>913</v>
      </c>
      <c r="FE42" s="5">
        <v>0</v>
      </c>
      <c r="FF42" t="s">
        <v>913</v>
      </c>
      <c r="FG42" t="s">
        <v>913</v>
      </c>
      <c r="FH42" s="5">
        <v>0</v>
      </c>
      <c r="FI42" t="s">
        <v>913</v>
      </c>
      <c r="FJ42" t="s">
        <v>912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t="s">
        <v>908</v>
      </c>
      <c r="GH42" t="s">
        <v>930</v>
      </c>
      <c r="GI42" t="s">
        <v>909</v>
      </c>
      <c r="GJ42" s="5">
        <v>0</v>
      </c>
      <c r="GK42" s="5">
        <v>0</v>
      </c>
      <c r="GL42" s="5">
        <v>0</v>
      </c>
      <c r="GM42" s="5">
        <v>1</v>
      </c>
      <c r="GN42" s="5">
        <v>0</v>
      </c>
      <c r="GO42" s="5">
        <v>0</v>
      </c>
      <c r="GP42" t="s">
        <v>908</v>
      </c>
      <c r="GQ42" t="s">
        <v>930</v>
      </c>
      <c r="GR42" t="s">
        <v>1036</v>
      </c>
      <c r="GS42" s="4">
        <v>0</v>
      </c>
      <c r="GT42" s="4">
        <v>0</v>
      </c>
      <c r="GU42" s="4">
        <v>0</v>
      </c>
      <c r="GV42" s="4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t="s">
        <v>910</v>
      </c>
      <c r="HH42" t="s">
        <v>910</v>
      </c>
      <c r="HI42" s="5">
        <v>4</v>
      </c>
      <c r="HJ42" s="5">
        <v>7</v>
      </c>
      <c r="HK42" s="5">
        <v>4</v>
      </c>
      <c r="HL42" s="5">
        <v>4</v>
      </c>
      <c r="HM42" s="5">
        <v>0</v>
      </c>
      <c r="HN42" s="5">
        <v>0</v>
      </c>
      <c r="HO42" s="5">
        <v>4</v>
      </c>
      <c r="HP42" s="5">
        <v>5</v>
      </c>
      <c r="HQ42" s="5">
        <v>3</v>
      </c>
      <c r="HR42" s="5">
        <v>2</v>
      </c>
      <c r="HS42" s="5">
        <v>5</v>
      </c>
      <c r="HT42" s="5">
        <v>5</v>
      </c>
      <c r="HU42" s="5">
        <v>0</v>
      </c>
      <c r="HV42" s="5">
        <v>0</v>
      </c>
      <c r="HW42" s="5">
        <v>5</v>
      </c>
      <c r="HX42" s="5">
        <v>5</v>
      </c>
      <c r="HY42" s="5">
        <v>0</v>
      </c>
      <c r="HZ42" s="5">
        <v>0</v>
      </c>
      <c r="IA42" s="5">
        <v>0</v>
      </c>
      <c r="IB42" s="5">
        <v>5</v>
      </c>
      <c r="IC42" s="5">
        <v>5</v>
      </c>
      <c r="ID42" s="5">
        <v>0</v>
      </c>
      <c r="IE42" s="5">
        <v>0</v>
      </c>
      <c r="IF42" s="5">
        <v>0</v>
      </c>
      <c r="IG42" s="5">
        <v>5</v>
      </c>
      <c r="IH42" s="5">
        <v>5</v>
      </c>
      <c r="II42" s="5">
        <v>0</v>
      </c>
      <c r="IJ42" s="5">
        <v>0</v>
      </c>
      <c r="IK42" s="5">
        <v>5</v>
      </c>
      <c r="IL42" s="5">
        <v>5</v>
      </c>
      <c r="IM42" s="5">
        <v>5</v>
      </c>
      <c r="IN42" s="5">
        <v>0</v>
      </c>
      <c r="IO42" s="5">
        <v>5</v>
      </c>
      <c r="IP42" s="5">
        <v>5</v>
      </c>
      <c r="IQ42" s="5">
        <v>0</v>
      </c>
      <c r="IR42" s="5">
        <v>0</v>
      </c>
      <c r="IS42" s="5">
        <v>5</v>
      </c>
      <c r="IT42" s="5">
        <v>5</v>
      </c>
      <c r="IU42" s="5">
        <v>5</v>
      </c>
      <c r="IV42" s="5">
        <v>0</v>
      </c>
      <c r="IW42" s="5">
        <v>0</v>
      </c>
      <c r="IX42" s="5">
        <v>5</v>
      </c>
      <c r="IY42" s="5">
        <v>5</v>
      </c>
      <c r="IZ42" s="5">
        <v>0</v>
      </c>
      <c r="JA42" s="5">
        <v>5</v>
      </c>
      <c r="JB42" s="5">
        <v>0</v>
      </c>
      <c r="JC42" s="5">
        <v>0</v>
      </c>
      <c r="JD42" s="5">
        <v>5</v>
      </c>
      <c r="JE42" s="5">
        <v>5</v>
      </c>
      <c r="JF42" s="5">
        <v>0</v>
      </c>
      <c r="JG42" s="5">
        <v>5</v>
      </c>
      <c r="JH42" s="5">
        <v>5</v>
      </c>
      <c r="JI42" s="5">
        <v>0</v>
      </c>
      <c r="JJ42" s="5">
        <v>0</v>
      </c>
      <c r="JK42" s="5">
        <v>5</v>
      </c>
      <c r="JL42" s="5">
        <v>5</v>
      </c>
      <c r="JM42" s="5">
        <v>0</v>
      </c>
      <c r="JN42" s="5">
        <v>5</v>
      </c>
      <c r="JO42" s="5">
        <v>5</v>
      </c>
      <c r="JP42" s="5">
        <v>0</v>
      </c>
      <c r="JQ42" s="5">
        <v>5</v>
      </c>
      <c r="JR42" s="5">
        <v>5</v>
      </c>
      <c r="JS42" s="5">
        <v>5</v>
      </c>
      <c r="JT42" s="5">
        <v>5</v>
      </c>
      <c r="JU42" s="5">
        <v>5</v>
      </c>
      <c r="JV42" s="5">
        <v>0</v>
      </c>
      <c r="JW42" s="5">
        <v>5</v>
      </c>
      <c r="JX42" s="5">
        <v>5</v>
      </c>
      <c r="JY42" s="5">
        <v>0</v>
      </c>
      <c r="JZ42" s="5">
        <v>5</v>
      </c>
      <c r="KA42" t="s">
        <v>915</v>
      </c>
      <c r="KB42" s="5">
        <v>0</v>
      </c>
      <c r="KC42" s="5">
        <v>5</v>
      </c>
      <c r="KD42" s="5">
        <v>5</v>
      </c>
      <c r="KE42" s="5">
        <v>0</v>
      </c>
      <c r="KF42" s="5">
        <v>5</v>
      </c>
      <c r="KG42" s="5">
        <v>5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t="s">
        <v>918</v>
      </c>
      <c r="LE42" t="s">
        <v>917</v>
      </c>
      <c r="LF42" s="5">
        <v>0</v>
      </c>
      <c r="LG42" s="5">
        <v>0</v>
      </c>
      <c r="LH42" t="s">
        <v>916</v>
      </c>
      <c r="LI42" t="s">
        <v>917</v>
      </c>
      <c r="LJ42" s="5">
        <v>0</v>
      </c>
      <c r="LK42" s="5">
        <v>0</v>
      </c>
      <c r="LL42" s="5">
        <v>0</v>
      </c>
      <c r="LM42" t="s">
        <v>916</v>
      </c>
      <c r="LN42" t="s">
        <v>916</v>
      </c>
      <c r="LO42" s="5">
        <v>0</v>
      </c>
      <c r="LP42" s="5">
        <v>0</v>
      </c>
      <c r="LQ42" s="5">
        <v>0</v>
      </c>
      <c r="LR42" t="s">
        <v>918</v>
      </c>
      <c r="LS42" t="s">
        <v>918</v>
      </c>
      <c r="LT42" s="5">
        <v>0</v>
      </c>
      <c r="LU42" s="5">
        <v>0</v>
      </c>
      <c r="LV42" t="s">
        <v>918</v>
      </c>
      <c r="LW42" t="s">
        <v>916</v>
      </c>
      <c r="LX42" t="s">
        <v>918</v>
      </c>
      <c r="LY42" s="5">
        <v>0</v>
      </c>
      <c r="LZ42" t="s">
        <v>918</v>
      </c>
      <c r="MA42" t="s">
        <v>918</v>
      </c>
      <c r="MB42" s="5">
        <v>0</v>
      </c>
      <c r="MC42" s="5">
        <v>0</v>
      </c>
      <c r="MD42" t="s">
        <v>918</v>
      </c>
      <c r="ME42" t="s">
        <v>916</v>
      </c>
      <c r="MF42" t="s">
        <v>916</v>
      </c>
      <c r="MG42" s="5">
        <v>0</v>
      </c>
      <c r="MH42" s="5">
        <v>0</v>
      </c>
      <c r="MI42" t="s">
        <v>916</v>
      </c>
      <c r="MJ42" t="s">
        <v>916</v>
      </c>
      <c r="MK42" s="5">
        <v>0</v>
      </c>
      <c r="ML42" t="s">
        <v>918</v>
      </c>
      <c r="MM42" s="5">
        <v>0</v>
      </c>
      <c r="MN42" s="5">
        <v>0</v>
      </c>
      <c r="MO42" t="s">
        <v>916</v>
      </c>
      <c r="MP42" t="s">
        <v>918</v>
      </c>
      <c r="MQ42" s="5">
        <v>0</v>
      </c>
      <c r="MR42" t="s">
        <v>918</v>
      </c>
      <c r="MS42" t="s">
        <v>918</v>
      </c>
      <c r="MT42" s="5">
        <v>0</v>
      </c>
      <c r="MU42" s="5">
        <v>0</v>
      </c>
      <c r="MV42" s="5">
        <v>0</v>
      </c>
      <c r="MW42" t="s">
        <v>918</v>
      </c>
      <c r="MX42" s="5">
        <v>0</v>
      </c>
      <c r="MY42" t="s">
        <v>916</v>
      </c>
      <c r="MZ42" t="s">
        <v>916</v>
      </c>
      <c r="NA42" s="5">
        <v>0</v>
      </c>
      <c r="NB42" t="s">
        <v>916</v>
      </c>
      <c r="NC42" t="s">
        <v>916</v>
      </c>
      <c r="ND42" t="s">
        <v>916</v>
      </c>
      <c r="NE42" t="s">
        <v>916</v>
      </c>
      <c r="NF42" t="s">
        <v>918</v>
      </c>
      <c r="NG42" s="5">
        <v>0</v>
      </c>
      <c r="NH42" t="s">
        <v>918</v>
      </c>
      <c r="NI42" t="s">
        <v>918</v>
      </c>
      <c r="NJ42" s="5">
        <v>0</v>
      </c>
      <c r="NK42" t="s">
        <v>918</v>
      </c>
      <c r="NL42" t="s">
        <v>918</v>
      </c>
      <c r="NM42" s="5">
        <v>0</v>
      </c>
      <c r="NN42" t="s">
        <v>918</v>
      </c>
      <c r="NO42" t="s">
        <v>918</v>
      </c>
      <c r="NP42" s="5">
        <v>0</v>
      </c>
      <c r="NQ42" t="s">
        <v>916</v>
      </c>
      <c r="NR42" t="s">
        <v>918</v>
      </c>
      <c r="NS42" s="5">
        <v>0</v>
      </c>
      <c r="NT42" s="5">
        <v>0</v>
      </c>
      <c r="NU42" s="5">
        <v>0</v>
      </c>
      <c r="NV42" s="5">
        <v>0</v>
      </c>
      <c r="NW42" s="5">
        <v>0</v>
      </c>
      <c r="NX42" s="5">
        <v>0</v>
      </c>
      <c r="NY42" s="5">
        <v>0</v>
      </c>
      <c r="NZ42" s="5">
        <v>0</v>
      </c>
      <c r="OA42" s="5">
        <v>0</v>
      </c>
      <c r="OB42" s="5">
        <v>0</v>
      </c>
      <c r="OC42" s="5">
        <v>0</v>
      </c>
      <c r="OD42" s="5">
        <v>0</v>
      </c>
      <c r="OE42" s="5">
        <v>0</v>
      </c>
      <c r="OF42" s="5">
        <v>0</v>
      </c>
      <c r="OG42" s="5">
        <v>0</v>
      </c>
      <c r="OH42" s="5">
        <v>0</v>
      </c>
      <c r="OI42" s="5">
        <v>0</v>
      </c>
      <c r="OJ42" s="5">
        <v>0</v>
      </c>
      <c r="OK42" s="5">
        <v>0</v>
      </c>
      <c r="OL42" s="5">
        <v>0</v>
      </c>
      <c r="OM42" s="5">
        <v>0</v>
      </c>
      <c r="ON42" s="5">
        <v>0</v>
      </c>
      <c r="OO42" s="5">
        <v>5</v>
      </c>
      <c r="OP42" s="5">
        <v>15</v>
      </c>
      <c r="OQ42" s="5">
        <v>0</v>
      </c>
      <c r="OR42" s="5">
        <v>0</v>
      </c>
      <c r="OS42" s="5">
        <v>5</v>
      </c>
      <c r="OT42" s="5">
        <v>5</v>
      </c>
      <c r="OU42" s="5">
        <v>0</v>
      </c>
      <c r="OV42" s="5">
        <v>0</v>
      </c>
      <c r="OW42" s="5">
        <v>0</v>
      </c>
      <c r="OX42" s="5">
        <v>5</v>
      </c>
      <c r="OY42" s="5">
        <v>5</v>
      </c>
      <c r="OZ42" s="5">
        <v>0</v>
      </c>
      <c r="PA42" s="5">
        <v>0</v>
      </c>
      <c r="PB42" s="5">
        <v>0</v>
      </c>
      <c r="PC42" s="5">
        <v>5</v>
      </c>
      <c r="PD42" s="5">
        <v>5</v>
      </c>
      <c r="PE42" s="5">
        <v>0</v>
      </c>
      <c r="PF42" s="5">
        <v>0</v>
      </c>
      <c r="PG42" s="5">
        <v>5</v>
      </c>
      <c r="PH42" s="5">
        <v>15</v>
      </c>
      <c r="PI42" s="5">
        <v>0</v>
      </c>
      <c r="PJ42" s="5">
        <v>0</v>
      </c>
      <c r="PK42" s="5">
        <v>5</v>
      </c>
      <c r="PL42" s="5">
        <v>0</v>
      </c>
      <c r="PM42" s="5">
        <v>0</v>
      </c>
      <c r="PN42" s="5">
        <v>0</v>
      </c>
      <c r="PO42" s="5">
        <v>5</v>
      </c>
      <c r="PP42" s="5">
        <v>0</v>
      </c>
      <c r="PQ42" s="5">
        <v>0</v>
      </c>
      <c r="PR42" s="5">
        <v>0</v>
      </c>
      <c r="PS42" s="5">
        <v>0</v>
      </c>
      <c r="PT42" s="5">
        <v>5</v>
      </c>
      <c r="PU42" s="5">
        <v>0</v>
      </c>
      <c r="PV42" s="5">
        <v>0</v>
      </c>
      <c r="PW42" s="5">
        <v>5</v>
      </c>
      <c r="PX42" s="5">
        <v>0</v>
      </c>
      <c r="PY42" s="5">
        <v>0</v>
      </c>
      <c r="PZ42" s="5">
        <v>5</v>
      </c>
      <c r="QA42" s="5">
        <v>0</v>
      </c>
      <c r="QB42" s="5">
        <v>0</v>
      </c>
      <c r="QC42" s="5">
        <v>5</v>
      </c>
      <c r="QD42" s="5">
        <v>0</v>
      </c>
      <c r="QE42" s="5">
        <v>0</v>
      </c>
      <c r="QF42" s="5">
        <v>0</v>
      </c>
      <c r="QG42" s="5">
        <v>5</v>
      </c>
      <c r="QH42" s="5">
        <v>0</v>
      </c>
      <c r="QI42" s="5">
        <v>0</v>
      </c>
      <c r="QJ42" s="5">
        <v>5</v>
      </c>
      <c r="QK42" s="5">
        <v>0</v>
      </c>
      <c r="QL42" s="5">
        <v>0</v>
      </c>
      <c r="QM42" s="5">
        <v>5</v>
      </c>
      <c r="QN42" s="5">
        <v>0</v>
      </c>
      <c r="QO42" s="5">
        <v>0</v>
      </c>
      <c r="QP42" s="5">
        <v>5</v>
      </c>
      <c r="QQ42" s="5">
        <v>0</v>
      </c>
      <c r="QR42" s="5">
        <v>0</v>
      </c>
      <c r="QS42" s="5">
        <v>5</v>
      </c>
      <c r="QT42" s="5">
        <v>0</v>
      </c>
      <c r="QU42" s="5">
        <v>0</v>
      </c>
      <c r="QV42" s="5">
        <v>5</v>
      </c>
      <c r="QW42" s="5">
        <v>0</v>
      </c>
      <c r="QX42" s="5">
        <v>0</v>
      </c>
      <c r="QY42" s="5">
        <v>5</v>
      </c>
      <c r="QZ42" s="5">
        <v>0</v>
      </c>
      <c r="RA42" s="5">
        <v>0</v>
      </c>
      <c r="RB42" s="5">
        <v>5</v>
      </c>
      <c r="RC42" s="5">
        <v>0</v>
      </c>
      <c r="RD42" s="5">
        <v>0</v>
      </c>
      <c r="RE42" s="5">
        <v>0</v>
      </c>
      <c r="RF42" s="5">
        <v>0</v>
      </c>
      <c r="RG42" s="5">
        <v>0</v>
      </c>
      <c r="RH42" s="5">
        <v>0</v>
      </c>
      <c r="RI42" s="5">
        <v>0</v>
      </c>
      <c r="RJ42" s="5">
        <v>0</v>
      </c>
      <c r="RK42" s="5">
        <v>0</v>
      </c>
      <c r="RL42" s="5">
        <v>0</v>
      </c>
      <c r="RM42" s="5">
        <v>0</v>
      </c>
      <c r="RN42" s="5">
        <v>0</v>
      </c>
      <c r="RO42" s="5">
        <v>0</v>
      </c>
      <c r="RP42" s="5">
        <v>0</v>
      </c>
      <c r="RQ42" s="5">
        <v>0</v>
      </c>
      <c r="RR42" s="5">
        <v>0</v>
      </c>
      <c r="RS42" s="5">
        <v>0</v>
      </c>
      <c r="RT42" s="5">
        <v>0</v>
      </c>
      <c r="RU42" s="5">
        <v>0</v>
      </c>
      <c r="RV42" s="5">
        <v>0</v>
      </c>
      <c r="RW42" s="5">
        <v>0</v>
      </c>
      <c r="RX42" s="5">
        <v>0</v>
      </c>
      <c r="RY42" s="5">
        <v>0</v>
      </c>
      <c r="RZ42" s="5">
        <v>2</v>
      </c>
      <c r="SA42" s="5">
        <v>2</v>
      </c>
      <c r="SB42" s="5">
        <v>2</v>
      </c>
      <c r="SC42" s="5">
        <v>2</v>
      </c>
      <c r="SD42" s="5">
        <v>3</v>
      </c>
      <c r="SE42" s="5">
        <v>2</v>
      </c>
      <c r="SF42" s="5">
        <v>3</v>
      </c>
      <c r="SG42" s="5">
        <v>2</v>
      </c>
      <c r="SH42" s="5">
        <v>1</v>
      </c>
      <c r="SI42" s="5">
        <v>2</v>
      </c>
      <c r="SJ42" s="5">
        <v>2</v>
      </c>
      <c r="SK42" s="5">
        <v>2</v>
      </c>
      <c r="SL42" s="5">
        <v>2</v>
      </c>
      <c r="SM42" s="5">
        <v>3</v>
      </c>
      <c r="SN42" s="5">
        <v>2</v>
      </c>
      <c r="SO42" s="5">
        <v>2</v>
      </c>
      <c r="SP42" s="5">
        <v>2</v>
      </c>
      <c r="SQ42" s="5">
        <v>2</v>
      </c>
      <c r="SR42" s="5">
        <v>2</v>
      </c>
      <c r="SS42" s="5">
        <v>0</v>
      </c>
      <c r="ST42" s="5">
        <v>0</v>
      </c>
      <c r="SU42" s="5">
        <v>0</v>
      </c>
      <c r="SV42" s="5">
        <v>0</v>
      </c>
      <c r="SW42" s="5">
        <v>0</v>
      </c>
      <c r="SX42" s="5">
        <v>0</v>
      </c>
      <c r="SY42" s="5">
        <v>0</v>
      </c>
      <c r="SZ42" s="5">
        <v>0</v>
      </c>
      <c r="TA42" s="5">
        <v>0</v>
      </c>
      <c r="TB42" t="s">
        <v>943</v>
      </c>
      <c r="TC42" t="s">
        <v>920</v>
      </c>
      <c r="TD42" t="s">
        <v>943</v>
      </c>
      <c r="TE42" t="s">
        <v>943</v>
      </c>
      <c r="TF42" t="s">
        <v>920</v>
      </c>
      <c r="TG42" t="s">
        <v>920</v>
      </c>
      <c r="TH42" t="s">
        <v>932</v>
      </c>
      <c r="TI42" t="s">
        <v>943</v>
      </c>
      <c r="TJ42" t="s">
        <v>941</v>
      </c>
      <c r="TK42" t="s">
        <v>942</v>
      </c>
      <c r="TL42" t="s">
        <v>920</v>
      </c>
      <c r="TM42" t="s">
        <v>942</v>
      </c>
      <c r="TN42" t="s">
        <v>943</v>
      </c>
      <c r="TO42" t="s">
        <v>941</v>
      </c>
      <c r="TP42" t="s">
        <v>941</v>
      </c>
      <c r="TQ42" t="s">
        <v>932</v>
      </c>
      <c r="TR42" t="s">
        <v>920</v>
      </c>
      <c r="TS42" t="s">
        <v>942</v>
      </c>
      <c r="TT42" t="s">
        <v>920</v>
      </c>
      <c r="TU42" s="5">
        <v>999</v>
      </c>
      <c r="TV42" s="5">
        <v>999</v>
      </c>
      <c r="TW42" s="5">
        <v>999</v>
      </c>
      <c r="TX42" s="5">
        <v>999</v>
      </c>
      <c r="TY42" s="5">
        <v>999</v>
      </c>
      <c r="TZ42" s="5">
        <v>999</v>
      </c>
      <c r="UA42" s="5">
        <v>999</v>
      </c>
      <c r="UB42" s="5">
        <v>999</v>
      </c>
      <c r="UC42" s="5">
        <v>999</v>
      </c>
      <c r="UD42" s="5">
        <v>999</v>
      </c>
      <c r="UE42" t="s">
        <v>945</v>
      </c>
      <c r="UF42" s="5">
        <v>0</v>
      </c>
      <c r="UG42" s="5">
        <v>0</v>
      </c>
      <c r="UH42" s="5">
        <v>0</v>
      </c>
      <c r="UI42" s="5">
        <v>0</v>
      </c>
      <c r="UJ42" s="5">
        <v>0</v>
      </c>
      <c r="UK42" s="5">
        <v>0</v>
      </c>
      <c r="UL42" s="5">
        <v>0</v>
      </c>
      <c r="UM42" s="5">
        <v>0</v>
      </c>
      <c r="UN42" s="5">
        <v>0</v>
      </c>
      <c r="UO42" s="5">
        <v>0</v>
      </c>
      <c r="UP42" s="5">
        <v>0</v>
      </c>
      <c r="UQ42" s="5">
        <v>0</v>
      </c>
      <c r="UR42" s="5">
        <v>0</v>
      </c>
      <c r="US42" s="5">
        <v>0</v>
      </c>
      <c r="UT42" s="5">
        <v>0</v>
      </c>
      <c r="UU42" s="5">
        <v>0</v>
      </c>
      <c r="UV42" s="5">
        <v>0</v>
      </c>
      <c r="UW42" s="5">
        <v>0</v>
      </c>
      <c r="UX42" s="5">
        <v>0</v>
      </c>
      <c r="UY42" s="5">
        <v>0</v>
      </c>
      <c r="UZ42" s="5">
        <v>0</v>
      </c>
      <c r="VA42" s="5">
        <v>0</v>
      </c>
      <c r="VB42" s="5">
        <v>0</v>
      </c>
      <c r="VC42" s="5">
        <v>0</v>
      </c>
      <c r="VD42" s="5">
        <v>0</v>
      </c>
      <c r="VE42" s="5">
        <v>0</v>
      </c>
      <c r="VF42" t="s">
        <v>925</v>
      </c>
      <c r="VG42" t="s">
        <v>925</v>
      </c>
      <c r="VH42" t="s">
        <v>925</v>
      </c>
      <c r="VI42" s="5">
        <v>0</v>
      </c>
      <c r="VJ42" s="5">
        <v>0</v>
      </c>
      <c r="VK42" t="s">
        <v>925</v>
      </c>
      <c r="VL42" t="s">
        <v>925</v>
      </c>
      <c r="VM42" s="5">
        <v>0</v>
      </c>
      <c r="VN42" t="s">
        <v>924</v>
      </c>
      <c r="VO42" s="5">
        <v>0</v>
      </c>
      <c r="VP42" s="5">
        <v>0</v>
      </c>
      <c r="VQ42" t="s">
        <v>924</v>
      </c>
      <c r="VR42" t="s">
        <v>924</v>
      </c>
      <c r="VS42" s="5">
        <v>0</v>
      </c>
      <c r="VT42" t="s">
        <v>924</v>
      </c>
      <c r="VU42" t="s">
        <v>924</v>
      </c>
      <c r="VV42" s="5">
        <v>0</v>
      </c>
      <c r="VW42">
        <v>0</v>
      </c>
      <c r="VX42" t="s">
        <v>926</v>
      </c>
      <c r="VY42" t="s">
        <v>924</v>
      </c>
      <c r="VZ42" s="5">
        <v>0</v>
      </c>
      <c r="WA42" t="s">
        <v>924</v>
      </c>
      <c r="WB42" t="s">
        <v>924</v>
      </c>
      <c r="WC42" s="5">
        <v>0</v>
      </c>
      <c r="WD42" t="s">
        <v>924</v>
      </c>
      <c r="WE42" t="s">
        <v>924</v>
      </c>
      <c r="WF42" t="s">
        <v>924</v>
      </c>
      <c r="WG42" t="s">
        <v>924</v>
      </c>
      <c r="WH42" t="s">
        <v>924</v>
      </c>
      <c r="WI42" s="5">
        <v>0</v>
      </c>
      <c r="WJ42" t="s">
        <v>924</v>
      </c>
      <c r="WK42" t="s">
        <v>925</v>
      </c>
      <c r="WL42" s="5">
        <v>0</v>
      </c>
      <c r="WM42" t="s">
        <v>924</v>
      </c>
      <c r="WN42" t="s">
        <v>924</v>
      </c>
      <c r="WO42" s="5">
        <v>0</v>
      </c>
      <c r="WP42" t="s">
        <v>924</v>
      </c>
      <c r="WQ42" t="s">
        <v>924</v>
      </c>
      <c r="WR42" s="5">
        <v>0</v>
      </c>
      <c r="WS42" t="s">
        <v>926</v>
      </c>
      <c r="WT42" t="s">
        <v>925</v>
      </c>
      <c r="WU42" s="5">
        <v>0</v>
      </c>
      <c r="WV42" s="5">
        <v>0</v>
      </c>
      <c r="WW42" s="5">
        <v>0</v>
      </c>
      <c r="WX42" s="5">
        <v>0</v>
      </c>
      <c r="WY42" s="5">
        <v>0</v>
      </c>
      <c r="WZ42" s="5">
        <v>0</v>
      </c>
      <c r="XA42" s="5">
        <v>0</v>
      </c>
      <c r="XB42" s="5">
        <v>0</v>
      </c>
      <c r="XC42" s="5">
        <v>0</v>
      </c>
      <c r="XD42" s="5">
        <v>0</v>
      </c>
      <c r="XE42" s="5">
        <v>0</v>
      </c>
      <c r="XF42" s="5">
        <v>0</v>
      </c>
      <c r="XG42" s="5">
        <v>0</v>
      </c>
      <c r="XH42" s="5">
        <v>0</v>
      </c>
      <c r="XI42" s="5">
        <v>0</v>
      </c>
      <c r="XJ42" s="5">
        <v>0</v>
      </c>
      <c r="XK42" s="5">
        <v>0</v>
      </c>
      <c r="XL42" s="5">
        <v>0</v>
      </c>
      <c r="XM42" s="5">
        <v>0</v>
      </c>
      <c r="XN42" s="5">
        <v>0</v>
      </c>
      <c r="XO42" s="5">
        <v>0</v>
      </c>
      <c r="XP42" s="5">
        <v>0</v>
      </c>
      <c r="XQ42" s="3">
        <v>2</v>
      </c>
      <c r="XR42" s="3">
        <v>0</v>
      </c>
      <c r="XS42" s="1" t="e">
        <v>#NULL!</v>
      </c>
      <c r="XT42" s="1" t="e">
        <v>#NULL!</v>
      </c>
      <c r="XU42" s="3">
        <v>2</v>
      </c>
      <c r="XV42" s="3">
        <v>0</v>
      </c>
      <c r="XW42" s="1" t="e">
        <v>#NULL!</v>
      </c>
      <c r="XX42" s="1" t="e">
        <v>#NULL!</v>
      </c>
      <c r="XY42" s="1" t="e">
        <v>#NULL!</v>
      </c>
      <c r="XZ42" s="3">
        <v>3</v>
      </c>
      <c r="YA42" s="3">
        <v>0</v>
      </c>
      <c r="YB42" s="1" t="e">
        <v>#NULL!</v>
      </c>
      <c r="YC42" s="1" t="e">
        <v>#NULL!</v>
      </c>
      <c r="YD42" s="1" t="e">
        <v>#NULL!</v>
      </c>
      <c r="YE42" s="3">
        <v>1</v>
      </c>
      <c r="YF42" s="3">
        <v>0</v>
      </c>
      <c r="YG42" s="1" t="e">
        <v>#NULL!</v>
      </c>
      <c r="YH42" s="1" t="e">
        <v>#NULL!</v>
      </c>
      <c r="YI42" s="3">
        <v>2</v>
      </c>
      <c r="YJ42" s="3">
        <v>1</v>
      </c>
      <c r="YK42" s="3">
        <v>0</v>
      </c>
      <c r="YL42" s="1" t="e">
        <v>#NULL!</v>
      </c>
      <c r="YM42" s="3">
        <v>2</v>
      </c>
      <c r="YN42" s="3">
        <v>0</v>
      </c>
      <c r="YO42" s="1" t="e">
        <v>#NULL!</v>
      </c>
      <c r="YP42" s="1" t="e">
        <v>#NULL!</v>
      </c>
      <c r="YQ42" s="3">
        <v>3</v>
      </c>
      <c r="YR42" s="3">
        <v>1</v>
      </c>
      <c r="YS42" s="3">
        <v>0</v>
      </c>
      <c r="YT42" s="1" t="e">
        <v>#NULL!</v>
      </c>
      <c r="YU42" s="1" t="e">
        <v>#NULL!</v>
      </c>
      <c r="YV42" s="3">
        <v>2</v>
      </c>
      <c r="YW42" s="3">
        <v>0</v>
      </c>
      <c r="YX42" s="1" t="e">
        <v>#NULL!</v>
      </c>
      <c r="YY42" s="3">
        <v>0</v>
      </c>
      <c r="YZ42" s="1" t="e">
        <v>#NULL!</v>
      </c>
      <c r="ZA42" s="1" t="e">
        <v>#NULL!</v>
      </c>
      <c r="ZB42" s="3">
        <v>2</v>
      </c>
      <c r="ZC42" s="3">
        <v>0</v>
      </c>
      <c r="ZD42" s="1" t="e">
        <v>#NULL!</v>
      </c>
      <c r="ZE42" s="3">
        <v>3</v>
      </c>
      <c r="ZF42" s="3">
        <v>0</v>
      </c>
      <c r="ZG42" s="1" t="e">
        <v>#NULL!</v>
      </c>
      <c r="ZH42" s="1" t="e">
        <v>#NULL!</v>
      </c>
      <c r="ZI42" s="3">
        <v>2</v>
      </c>
      <c r="ZJ42" s="3">
        <v>0</v>
      </c>
      <c r="ZK42" s="1" t="e">
        <v>#NULL!</v>
      </c>
      <c r="ZL42" s="3">
        <v>2</v>
      </c>
      <c r="ZM42" s="3">
        <v>0</v>
      </c>
      <c r="ZN42" s="1" t="e">
        <v>#NULL!</v>
      </c>
      <c r="ZO42" s="3">
        <v>1</v>
      </c>
      <c r="ZP42" s="3">
        <v>1</v>
      </c>
      <c r="ZQ42" s="3">
        <v>0</v>
      </c>
      <c r="ZR42" s="3">
        <v>1</v>
      </c>
      <c r="ZS42" s="3">
        <v>0</v>
      </c>
      <c r="ZT42" s="1" t="e">
        <v>#NULL!</v>
      </c>
      <c r="ZU42" s="3">
        <v>2</v>
      </c>
      <c r="ZV42" s="3">
        <v>0</v>
      </c>
      <c r="ZW42" s="1" t="e">
        <v>#NULL!</v>
      </c>
      <c r="ZX42" s="3">
        <v>2</v>
      </c>
      <c r="ZY42" s="3">
        <v>0</v>
      </c>
      <c r="ZZ42" s="1" t="e">
        <v>#NULL!</v>
      </c>
      <c r="AAA42" s="3">
        <v>2</v>
      </c>
      <c r="AAB42" s="3">
        <v>0</v>
      </c>
      <c r="AAC42" s="1" t="e">
        <v>#NULL!</v>
      </c>
      <c r="AAD42" s="3">
        <v>2</v>
      </c>
      <c r="AAE42" s="3">
        <v>0</v>
      </c>
      <c r="AAF42" s="3">
        <v>999</v>
      </c>
      <c r="AAG42" s="3">
        <v>999</v>
      </c>
      <c r="AAH42" s="3">
        <v>999</v>
      </c>
      <c r="AAI42" s="3">
        <v>999</v>
      </c>
      <c r="AAJ42" s="3">
        <v>999</v>
      </c>
      <c r="AAK42" s="3">
        <v>999</v>
      </c>
      <c r="AAL42" s="3">
        <v>999</v>
      </c>
      <c r="AAM42" s="3">
        <v>999</v>
      </c>
      <c r="AAN42" s="3">
        <v>999</v>
      </c>
      <c r="AAO42" s="3">
        <v>999</v>
      </c>
      <c r="AAP42" s="3">
        <v>999</v>
      </c>
      <c r="AAQ42" s="3">
        <v>999</v>
      </c>
      <c r="AAR42" s="3">
        <v>999</v>
      </c>
      <c r="AAS42" s="3">
        <v>999</v>
      </c>
      <c r="AAT42" s="3">
        <v>999</v>
      </c>
      <c r="AAU42" s="3">
        <v>999</v>
      </c>
      <c r="AAV42" s="3">
        <v>999</v>
      </c>
      <c r="AAW42" s="3">
        <v>999</v>
      </c>
      <c r="AAX42" s="3">
        <v>999</v>
      </c>
      <c r="AAY42" s="3">
        <v>999</v>
      </c>
      <c r="AAZ42" s="3">
        <v>999</v>
      </c>
      <c r="ABA42" s="3">
        <v>999</v>
      </c>
      <c r="ABB42" s="3">
        <v>3</v>
      </c>
      <c r="ABC42" s="3">
        <v>4</v>
      </c>
      <c r="ABD42" s="3">
        <v>0</v>
      </c>
      <c r="ABE42" s="3">
        <v>0</v>
      </c>
      <c r="ABF42" s="3">
        <v>4</v>
      </c>
      <c r="ABG42" s="3">
        <v>3</v>
      </c>
      <c r="ABH42" s="3">
        <v>0</v>
      </c>
      <c r="ABI42" s="3">
        <v>0</v>
      </c>
      <c r="ABJ42" s="3">
        <v>0</v>
      </c>
      <c r="ABK42" s="3">
        <v>2</v>
      </c>
      <c r="ABL42" s="3">
        <v>4</v>
      </c>
      <c r="ABM42" s="3">
        <v>0</v>
      </c>
      <c r="ABN42" s="3">
        <v>0</v>
      </c>
      <c r="ABO42" s="3">
        <v>0</v>
      </c>
      <c r="ABP42" s="3">
        <v>4</v>
      </c>
      <c r="ABQ42" s="3">
        <v>5</v>
      </c>
      <c r="ABR42" s="3">
        <v>0</v>
      </c>
      <c r="ABS42" s="3">
        <v>0</v>
      </c>
      <c r="ABT42" s="3">
        <v>3</v>
      </c>
      <c r="ABU42" s="3">
        <v>3</v>
      </c>
      <c r="ABV42" s="3">
        <v>3</v>
      </c>
      <c r="ABW42" s="3">
        <v>0</v>
      </c>
      <c r="ABX42" s="3">
        <v>4</v>
      </c>
      <c r="ABY42" s="3">
        <v>4</v>
      </c>
      <c r="ABZ42" s="3">
        <v>0</v>
      </c>
      <c r="ACA42" s="3">
        <v>0</v>
      </c>
      <c r="ACB42" s="3">
        <v>5</v>
      </c>
      <c r="ACC42" s="3">
        <v>4</v>
      </c>
      <c r="ACD42" s="3">
        <v>2</v>
      </c>
      <c r="ACE42" s="3">
        <v>0</v>
      </c>
      <c r="ACF42" s="3">
        <v>0</v>
      </c>
      <c r="ACG42" s="3">
        <v>5</v>
      </c>
      <c r="ACH42" s="3">
        <v>5</v>
      </c>
      <c r="ACI42" s="3">
        <v>0</v>
      </c>
      <c r="ACJ42" s="3">
        <v>8</v>
      </c>
      <c r="ACK42" s="3">
        <v>0</v>
      </c>
      <c r="ACL42" s="3">
        <v>0</v>
      </c>
      <c r="ACM42" s="3">
        <v>8</v>
      </c>
      <c r="ACN42" s="3">
        <v>4</v>
      </c>
      <c r="ACO42" s="3">
        <v>0</v>
      </c>
      <c r="ACP42" s="3">
        <v>4</v>
      </c>
      <c r="ACQ42" s="3">
        <v>4</v>
      </c>
      <c r="ACR42" s="3">
        <v>0</v>
      </c>
      <c r="ACS42" s="3">
        <v>0</v>
      </c>
      <c r="ACT42" s="3">
        <v>5</v>
      </c>
      <c r="ACU42" s="3">
        <v>5</v>
      </c>
      <c r="ACV42" s="3">
        <v>0</v>
      </c>
      <c r="ACW42" s="3">
        <v>6</v>
      </c>
      <c r="ACX42" s="3">
        <v>5</v>
      </c>
      <c r="ACY42" s="3">
        <v>0</v>
      </c>
      <c r="ACZ42" s="3">
        <v>3</v>
      </c>
      <c r="ADA42" s="3">
        <v>5</v>
      </c>
      <c r="ADB42" s="3">
        <v>2</v>
      </c>
      <c r="ADC42" s="3">
        <v>2</v>
      </c>
      <c r="ADD42" s="3">
        <v>11</v>
      </c>
      <c r="ADE42" s="3">
        <v>0</v>
      </c>
      <c r="ADF42" s="3">
        <v>4</v>
      </c>
      <c r="ADG42" s="3">
        <v>7</v>
      </c>
      <c r="ADH42" s="3">
        <v>0</v>
      </c>
      <c r="ADI42" s="3">
        <v>5</v>
      </c>
      <c r="ADJ42" s="3">
        <v>4</v>
      </c>
      <c r="ADK42" s="3">
        <v>0</v>
      </c>
      <c r="ADL42" s="3">
        <v>5</v>
      </c>
      <c r="ADM42" s="3">
        <v>6</v>
      </c>
      <c r="ADN42" s="3">
        <v>0</v>
      </c>
      <c r="ADO42" s="3">
        <v>2</v>
      </c>
      <c r="ADP42" s="3">
        <v>6</v>
      </c>
      <c r="ADQ42" s="3">
        <v>0</v>
      </c>
      <c r="ADR42" s="3">
        <v>0</v>
      </c>
      <c r="ADS42" s="3">
        <v>0</v>
      </c>
      <c r="ADT42" s="3">
        <v>0</v>
      </c>
      <c r="ADU42" s="3">
        <v>0</v>
      </c>
      <c r="ADV42" s="3">
        <v>0</v>
      </c>
      <c r="ADW42" s="3">
        <v>0</v>
      </c>
      <c r="ADX42" s="3">
        <v>0</v>
      </c>
      <c r="ADY42" s="3">
        <v>0</v>
      </c>
      <c r="ADZ42" s="3">
        <v>0</v>
      </c>
      <c r="AEA42" s="3">
        <v>0</v>
      </c>
      <c r="AEB42" s="3">
        <v>0</v>
      </c>
      <c r="AEC42" s="3">
        <v>0</v>
      </c>
      <c r="AED42" s="3">
        <v>0</v>
      </c>
      <c r="AEE42" s="3">
        <v>0</v>
      </c>
      <c r="AEF42" s="3">
        <v>0</v>
      </c>
      <c r="AEG42" s="3">
        <v>0</v>
      </c>
      <c r="AEH42" s="3">
        <v>0</v>
      </c>
      <c r="AEI42" s="3">
        <v>0</v>
      </c>
      <c r="AEJ42" s="3">
        <v>0</v>
      </c>
      <c r="AEK42" s="3">
        <v>0</v>
      </c>
      <c r="AEL42" s="3">
        <v>0</v>
      </c>
      <c r="AEM42" t="s">
        <v>933</v>
      </c>
      <c r="AEN42" t="s">
        <v>933</v>
      </c>
      <c r="AEO42" s="5">
        <v>0</v>
      </c>
      <c r="AEP42" s="5">
        <v>0</v>
      </c>
      <c r="AEQ42" t="s">
        <v>933</v>
      </c>
      <c r="AER42" t="s">
        <v>933</v>
      </c>
      <c r="AES42" s="5">
        <v>0</v>
      </c>
      <c r="AET42" s="5">
        <v>0</v>
      </c>
      <c r="AEU42" s="5">
        <v>0</v>
      </c>
      <c r="AEV42" t="s">
        <v>933</v>
      </c>
      <c r="AEW42" t="s">
        <v>933</v>
      </c>
      <c r="AEX42" s="5">
        <v>0</v>
      </c>
      <c r="AEY42" s="5">
        <v>0</v>
      </c>
      <c r="AEZ42" s="5">
        <v>0</v>
      </c>
      <c r="AFA42" t="s">
        <v>933</v>
      </c>
      <c r="AFB42" t="s">
        <v>933</v>
      </c>
      <c r="AFC42" s="5">
        <v>0</v>
      </c>
      <c r="AFD42" s="5">
        <v>0</v>
      </c>
      <c r="AFE42" t="s">
        <v>933</v>
      </c>
      <c r="AFF42" t="s">
        <v>933</v>
      </c>
      <c r="AFG42" t="s">
        <v>933</v>
      </c>
      <c r="AFH42" s="5">
        <v>0</v>
      </c>
      <c r="AFI42" t="s">
        <v>933</v>
      </c>
      <c r="AFJ42" t="s">
        <v>933</v>
      </c>
      <c r="AFK42" s="5">
        <v>0</v>
      </c>
      <c r="AFL42" s="5">
        <v>0</v>
      </c>
      <c r="AFM42" t="s">
        <v>933</v>
      </c>
      <c r="AFN42" t="s">
        <v>933</v>
      </c>
      <c r="AFO42" t="s">
        <v>933</v>
      </c>
      <c r="AFP42" s="5">
        <v>0</v>
      </c>
      <c r="AFQ42" s="5">
        <v>0</v>
      </c>
      <c r="AFR42" t="s">
        <v>933</v>
      </c>
      <c r="AFS42" t="s">
        <v>933</v>
      </c>
      <c r="AFT42" s="5">
        <v>0</v>
      </c>
      <c r="AFU42" t="s">
        <v>933</v>
      </c>
      <c r="AFV42" s="5">
        <v>0</v>
      </c>
      <c r="AFW42" s="5">
        <v>0</v>
      </c>
      <c r="AFX42" t="s">
        <v>933</v>
      </c>
      <c r="AFY42" t="s">
        <v>933</v>
      </c>
      <c r="AFZ42" s="5">
        <v>0</v>
      </c>
      <c r="AGA42" t="s">
        <v>933</v>
      </c>
      <c r="AGB42" t="s">
        <v>933</v>
      </c>
      <c r="AGC42" s="5">
        <v>0</v>
      </c>
      <c r="AGD42" s="5">
        <v>0</v>
      </c>
      <c r="AGE42" s="5">
        <v>0</v>
      </c>
      <c r="AGF42" t="s">
        <v>933</v>
      </c>
      <c r="AGG42" s="5">
        <v>0</v>
      </c>
      <c r="AGH42" t="s">
        <v>933</v>
      </c>
      <c r="AGI42" t="s">
        <v>933</v>
      </c>
      <c r="AGJ42" s="5">
        <v>0</v>
      </c>
      <c r="AGK42" t="s">
        <v>933</v>
      </c>
      <c r="AGL42" t="s">
        <v>933</v>
      </c>
      <c r="AGM42" t="s">
        <v>933</v>
      </c>
      <c r="AGN42" t="s">
        <v>933</v>
      </c>
      <c r="AGO42" t="s">
        <v>933</v>
      </c>
      <c r="AGP42" s="5">
        <v>0</v>
      </c>
      <c r="AGQ42" t="s">
        <v>933</v>
      </c>
      <c r="AGR42" t="s">
        <v>933</v>
      </c>
      <c r="AGS42" s="5">
        <v>0</v>
      </c>
      <c r="AGT42" t="s">
        <v>933</v>
      </c>
      <c r="AGU42" t="s">
        <v>933</v>
      </c>
      <c r="AGV42" s="5">
        <v>0</v>
      </c>
      <c r="AGW42" t="s">
        <v>933</v>
      </c>
      <c r="AGX42" t="s">
        <v>933</v>
      </c>
      <c r="AGY42" s="5">
        <v>0</v>
      </c>
      <c r="AGZ42" t="s">
        <v>933</v>
      </c>
      <c r="AHA42" t="s">
        <v>933</v>
      </c>
      <c r="AHB42" s="5">
        <v>0</v>
      </c>
      <c r="AHC42" s="5">
        <v>0</v>
      </c>
      <c r="AHD42" s="5">
        <v>0</v>
      </c>
      <c r="AHE42" s="5">
        <v>0</v>
      </c>
      <c r="AHF42" s="5">
        <v>0</v>
      </c>
      <c r="AHG42" s="5">
        <v>0</v>
      </c>
      <c r="AHH42" s="5">
        <v>0</v>
      </c>
      <c r="AHI42" s="5">
        <v>0</v>
      </c>
      <c r="AHJ42" s="5">
        <v>0</v>
      </c>
      <c r="AHK42" s="5">
        <v>0</v>
      </c>
      <c r="AHL42" s="5">
        <v>0</v>
      </c>
      <c r="AHM42" s="5">
        <v>0</v>
      </c>
      <c r="AHN42" s="5">
        <v>0</v>
      </c>
      <c r="AHO42" s="5">
        <v>0</v>
      </c>
      <c r="AHP42" s="5">
        <v>0</v>
      </c>
      <c r="AHQ42" s="5">
        <v>0</v>
      </c>
      <c r="AHR42" s="5">
        <v>0</v>
      </c>
      <c r="AHS42" s="5">
        <v>0</v>
      </c>
      <c r="AHT42" s="5">
        <v>0</v>
      </c>
      <c r="AHU42" s="5">
        <v>0</v>
      </c>
      <c r="AHV42" s="5">
        <v>0</v>
      </c>
      <c r="AHW42" s="5">
        <v>0</v>
      </c>
    </row>
    <row r="43" spans="1:907" x14ac:dyDescent="0.2">
      <c r="A43" s="5">
        <v>50</v>
      </c>
      <c r="B43" t="s">
        <v>903</v>
      </c>
      <c r="C43" t="s">
        <v>904</v>
      </c>
      <c r="D43" t="s">
        <v>904</v>
      </c>
      <c r="E43" s="5">
        <v>65</v>
      </c>
      <c r="F43" s="5">
        <v>64.563888888888883</v>
      </c>
      <c r="G43" s="2">
        <v>42144</v>
      </c>
      <c r="H43" s="2">
        <v>42198</v>
      </c>
      <c r="I43" t="s">
        <v>906</v>
      </c>
      <c r="J43" t="s">
        <v>907</v>
      </c>
      <c r="K43" t="s">
        <v>912</v>
      </c>
      <c r="L43" t="s">
        <v>912</v>
      </c>
      <c r="M43" t="s">
        <v>912</v>
      </c>
      <c r="N43" s="5">
        <v>0</v>
      </c>
      <c r="O43" t="s">
        <v>912</v>
      </c>
      <c r="P43" t="s">
        <v>913</v>
      </c>
      <c r="Q43" s="5">
        <v>0</v>
      </c>
      <c r="R43" s="5">
        <v>0</v>
      </c>
      <c r="S43" s="5">
        <v>0</v>
      </c>
      <c r="T43" t="s">
        <v>913</v>
      </c>
      <c r="U43" t="s">
        <v>912</v>
      </c>
      <c r="V43" t="s">
        <v>912</v>
      </c>
      <c r="W43" s="5">
        <v>0</v>
      </c>
      <c r="X43" s="5">
        <v>0</v>
      </c>
      <c r="Y43" t="s">
        <v>912</v>
      </c>
      <c r="Z43" s="5">
        <v>0</v>
      </c>
      <c r="AA43" s="5">
        <v>0</v>
      </c>
      <c r="AB43" s="5">
        <v>0</v>
      </c>
      <c r="AC43" t="s">
        <v>912</v>
      </c>
      <c r="AD43" t="s">
        <v>912</v>
      </c>
      <c r="AE43" s="5">
        <v>0</v>
      </c>
      <c r="AF43" s="5">
        <v>0</v>
      </c>
      <c r="AG43" t="s">
        <v>913</v>
      </c>
      <c r="AH43" t="s">
        <v>912</v>
      </c>
      <c r="AI43" s="5">
        <v>0</v>
      </c>
      <c r="AJ43" s="5">
        <v>0</v>
      </c>
      <c r="AK43" t="s">
        <v>912</v>
      </c>
      <c r="AL43" t="s">
        <v>912</v>
      </c>
      <c r="AM43" s="5">
        <v>0</v>
      </c>
      <c r="AN43" s="5">
        <v>0</v>
      </c>
      <c r="AO43" s="5">
        <v>0</v>
      </c>
      <c r="AP43" t="s">
        <v>912</v>
      </c>
      <c r="AQ43" t="s">
        <v>913</v>
      </c>
      <c r="AR43" s="5">
        <v>0</v>
      </c>
      <c r="AS43" t="s">
        <v>912</v>
      </c>
      <c r="AT43" t="s">
        <v>912</v>
      </c>
      <c r="AU43" s="5">
        <v>0</v>
      </c>
      <c r="AV43" t="s">
        <v>913</v>
      </c>
      <c r="AW43" s="5">
        <v>0</v>
      </c>
      <c r="AX43" s="5">
        <v>0</v>
      </c>
      <c r="AY43" t="s">
        <v>913</v>
      </c>
      <c r="AZ43" t="s">
        <v>913</v>
      </c>
      <c r="BA43" s="5">
        <v>0</v>
      </c>
      <c r="BB43" s="5">
        <v>0</v>
      </c>
      <c r="BC43" t="s">
        <v>913</v>
      </c>
      <c r="BD43" s="5">
        <v>0</v>
      </c>
      <c r="BE43" s="5">
        <v>0</v>
      </c>
      <c r="BF43" t="s">
        <v>913</v>
      </c>
      <c r="BG43" s="5">
        <v>0</v>
      </c>
      <c r="BH43" s="5">
        <v>0</v>
      </c>
      <c r="BI43" t="s">
        <v>913</v>
      </c>
      <c r="BJ43" t="s">
        <v>913</v>
      </c>
      <c r="BK43" s="5">
        <v>0</v>
      </c>
      <c r="BL43" t="s">
        <v>913</v>
      </c>
      <c r="BM43" t="s">
        <v>913</v>
      </c>
      <c r="BN43" s="5">
        <v>0</v>
      </c>
      <c r="BO43" t="s">
        <v>912</v>
      </c>
      <c r="BP43" s="5">
        <v>0</v>
      </c>
      <c r="BQ43" s="5">
        <v>0</v>
      </c>
      <c r="BR43" t="s">
        <v>913</v>
      </c>
      <c r="BS43" s="5">
        <v>0</v>
      </c>
      <c r="BT43" s="5">
        <v>0</v>
      </c>
      <c r="BU43" t="s">
        <v>913</v>
      </c>
      <c r="BV43" t="s">
        <v>913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t="s">
        <v>912</v>
      </c>
      <c r="CW43" t="s">
        <v>913</v>
      </c>
      <c r="CX43" t="s">
        <v>913</v>
      </c>
      <c r="CY43" s="5">
        <v>0</v>
      </c>
      <c r="CZ43" t="s">
        <v>912</v>
      </c>
      <c r="DA43" t="s">
        <v>913</v>
      </c>
      <c r="DB43" s="5">
        <v>0</v>
      </c>
      <c r="DC43" s="5">
        <v>0</v>
      </c>
      <c r="DD43" s="5">
        <v>0</v>
      </c>
      <c r="DE43" t="s">
        <v>913</v>
      </c>
      <c r="DF43" t="s">
        <v>913</v>
      </c>
      <c r="DG43" t="s">
        <v>913</v>
      </c>
      <c r="DH43" s="5">
        <v>0</v>
      </c>
      <c r="DI43" s="5">
        <v>0</v>
      </c>
      <c r="DJ43" t="s">
        <v>913</v>
      </c>
      <c r="DK43" s="5">
        <v>0</v>
      </c>
      <c r="DL43" s="5">
        <v>0</v>
      </c>
      <c r="DM43" s="5">
        <v>0</v>
      </c>
      <c r="DN43" t="s">
        <v>913</v>
      </c>
      <c r="DO43" t="s">
        <v>913</v>
      </c>
      <c r="DP43" s="5">
        <v>0</v>
      </c>
      <c r="DQ43" s="5">
        <v>0</v>
      </c>
      <c r="DR43" t="s">
        <v>913</v>
      </c>
      <c r="DS43" t="s">
        <v>913</v>
      </c>
      <c r="DT43" s="5">
        <v>0</v>
      </c>
      <c r="DU43" s="5">
        <v>0</v>
      </c>
      <c r="DV43" t="s">
        <v>913</v>
      </c>
      <c r="DW43" t="s">
        <v>913</v>
      </c>
      <c r="DX43" s="5">
        <v>0</v>
      </c>
      <c r="DY43" s="5">
        <v>0</v>
      </c>
      <c r="DZ43" s="5">
        <v>0</v>
      </c>
      <c r="EA43" t="s">
        <v>913</v>
      </c>
      <c r="EB43" t="s">
        <v>913</v>
      </c>
      <c r="EC43" s="5">
        <v>0</v>
      </c>
      <c r="ED43" t="s">
        <v>913</v>
      </c>
      <c r="EE43" t="s">
        <v>913</v>
      </c>
      <c r="EF43" s="5">
        <v>0</v>
      </c>
      <c r="EG43" t="s">
        <v>913</v>
      </c>
      <c r="EH43" s="5">
        <v>0</v>
      </c>
      <c r="EI43" s="5">
        <v>0</v>
      </c>
      <c r="EJ43" t="s">
        <v>913</v>
      </c>
      <c r="EK43" t="s">
        <v>913</v>
      </c>
      <c r="EL43" s="5">
        <v>0</v>
      </c>
      <c r="EM43" s="5">
        <v>0</v>
      </c>
      <c r="EN43" t="s">
        <v>913</v>
      </c>
      <c r="EO43" s="5">
        <v>0</v>
      </c>
      <c r="EP43" s="5">
        <v>0</v>
      </c>
      <c r="EQ43" t="s">
        <v>913</v>
      </c>
      <c r="ER43" s="5">
        <v>0</v>
      </c>
      <c r="ES43" s="5">
        <v>0</v>
      </c>
      <c r="ET43" t="s">
        <v>913</v>
      </c>
      <c r="EU43" t="s">
        <v>913</v>
      </c>
      <c r="EV43" s="5">
        <v>0</v>
      </c>
      <c r="EW43" t="s">
        <v>913</v>
      </c>
      <c r="EX43" t="s">
        <v>913</v>
      </c>
      <c r="EY43" s="5">
        <v>0</v>
      </c>
      <c r="EZ43" t="s">
        <v>913</v>
      </c>
      <c r="FA43" s="5">
        <v>0</v>
      </c>
      <c r="FB43" s="5">
        <v>0</v>
      </c>
      <c r="FC43" t="s">
        <v>913</v>
      </c>
      <c r="FD43" s="5">
        <v>0</v>
      </c>
      <c r="FE43" s="5">
        <v>0</v>
      </c>
      <c r="FF43" t="s">
        <v>913</v>
      </c>
      <c r="FG43" t="s">
        <v>913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t="s">
        <v>930</v>
      </c>
      <c r="GH43" t="s">
        <v>908</v>
      </c>
      <c r="GI43" t="s">
        <v>909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t="s">
        <v>930</v>
      </c>
      <c r="GQ43" t="s">
        <v>908</v>
      </c>
      <c r="GR43" t="s">
        <v>1036</v>
      </c>
      <c r="GS43" s="4">
        <v>0</v>
      </c>
      <c r="GT43" s="4">
        <v>1</v>
      </c>
      <c r="GU43" s="4">
        <v>12</v>
      </c>
      <c r="GV43" s="4">
        <v>23</v>
      </c>
      <c r="GW43" s="5">
        <v>12</v>
      </c>
      <c r="GX43" s="5">
        <v>24</v>
      </c>
      <c r="GY43" s="5">
        <v>0</v>
      </c>
      <c r="GZ43" s="5">
        <v>0</v>
      </c>
      <c r="HA43" s="5">
        <v>0</v>
      </c>
      <c r="HB43" s="5">
        <v>1</v>
      </c>
      <c r="HC43" s="5">
        <v>6</v>
      </c>
      <c r="HD43" s="5">
        <v>12</v>
      </c>
      <c r="HE43" s="5">
        <v>6</v>
      </c>
      <c r="HF43" s="5">
        <v>11</v>
      </c>
      <c r="HG43" t="s">
        <v>910</v>
      </c>
      <c r="HH43" t="s">
        <v>910</v>
      </c>
      <c r="HI43" s="5">
        <v>0</v>
      </c>
      <c r="HJ43" s="5">
        <v>3</v>
      </c>
      <c r="HK43" s="5">
        <v>4</v>
      </c>
      <c r="HL43" s="5">
        <v>4</v>
      </c>
      <c r="HM43" s="5">
        <v>0</v>
      </c>
      <c r="HN43" s="5">
        <v>0</v>
      </c>
      <c r="HO43" s="5">
        <v>3</v>
      </c>
      <c r="HP43" s="5">
        <v>3</v>
      </c>
      <c r="HQ43" s="5">
        <v>3</v>
      </c>
      <c r="HR43" s="5">
        <v>3</v>
      </c>
      <c r="HS43" s="5">
        <v>5</v>
      </c>
      <c r="HT43" s="5">
        <v>5</v>
      </c>
      <c r="HU43" s="5">
        <v>5</v>
      </c>
      <c r="HV43" s="5">
        <v>0</v>
      </c>
      <c r="HW43" s="5">
        <v>5</v>
      </c>
      <c r="HX43" s="5">
        <v>5</v>
      </c>
      <c r="HY43" s="5">
        <v>0</v>
      </c>
      <c r="HZ43" s="5">
        <v>0</v>
      </c>
      <c r="IA43" s="5">
        <v>0</v>
      </c>
      <c r="IB43" s="5">
        <v>5</v>
      </c>
      <c r="IC43" s="5">
        <v>5</v>
      </c>
      <c r="ID43" s="5">
        <v>5</v>
      </c>
      <c r="IE43" s="5">
        <v>0</v>
      </c>
      <c r="IF43" s="5">
        <v>0</v>
      </c>
      <c r="IG43" s="5">
        <v>5</v>
      </c>
      <c r="IH43" s="5">
        <v>0</v>
      </c>
      <c r="II43" s="5">
        <v>0</v>
      </c>
      <c r="IJ43" s="5">
        <v>0</v>
      </c>
      <c r="IK43" s="5">
        <v>5</v>
      </c>
      <c r="IL43" s="5">
        <v>5</v>
      </c>
      <c r="IM43" s="5">
        <v>0</v>
      </c>
      <c r="IN43" s="5">
        <v>0</v>
      </c>
      <c r="IO43" s="5">
        <v>5</v>
      </c>
      <c r="IP43" s="5">
        <v>5</v>
      </c>
      <c r="IQ43" s="5">
        <v>0</v>
      </c>
      <c r="IR43" s="5">
        <v>0</v>
      </c>
      <c r="IS43" s="5">
        <v>5</v>
      </c>
      <c r="IT43" s="5">
        <v>5</v>
      </c>
      <c r="IU43" s="5">
        <v>0</v>
      </c>
      <c r="IV43" s="5">
        <v>0</v>
      </c>
      <c r="IW43" s="5">
        <v>0</v>
      </c>
      <c r="IX43" s="5">
        <v>5</v>
      </c>
      <c r="IY43" s="5">
        <v>5</v>
      </c>
      <c r="IZ43" s="5">
        <v>0</v>
      </c>
      <c r="JA43" s="5">
        <v>5</v>
      </c>
      <c r="JB43" s="5">
        <v>5</v>
      </c>
      <c r="JC43" s="5">
        <v>0</v>
      </c>
      <c r="JD43" s="5">
        <v>5</v>
      </c>
      <c r="JE43" s="5">
        <v>0</v>
      </c>
      <c r="JF43" s="5">
        <v>0</v>
      </c>
      <c r="JG43" s="5">
        <v>5</v>
      </c>
      <c r="JH43" s="5">
        <v>5</v>
      </c>
      <c r="JI43" s="5">
        <v>0</v>
      </c>
      <c r="JJ43" s="5">
        <v>0</v>
      </c>
      <c r="JK43" s="5">
        <v>5</v>
      </c>
      <c r="JL43" s="5">
        <v>0</v>
      </c>
      <c r="JM43" s="5">
        <v>0</v>
      </c>
      <c r="JN43" s="5">
        <v>5</v>
      </c>
      <c r="JO43" s="5">
        <v>0</v>
      </c>
      <c r="JP43" s="5">
        <v>0</v>
      </c>
      <c r="JQ43" s="5">
        <v>5</v>
      </c>
      <c r="JR43" s="5">
        <v>5</v>
      </c>
      <c r="JS43" s="5">
        <v>0</v>
      </c>
      <c r="JT43" s="5">
        <v>5</v>
      </c>
      <c r="JU43" s="5">
        <v>5</v>
      </c>
      <c r="JV43" s="5">
        <v>0</v>
      </c>
      <c r="JW43" s="5">
        <v>5</v>
      </c>
      <c r="JX43" s="5">
        <v>0</v>
      </c>
      <c r="JY43" s="5">
        <v>0</v>
      </c>
      <c r="JZ43" s="5">
        <v>5</v>
      </c>
      <c r="KA43" s="5">
        <v>0</v>
      </c>
      <c r="KB43" s="5">
        <v>0</v>
      </c>
      <c r="KC43" s="5">
        <v>5</v>
      </c>
      <c r="KD43" s="5">
        <v>5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t="s">
        <v>916</v>
      </c>
      <c r="LE43" t="s">
        <v>916</v>
      </c>
      <c r="LF43" t="s">
        <v>916</v>
      </c>
      <c r="LG43" s="5">
        <v>0</v>
      </c>
      <c r="LH43" t="s">
        <v>916</v>
      </c>
      <c r="LI43" t="s">
        <v>918</v>
      </c>
      <c r="LJ43" s="5">
        <v>0</v>
      </c>
      <c r="LK43" s="5">
        <v>0</v>
      </c>
      <c r="LL43" s="5">
        <v>0</v>
      </c>
      <c r="LM43" t="s">
        <v>918</v>
      </c>
      <c r="LN43" t="s">
        <v>916</v>
      </c>
      <c r="LO43" t="s">
        <v>916</v>
      </c>
      <c r="LP43" s="5">
        <v>0</v>
      </c>
      <c r="LQ43" s="5">
        <v>0</v>
      </c>
      <c r="LR43" t="s">
        <v>918</v>
      </c>
      <c r="LS43" s="5">
        <v>0</v>
      </c>
      <c r="LT43" s="5">
        <v>0</v>
      </c>
      <c r="LU43" s="5">
        <v>0</v>
      </c>
      <c r="LV43" t="s">
        <v>918</v>
      </c>
      <c r="LW43" t="s">
        <v>918</v>
      </c>
      <c r="LX43" s="5">
        <v>0</v>
      </c>
      <c r="LY43" s="5">
        <v>0</v>
      </c>
      <c r="LZ43" t="s">
        <v>918</v>
      </c>
      <c r="MA43" t="s">
        <v>918</v>
      </c>
      <c r="MB43" s="5">
        <v>0</v>
      </c>
      <c r="MC43" s="5">
        <v>0</v>
      </c>
      <c r="MD43" t="s">
        <v>918</v>
      </c>
      <c r="ME43" t="s">
        <v>918</v>
      </c>
      <c r="MF43" s="5">
        <v>0</v>
      </c>
      <c r="MG43" s="5">
        <v>0</v>
      </c>
      <c r="MH43" s="5">
        <v>0</v>
      </c>
      <c r="MI43" t="s">
        <v>918</v>
      </c>
      <c r="MJ43" t="s">
        <v>918</v>
      </c>
      <c r="MK43" s="5">
        <v>0</v>
      </c>
      <c r="ML43" t="s">
        <v>916</v>
      </c>
      <c r="MM43" t="s">
        <v>918</v>
      </c>
      <c r="MN43" s="5">
        <v>0</v>
      </c>
      <c r="MO43" t="s">
        <v>918</v>
      </c>
      <c r="MP43" s="5">
        <v>0</v>
      </c>
      <c r="MQ43" s="5">
        <v>0</v>
      </c>
      <c r="MR43" t="s">
        <v>918</v>
      </c>
      <c r="MS43" t="s">
        <v>918</v>
      </c>
      <c r="MT43" s="5">
        <v>0</v>
      </c>
      <c r="MU43" s="5">
        <v>0</v>
      </c>
      <c r="MV43" t="s">
        <v>918</v>
      </c>
      <c r="MW43" s="5">
        <v>0</v>
      </c>
      <c r="MX43" s="5">
        <v>0</v>
      </c>
      <c r="MY43" t="s">
        <v>918</v>
      </c>
      <c r="MZ43" s="5">
        <v>0</v>
      </c>
      <c r="NA43" s="5">
        <v>0</v>
      </c>
      <c r="NB43" t="s">
        <v>918</v>
      </c>
      <c r="NC43" t="s">
        <v>918</v>
      </c>
      <c r="ND43" s="5">
        <v>0</v>
      </c>
      <c r="NE43" t="s">
        <v>918</v>
      </c>
      <c r="NF43" t="s">
        <v>918</v>
      </c>
      <c r="NG43" s="5">
        <v>0</v>
      </c>
      <c r="NH43" t="s">
        <v>918</v>
      </c>
      <c r="NI43" s="5">
        <v>0</v>
      </c>
      <c r="NJ43" s="5">
        <v>0</v>
      </c>
      <c r="NK43" t="s">
        <v>918</v>
      </c>
      <c r="NL43" s="5">
        <v>0</v>
      </c>
      <c r="NM43" s="5">
        <v>0</v>
      </c>
      <c r="NN43" t="s">
        <v>918</v>
      </c>
      <c r="NO43" t="s">
        <v>918</v>
      </c>
      <c r="NP43" s="5">
        <v>0</v>
      </c>
      <c r="NQ43" s="5">
        <v>0</v>
      </c>
      <c r="NR43" s="5">
        <v>0</v>
      </c>
      <c r="NS43" s="5">
        <v>0</v>
      </c>
      <c r="NT43" s="5">
        <v>0</v>
      </c>
      <c r="NU43" s="5">
        <v>0</v>
      </c>
      <c r="NV43" s="5">
        <v>0</v>
      </c>
      <c r="NW43" s="5">
        <v>0</v>
      </c>
      <c r="NX43" s="5">
        <v>0</v>
      </c>
      <c r="NY43" s="5">
        <v>0</v>
      </c>
      <c r="NZ43" s="5">
        <v>0</v>
      </c>
      <c r="OA43" s="5">
        <v>0</v>
      </c>
      <c r="OB43" s="5">
        <v>0</v>
      </c>
      <c r="OC43" s="5">
        <v>0</v>
      </c>
      <c r="OD43" s="5">
        <v>0</v>
      </c>
      <c r="OE43" s="5">
        <v>0</v>
      </c>
      <c r="OF43" s="5">
        <v>0</v>
      </c>
      <c r="OG43" s="5">
        <v>0</v>
      </c>
      <c r="OH43" s="5">
        <v>0</v>
      </c>
      <c r="OI43" s="5">
        <v>0</v>
      </c>
      <c r="OJ43" s="5">
        <v>0</v>
      </c>
      <c r="OK43" s="5">
        <v>0</v>
      </c>
      <c r="OL43" s="5">
        <v>0</v>
      </c>
      <c r="OM43" s="5">
        <v>0</v>
      </c>
      <c r="ON43" s="5">
        <v>0</v>
      </c>
      <c r="OO43" s="5">
        <v>5</v>
      </c>
      <c r="OP43" s="5">
        <v>0</v>
      </c>
      <c r="OQ43" s="5">
        <v>5</v>
      </c>
      <c r="OR43" s="5">
        <v>0</v>
      </c>
      <c r="OS43" s="5">
        <v>5</v>
      </c>
      <c r="OT43" s="5">
        <v>5</v>
      </c>
      <c r="OU43" s="5">
        <v>0</v>
      </c>
      <c r="OV43" s="5">
        <v>0</v>
      </c>
      <c r="OW43" s="5">
        <v>0</v>
      </c>
      <c r="OX43" s="5">
        <v>5</v>
      </c>
      <c r="OY43" s="5">
        <v>5</v>
      </c>
      <c r="OZ43" s="5">
        <v>0</v>
      </c>
      <c r="PA43" s="5">
        <v>0</v>
      </c>
      <c r="PB43" s="5">
        <v>0</v>
      </c>
      <c r="PC43" s="5">
        <v>5</v>
      </c>
      <c r="PD43" s="5">
        <v>0</v>
      </c>
      <c r="PE43" s="5">
        <v>0</v>
      </c>
      <c r="PF43" s="5">
        <v>0</v>
      </c>
      <c r="PG43" s="5">
        <v>5</v>
      </c>
      <c r="PH43" s="5">
        <v>0</v>
      </c>
      <c r="PI43" s="5">
        <v>0</v>
      </c>
      <c r="PJ43" s="5">
        <v>0</v>
      </c>
      <c r="PK43" s="5">
        <v>5</v>
      </c>
      <c r="PL43" s="5">
        <v>0</v>
      </c>
      <c r="PM43" s="5">
        <v>0</v>
      </c>
      <c r="PN43" s="5">
        <v>0</v>
      </c>
      <c r="PO43" s="5">
        <v>5</v>
      </c>
      <c r="PP43" s="5">
        <v>0</v>
      </c>
      <c r="PQ43" s="5">
        <v>0</v>
      </c>
      <c r="PR43" s="5">
        <v>0</v>
      </c>
      <c r="PS43" s="5">
        <v>0</v>
      </c>
      <c r="PT43" s="5">
        <v>5</v>
      </c>
      <c r="PU43" s="5">
        <v>0</v>
      </c>
      <c r="PV43" s="5">
        <v>0</v>
      </c>
      <c r="PW43" s="5">
        <v>5</v>
      </c>
      <c r="PX43" s="5">
        <v>0</v>
      </c>
      <c r="PY43" s="5">
        <v>0</v>
      </c>
      <c r="PZ43" s="5">
        <v>5</v>
      </c>
      <c r="QA43" s="5">
        <v>0</v>
      </c>
      <c r="QB43" s="5">
        <v>0</v>
      </c>
      <c r="QC43" s="5">
        <v>5</v>
      </c>
      <c r="QD43" s="5">
        <v>0</v>
      </c>
      <c r="QE43" s="5">
        <v>0</v>
      </c>
      <c r="QF43" s="5">
        <v>0</v>
      </c>
      <c r="QG43" s="5">
        <v>5</v>
      </c>
      <c r="QH43" s="5">
        <v>0</v>
      </c>
      <c r="QI43" s="5">
        <v>0</v>
      </c>
      <c r="QJ43" s="5">
        <v>5</v>
      </c>
      <c r="QK43" s="5">
        <v>0</v>
      </c>
      <c r="QL43" s="5">
        <v>0</v>
      </c>
      <c r="QM43" s="5">
        <v>5</v>
      </c>
      <c r="QN43" s="5">
        <v>0</v>
      </c>
      <c r="QO43" s="5">
        <v>0</v>
      </c>
      <c r="QP43" s="5">
        <v>5</v>
      </c>
      <c r="QQ43" s="5">
        <v>0</v>
      </c>
      <c r="QR43" s="5">
        <v>0</v>
      </c>
      <c r="QS43" s="5">
        <v>5</v>
      </c>
      <c r="QT43" s="5">
        <v>0</v>
      </c>
      <c r="QU43" s="5">
        <v>0</v>
      </c>
      <c r="QV43" s="5">
        <v>5</v>
      </c>
      <c r="QW43" s="5">
        <v>0</v>
      </c>
      <c r="QX43" s="5">
        <v>0</v>
      </c>
      <c r="QY43" s="5">
        <v>5</v>
      </c>
      <c r="QZ43" s="5">
        <v>0</v>
      </c>
      <c r="RA43" s="5">
        <v>0</v>
      </c>
      <c r="RB43" s="5">
        <v>0</v>
      </c>
      <c r="RC43" s="5">
        <v>0</v>
      </c>
      <c r="RD43" s="5">
        <v>0</v>
      </c>
      <c r="RE43" s="5">
        <v>0</v>
      </c>
      <c r="RF43" s="5">
        <v>0</v>
      </c>
      <c r="RG43" s="5">
        <v>0</v>
      </c>
      <c r="RH43" s="5">
        <v>0</v>
      </c>
      <c r="RI43" s="5">
        <v>0</v>
      </c>
      <c r="RJ43" s="5">
        <v>0</v>
      </c>
      <c r="RK43" s="5">
        <v>0</v>
      </c>
      <c r="RL43" s="5">
        <v>0</v>
      </c>
      <c r="RM43" s="5">
        <v>0</v>
      </c>
      <c r="RN43" s="5">
        <v>0</v>
      </c>
      <c r="RO43" s="5">
        <v>0</v>
      </c>
      <c r="RP43" s="5">
        <v>0</v>
      </c>
      <c r="RQ43" s="5">
        <v>0</v>
      </c>
      <c r="RR43" s="5">
        <v>0</v>
      </c>
      <c r="RS43" s="5">
        <v>0</v>
      </c>
      <c r="RT43" s="5">
        <v>0</v>
      </c>
      <c r="RU43" s="5">
        <v>0</v>
      </c>
      <c r="RV43" s="5">
        <v>0</v>
      </c>
      <c r="RW43" s="5">
        <v>0</v>
      </c>
      <c r="RX43" s="5">
        <v>0</v>
      </c>
      <c r="RY43" s="5">
        <v>0</v>
      </c>
      <c r="RZ43" s="5">
        <v>3</v>
      </c>
      <c r="SA43" s="5">
        <v>2</v>
      </c>
      <c r="SB43" s="5">
        <v>3</v>
      </c>
      <c r="SC43" s="5">
        <v>1</v>
      </c>
      <c r="SD43" s="5">
        <v>2</v>
      </c>
      <c r="SE43" s="5">
        <v>2</v>
      </c>
      <c r="SF43" s="5">
        <v>2</v>
      </c>
      <c r="SG43" s="5">
        <v>2</v>
      </c>
      <c r="SH43" s="5">
        <v>2</v>
      </c>
      <c r="SI43" s="5">
        <v>1</v>
      </c>
      <c r="SJ43" s="5">
        <v>2</v>
      </c>
      <c r="SK43" s="5">
        <v>1</v>
      </c>
      <c r="SL43" s="5">
        <v>1</v>
      </c>
      <c r="SM43" s="5">
        <v>2</v>
      </c>
      <c r="SN43" s="5">
        <v>2</v>
      </c>
      <c r="SO43" s="5">
        <v>1</v>
      </c>
      <c r="SP43" s="5">
        <v>1</v>
      </c>
      <c r="SQ43" s="5">
        <v>2</v>
      </c>
      <c r="SR43" s="5">
        <v>0</v>
      </c>
      <c r="SS43" s="5">
        <v>0</v>
      </c>
      <c r="ST43" s="5">
        <v>0</v>
      </c>
      <c r="SU43" s="5">
        <v>0</v>
      </c>
      <c r="SV43" s="5">
        <v>0</v>
      </c>
      <c r="SW43" s="5">
        <v>0</v>
      </c>
      <c r="SX43" s="5">
        <v>0</v>
      </c>
      <c r="SY43" s="5">
        <v>0</v>
      </c>
      <c r="SZ43" s="5">
        <v>0</v>
      </c>
      <c r="TA43" s="5">
        <v>0</v>
      </c>
      <c r="TB43" t="s">
        <v>932</v>
      </c>
      <c r="TC43" t="s">
        <v>945</v>
      </c>
      <c r="TD43" t="s">
        <v>932</v>
      </c>
      <c r="TE43" t="s">
        <v>945</v>
      </c>
      <c r="TF43" t="s">
        <v>942</v>
      </c>
      <c r="TG43" t="s">
        <v>932</v>
      </c>
      <c r="TH43" t="s">
        <v>932</v>
      </c>
      <c r="TI43" t="s">
        <v>942</v>
      </c>
      <c r="TJ43" t="s">
        <v>920</v>
      </c>
      <c r="TK43" t="s">
        <v>945</v>
      </c>
      <c r="TL43" t="s">
        <v>920</v>
      </c>
      <c r="TM43" t="s">
        <v>945</v>
      </c>
      <c r="TN43" t="s">
        <v>945</v>
      </c>
      <c r="TO43" t="s">
        <v>932</v>
      </c>
      <c r="TP43" t="s">
        <v>932</v>
      </c>
      <c r="TQ43" t="s">
        <v>945</v>
      </c>
      <c r="TR43" t="s">
        <v>945</v>
      </c>
      <c r="TS43" t="s">
        <v>945</v>
      </c>
      <c r="TT43" s="5">
        <v>999</v>
      </c>
      <c r="TU43" s="5">
        <v>999</v>
      </c>
      <c r="TV43" s="5">
        <v>999</v>
      </c>
      <c r="TW43" s="5">
        <v>999</v>
      </c>
      <c r="TX43" s="5">
        <v>999</v>
      </c>
      <c r="TY43" s="5">
        <v>999</v>
      </c>
      <c r="TZ43" s="5">
        <v>999</v>
      </c>
      <c r="UA43" s="5">
        <v>999</v>
      </c>
      <c r="UB43" s="5">
        <v>999</v>
      </c>
      <c r="UC43" s="5">
        <v>999</v>
      </c>
      <c r="UD43" t="s">
        <v>945</v>
      </c>
      <c r="UE43" s="5">
        <v>999</v>
      </c>
      <c r="UF43" s="5">
        <v>0</v>
      </c>
      <c r="UG43" s="5">
        <v>0</v>
      </c>
      <c r="UH43" s="5">
        <v>0</v>
      </c>
      <c r="UI43" s="5">
        <v>0</v>
      </c>
      <c r="UJ43" s="5">
        <v>0</v>
      </c>
      <c r="UK43" s="5">
        <v>0</v>
      </c>
      <c r="UL43" s="5">
        <v>0</v>
      </c>
      <c r="UM43" s="5">
        <v>0</v>
      </c>
      <c r="UN43" s="5">
        <v>0</v>
      </c>
      <c r="UO43" s="5">
        <v>0</v>
      </c>
      <c r="UP43" s="5">
        <v>0</v>
      </c>
      <c r="UQ43" s="5">
        <v>0</v>
      </c>
      <c r="UR43" s="5">
        <v>0</v>
      </c>
      <c r="US43" s="5">
        <v>0</v>
      </c>
      <c r="UT43" s="5">
        <v>0</v>
      </c>
      <c r="UU43" s="5">
        <v>0</v>
      </c>
      <c r="UV43" s="5">
        <v>0</v>
      </c>
      <c r="UW43" s="5">
        <v>0</v>
      </c>
      <c r="UX43" s="5">
        <v>0</v>
      </c>
      <c r="UY43" s="5">
        <v>0</v>
      </c>
      <c r="UZ43" s="5">
        <v>0</v>
      </c>
      <c r="VA43" s="5">
        <v>0</v>
      </c>
      <c r="VB43" s="5">
        <v>0</v>
      </c>
      <c r="VC43" s="5">
        <v>0</v>
      </c>
      <c r="VD43" s="5">
        <v>0</v>
      </c>
      <c r="VE43" s="5">
        <v>0</v>
      </c>
      <c r="VF43" t="s">
        <v>924</v>
      </c>
      <c r="VG43" t="s">
        <v>924</v>
      </c>
      <c r="VH43" s="5">
        <v>0</v>
      </c>
      <c r="VI43" s="5">
        <v>0</v>
      </c>
      <c r="VJ43" s="5">
        <v>0</v>
      </c>
      <c r="VK43" t="s">
        <v>924</v>
      </c>
      <c r="VL43" s="5">
        <v>0</v>
      </c>
      <c r="VM43" s="5">
        <v>0</v>
      </c>
      <c r="VN43" t="s">
        <v>924</v>
      </c>
      <c r="VO43" t="s">
        <v>924</v>
      </c>
      <c r="VP43" s="5">
        <v>0</v>
      </c>
      <c r="VQ43" t="s">
        <v>924</v>
      </c>
      <c r="VR43" s="5">
        <v>0</v>
      </c>
      <c r="VS43" s="5">
        <v>0</v>
      </c>
      <c r="VT43" t="s">
        <v>924</v>
      </c>
      <c r="VU43" t="s">
        <v>924</v>
      </c>
      <c r="VV43" s="5">
        <v>0</v>
      </c>
      <c r="VW43">
        <v>0</v>
      </c>
      <c r="VX43" t="s">
        <v>924</v>
      </c>
      <c r="VY43" s="5">
        <v>0</v>
      </c>
      <c r="VZ43" s="5">
        <v>0</v>
      </c>
      <c r="WA43" t="s">
        <v>924</v>
      </c>
      <c r="WB43" s="5">
        <v>0</v>
      </c>
      <c r="WC43" s="5">
        <v>0</v>
      </c>
      <c r="WD43" t="s">
        <v>924</v>
      </c>
      <c r="WE43" t="s">
        <v>924</v>
      </c>
      <c r="WF43" s="5">
        <v>0</v>
      </c>
      <c r="WG43" t="s">
        <v>924</v>
      </c>
      <c r="WH43" t="s">
        <v>924</v>
      </c>
      <c r="WI43" s="5">
        <v>0</v>
      </c>
      <c r="WJ43" t="s">
        <v>924</v>
      </c>
      <c r="WK43" s="5">
        <v>0</v>
      </c>
      <c r="WL43" s="5">
        <v>0</v>
      </c>
      <c r="WM43" t="s">
        <v>924</v>
      </c>
      <c r="WN43" s="5">
        <v>0</v>
      </c>
      <c r="WO43" s="5">
        <v>0</v>
      </c>
      <c r="WP43" t="s">
        <v>924</v>
      </c>
      <c r="WQ43" t="s">
        <v>924</v>
      </c>
      <c r="WR43" s="5">
        <v>0</v>
      </c>
      <c r="WS43" s="5">
        <v>0</v>
      </c>
      <c r="WT43" s="5">
        <v>0</v>
      </c>
      <c r="WU43" s="5">
        <v>0</v>
      </c>
      <c r="WV43" s="5">
        <v>0</v>
      </c>
      <c r="WW43" s="5">
        <v>0</v>
      </c>
      <c r="WX43" s="5">
        <v>0</v>
      </c>
      <c r="WY43" s="5">
        <v>0</v>
      </c>
      <c r="WZ43" s="5">
        <v>0</v>
      </c>
      <c r="XA43" s="5">
        <v>0</v>
      </c>
      <c r="XB43" s="5">
        <v>0</v>
      </c>
      <c r="XC43" s="5">
        <v>0</v>
      </c>
      <c r="XD43" s="5">
        <v>0</v>
      </c>
      <c r="XE43" s="5">
        <v>0</v>
      </c>
      <c r="XF43" s="5">
        <v>0</v>
      </c>
      <c r="XG43" s="5">
        <v>0</v>
      </c>
      <c r="XH43" s="5">
        <v>0</v>
      </c>
      <c r="XI43" s="5">
        <v>0</v>
      </c>
      <c r="XJ43" s="5">
        <v>0</v>
      </c>
      <c r="XK43" s="5">
        <v>0</v>
      </c>
      <c r="XL43" s="5">
        <v>0</v>
      </c>
      <c r="XM43" s="5">
        <v>0</v>
      </c>
      <c r="XN43" s="5">
        <v>0</v>
      </c>
      <c r="XO43" s="5">
        <v>0</v>
      </c>
      <c r="XP43" s="5">
        <v>0</v>
      </c>
      <c r="XQ43" s="3">
        <v>1</v>
      </c>
      <c r="XR43" s="3">
        <v>1</v>
      </c>
      <c r="XS43" s="3">
        <v>0</v>
      </c>
      <c r="XT43" s="1" t="e">
        <v>#NULL!</v>
      </c>
      <c r="XU43" s="3">
        <v>3</v>
      </c>
      <c r="XV43" s="3">
        <v>0</v>
      </c>
      <c r="XW43" s="1" t="e">
        <v>#NULL!</v>
      </c>
      <c r="XX43" s="1" t="e">
        <v>#NULL!</v>
      </c>
      <c r="XY43" s="1" t="e">
        <v>#NULL!</v>
      </c>
      <c r="XZ43" s="3">
        <v>1</v>
      </c>
      <c r="YA43" s="3">
        <v>1</v>
      </c>
      <c r="YB43" s="3">
        <v>0</v>
      </c>
      <c r="YC43" s="1" t="e">
        <v>#NULL!</v>
      </c>
      <c r="YD43" s="1" t="e">
        <v>#NULL!</v>
      </c>
      <c r="YE43" s="3">
        <v>0</v>
      </c>
      <c r="YF43" s="1" t="e">
        <v>#NULL!</v>
      </c>
      <c r="YG43" s="1" t="e">
        <v>#NULL!</v>
      </c>
      <c r="YH43" s="1" t="e">
        <v>#NULL!</v>
      </c>
      <c r="YI43" s="3">
        <v>1</v>
      </c>
      <c r="YJ43" s="3">
        <v>0</v>
      </c>
      <c r="YK43" s="1" t="e">
        <v>#NULL!</v>
      </c>
      <c r="YL43" s="1" t="e">
        <v>#NULL!</v>
      </c>
      <c r="YM43" s="3">
        <v>1</v>
      </c>
      <c r="YN43" s="3">
        <v>0</v>
      </c>
      <c r="YO43" s="1" t="e">
        <v>#NULL!</v>
      </c>
      <c r="YP43" s="1" t="e">
        <v>#NULL!</v>
      </c>
      <c r="YQ43" s="3">
        <v>1</v>
      </c>
      <c r="YR43" s="3">
        <v>0</v>
      </c>
      <c r="YS43" s="1" t="e">
        <v>#NULL!</v>
      </c>
      <c r="YT43" s="1" t="e">
        <v>#NULL!</v>
      </c>
      <c r="YU43" s="1" t="e">
        <v>#NULL!</v>
      </c>
      <c r="YV43" s="3">
        <v>1</v>
      </c>
      <c r="YW43" s="3">
        <v>0</v>
      </c>
      <c r="YX43" s="1" t="e">
        <v>#NULL!</v>
      </c>
      <c r="YY43" s="3">
        <v>3</v>
      </c>
      <c r="YZ43" s="3">
        <v>0</v>
      </c>
      <c r="ZA43" s="1" t="e">
        <v>#NULL!</v>
      </c>
      <c r="ZB43" s="3">
        <v>0</v>
      </c>
      <c r="ZC43" s="1" t="e">
        <v>#NULL!</v>
      </c>
      <c r="ZD43" s="1" t="e">
        <v>#NULL!</v>
      </c>
      <c r="ZE43" s="3">
        <v>2</v>
      </c>
      <c r="ZF43" s="3">
        <v>0</v>
      </c>
      <c r="ZG43" s="1" t="e">
        <v>#NULL!</v>
      </c>
      <c r="ZH43" s="1" t="e">
        <v>#NULL!</v>
      </c>
      <c r="ZI43" s="3">
        <v>0</v>
      </c>
      <c r="ZJ43" s="1" t="e">
        <v>#NULL!</v>
      </c>
      <c r="ZK43" s="1" t="e">
        <v>#NULL!</v>
      </c>
      <c r="ZL43" s="3">
        <v>0</v>
      </c>
      <c r="ZM43" s="1" t="e">
        <v>#NULL!</v>
      </c>
      <c r="ZN43" s="1" t="e">
        <v>#NULL!</v>
      </c>
      <c r="ZO43" s="3">
        <v>2</v>
      </c>
      <c r="ZP43" s="3">
        <v>0</v>
      </c>
      <c r="ZQ43" s="1" t="e">
        <v>#NULL!</v>
      </c>
      <c r="ZR43" s="3">
        <v>1</v>
      </c>
      <c r="ZS43" s="3">
        <v>0</v>
      </c>
      <c r="ZT43" s="1" t="e">
        <v>#NULL!</v>
      </c>
      <c r="ZU43" s="3">
        <v>0</v>
      </c>
      <c r="ZV43" s="1" t="e">
        <v>#NULL!</v>
      </c>
      <c r="ZW43" s="1" t="e">
        <v>#NULL!</v>
      </c>
      <c r="ZX43" s="3">
        <v>0</v>
      </c>
      <c r="ZY43" s="1" t="e">
        <v>#NULL!</v>
      </c>
      <c r="ZZ43" s="1" t="e">
        <v>#NULL!</v>
      </c>
      <c r="AAA43" s="3">
        <v>999</v>
      </c>
      <c r="AAB43" s="3">
        <v>0</v>
      </c>
      <c r="AAC43" s="1" t="e">
        <v>#NULL!</v>
      </c>
      <c r="AAD43" s="3">
        <v>999</v>
      </c>
      <c r="AAE43" s="3">
        <v>999</v>
      </c>
      <c r="AAF43" s="3">
        <v>999</v>
      </c>
      <c r="AAG43" s="3">
        <v>999</v>
      </c>
      <c r="AAH43" s="3">
        <v>999</v>
      </c>
      <c r="AAI43" s="3">
        <v>999</v>
      </c>
      <c r="AAJ43" s="3">
        <v>999</v>
      </c>
      <c r="AAK43" s="3">
        <v>999</v>
      </c>
      <c r="AAL43" s="3">
        <v>999</v>
      </c>
      <c r="AAM43" s="3">
        <v>999</v>
      </c>
      <c r="AAN43" s="3">
        <v>999</v>
      </c>
      <c r="AAO43" s="3">
        <v>999</v>
      </c>
      <c r="AAP43" s="3">
        <v>999</v>
      </c>
      <c r="AAQ43" s="3">
        <v>999</v>
      </c>
      <c r="AAR43" s="3">
        <v>999</v>
      </c>
      <c r="AAS43" s="3">
        <v>999</v>
      </c>
      <c r="AAT43" s="3">
        <v>999</v>
      </c>
      <c r="AAU43" s="3">
        <v>999</v>
      </c>
      <c r="AAV43" s="3">
        <v>999</v>
      </c>
      <c r="AAW43" s="3">
        <v>999</v>
      </c>
      <c r="AAX43" s="3">
        <v>999</v>
      </c>
      <c r="AAY43" s="3">
        <v>999</v>
      </c>
      <c r="AAZ43" s="3">
        <v>999</v>
      </c>
      <c r="ABA43" s="3">
        <v>999</v>
      </c>
      <c r="ABB43" s="3">
        <v>2</v>
      </c>
      <c r="ABC43" s="3">
        <v>3</v>
      </c>
      <c r="ABD43" s="3">
        <v>3</v>
      </c>
      <c r="ABE43" s="3">
        <v>0</v>
      </c>
      <c r="ABF43" s="3">
        <v>5</v>
      </c>
      <c r="ABG43" s="3">
        <v>2</v>
      </c>
      <c r="ABH43" s="3">
        <v>0</v>
      </c>
      <c r="ABI43" s="3">
        <v>0</v>
      </c>
      <c r="ABJ43" s="3">
        <v>0</v>
      </c>
      <c r="ABK43" s="3">
        <v>2</v>
      </c>
      <c r="ABL43" s="3">
        <v>3</v>
      </c>
      <c r="ABM43" s="3">
        <v>4</v>
      </c>
      <c r="ABN43" s="3">
        <v>0</v>
      </c>
      <c r="ABO43" s="3">
        <v>0</v>
      </c>
      <c r="ABP43" s="3">
        <v>10</v>
      </c>
      <c r="ABQ43" s="3">
        <v>0</v>
      </c>
      <c r="ABR43" s="3">
        <v>0</v>
      </c>
      <c r="ABS43" s="3">
        <v>0</v>
      </c>
      <c r="ABT43" s="3">
        <v>8</v>
      </c>
      <c r="ABU43" s="3">
        <v>4</v>
      </c>
      <c r="ABV43" s="3">
        <v>0</v>
      </c>
      <c r="ABW43" s="3">
        <v>0</v>
      </c>
      <c r="ABX43" s="3">
        <v>6</v>
      </c>
      <c r="ABY43" s="3">
        <v>4</v>
      </c>
      <c r="ABZ43" s="3">
        <v>0</v>
      </c>
      <c r="ACA43" s="3">
        <v>0</v>
      </c>
      <c r="ACB43" s="3">
        <v>7</v>
      </c>
      <c r="ACC43" s="3">
        <v>6</v>
      </c>
      <c r="ACD43" s="3">
        <v>0</v>
      </c>
      <c r="ACE43" s="3">
        <v>0</v>
      </c>
      <c r="ACF43" s="3">
        <v>0</v>
      </c>
      <c r="ACG43" s="3">
        <v>6</v>
      </c>
      <c r="ACH43" s="3">
        <v>6</v>
      </c>
      <c r="ACI43" s="3">
        <v>0</v>
      </c>
      <c r="ACJ43" s="3">
        <v>4</v>
      </c>
      <c r="ACK43" s="3">
        <v>4</v>
      </c>
      <c r="ACL43" s="3">
        <v>0</v>
      </c>
      <c r="ACM43" s="3">
        <v>10</v>
      </c>
      <c r="ACN43" s="3">
        <v>0</v>
      </c>
      <c r="ACO43" s="3">
        <v>0</v>
      </c>
      <c r="ACP43" s="3">
        <v>7</v>
      </c>
      <c r="ACQ43" s="3">
        <v>4</v>
      </c>
      <c r="ACR43" s="3">
        <v>0</v>
      </c>
      <c r="ACS43" s="3">
        <v>0</v>
      </c>
      <c r="ACT43" s="3">
        <v>14</v>
      </c>
      <c r="ACU43" s="3">
        <v>0</v>
      </c>
      <c r="ACV43" s="3">
        <v>0</v>
      </c>
      <c r="ACW43" s="3">
        <v>16</v>
      </c>
      <c r="ACX43" s="3">
        <v>0</v>
      </c>
      <c r="ACY43" s="3">
        <v>0</v>
      </c>
      <c r="ACZ43" s="3">
        <v>11</v>
      </c>
      <c r="ADA43" s="3">
        <v>4</v>
      </c>
      <c r="ADB43" s="3">
        <v>0</v>
      </c>
      <c r="ADC43" s="3">
        <v>5</v>
      </c>
      <c r="ADD43" s="3">
        <v>10</v>
      </c>
      <c r="ADE43" s="3">
        <v>0</v>
      </c>
      <c r="ADF43" s="3">
        <v>17</v>
      </c>
      <c r="ADG43" s="3">
        <v>0</v>
      </c>
      <c r="ADH43" s="3">
        <v>0</v>
      </c>
      <c r="ADI43" s="3">
        <v>14</v>
      </c>
      <c r="ADJ43" s="3">
        <v>0</v>
      </c>
      <c r="ADK43" s="3">
        <v>0</v>
      </c>
      <c r="ADL43" s="3">
        <v>10</v>
      </c>
      <c r="ADM43" s="3">
        <v>6</v>
      </c>
      <c r="ADN43" s="3">
        <v>0</v>
      </c>
      <c r="ADO43" s="3">
        <v>0</v>
      </c>
      <c r="ADP43" s="3">
        <v>0</v>
      </c>
      <c r="ADQ43" s="3">
        <v>0</v>
      </c>
      <c r="ADR43" s="3">
        <v>0</v>
      </c>
      <c r="ADS43" s="3">
        <v>0</v>
      </c>
      <c r="ADT43" s="3">
        <v>0</v>
      </c>
      <c r="ADU43" s="3">
        <v>0</v>
      </c>
      <c r="ADV43" s="3">
        <v>0</v>
      </c>
      <c r="ADW43" s="3">
        <v>0</v>
      </c>
      <c r="ADX43" s="3">
        <v>0</v>
      </c>
      <c r="ADY43" s="3">
        <v>0</v>
      </c>
      <c r="ADZ43" s="3">
        <v>0</v>
      </c>
      <c r="AEA43" s="3">
        <v>0</v>
      </c>
      <c r="AEB43" s="3">
        <v>0</v>
      </c>
      <c r="AEC43" s="3">
        <v>0</v>
      </c>
      <c r="AED43" s="3">
        <v>0</v>
      </c>
      <c r="AEE43" s="3">
        <v>0</v>
      </c>
      <c r="AEF43" s="3">
        <v>0</v>
      </c>
      <c r="AEG43" s="3">
        <v>0</v>
      </c>
      <c r="AEH43" s="3">
        <v>0</v>
      </c>
      <c r="AEI43" s="3">
        <v>0</v>
      </c>
      <c r="AEJ43" s="3">
        <v>0</v>
      </c>
      <c r="AEK43" s="3">
        <v>0</v>
      </c>
      <c r="AEL43" s="3">
        <v>0</v>
      </c>
      <c r="AEM43" t="s">
        <v>933</v>
      </c>
      <c r="AEN43" t="s">
        <v>933</v>
      </c>
      <c r="AEO43" t="s">
        <v>933</v>
      </c>
      <c r="AEP43" s="5">
        <v>0</v>
      </c>
      <c r="AEQ43" t="s">
        <v>933</v>
      </c>
      <c r="AER43" t="s">
        <v>933</v>
      </c>
      <c r="AES43" s="5">
        <v>0</v>
      </c>
      <c r="AET43" s="5">
        <v>0</v>
      </c>
      <c r="AEU43" s="5">
        <v>0</v>
      </c>
      <c r="AEV43" t="s">
        <v>933</v>
      </c>
      <c r="AEW43" t="s">
        <v>933</v>
      </c>
      <c r="AEX43" t="s">
        <v>933</v>
      </c>
      <c r="AEY43" s="5">
        <v>0</v>
      </c>
      <c r="AEZ43" s="5">
        <v>0</v>
      </c>
      <c r="AFA43" t="s">
        <v>933</v>
      </c>
      <c r="AFB43" s="5">
        <v>0</v>
      </c>
      <c r="AFC43" s="5">
        <v>0</v>
      </c>
      <c r="AFD43" s="5">
        <v>0</v>
      </c>
      <c r="AFE43" t="s">
        <v>933</v>
      </c>
      <c r="AFF43" t="s">
        <v>933</v>
      </c>
      <c r="AFG43" s="5">
        <v>0</v>
      </c>
      <c r="AFH43" s="5">
        <v>0</v>
      </c>
      <c r="AFI43" t="s">
        <v>933</v>
      </c>
      <c r="AFJ43" t="s">
        <v>933</v>
      </c>
      <c r="AFK43" s="5">
        <v>0</v>
      </c>
      <c r="AFL43" s="5">
        <v>0</v>
      </c>
      <c r="AFM43" t="s">
        <v>933</v>
      </c>
      <c r="AFN43" t="s">
        <v>933</v>
      </c>
      <c r="AFO43" s="5">
        <v>0</v>
      </c>
      <c r="AFP43" s="5">
        <v>0</v>
      </c>
      <c r="AFQ43" s="5">
        <v>0</v>
      </c>
      <c r="AFR43" t="s">
        <v>933</v>
      </c>
      <c r="AFS43" t="s">
        <v>933</v>
      </c>
      <c r="AFT43" s="5">
        <v>0</v>
      </c>
      <c r="AFU43" t="s">
        <v>933</v>
      </c>
      <c r="AFV43" t="s">
        <v>933</v>
      </c>
      <c r="AFW43" s="5">
        <v>0</v>
      </c>
      <c r="AFX43" t="s">
        <v>933</v>
      </c>
      <c r="AFY43" s="5">
        <v>0</v>
      </c>
      <c r="AFZ43" s="5">
        <v>0</v>
      </c>
      <c r="AGA43" t="s">
        <v>933</v>
      </c>
      <c r="AGB43" t="s">
        <v>933</v>
      </c>
      <c r="AGC43" s="5">
        <v>0</v>
      </c>
      <c r="AGD43" s="5">
        <v>0</v>
      </c>
      <c r="AGE43" t="s">
        <v>933</v>
      </c>
      <c r="AGF43" s="5">
        <v>0</v>
      </c>
      <c r="AGG43" s="5">
        <v>0</v>
      </c>
      <c r="AGH43" t="s">
        <v>933</v>
      </c>
      <c r="AGI43" s="5">
        <v>0</v>
      </c>
      <c r="AGJ43" s="5">
        <v>0</v>
      </c>
      <c r="AGK43" t="s">
        <v>933</v>
      </c>
      <c r="AGL43" t="s">
        <v>933</v>
      </c>
      <c r="AGM43" s="5">
        <v>0</v>
      </c>
      <c r="AGN43" t="s">
        <v>933</v>
      </c>
      <c r="AGO43" t="s">
        <v>933</v>
      </c>
      <c r="AGP43" s="5">
        <v>0</v>
      </c>
      <c r="AGQ43" t="s">
        <v>933</v>
      </c>
      <c r="AGR43" s="5">
        <v>0</v>
      </c>
      <c r="AGS43" s="5">
        <v>0</v>
      </c>
      <c r="AGT43" t="s">
        <v>933</v>
      </c>
      <c r="AGU43" s="5">
        <v>0</v>
      </c>
      <c r="AGV43" s="5">
        <v>0</v>
      </c>
      <c r="AGW43" t="s">
        <v>933</v>
      </c>
      <c r="AGX43" t="s">
        <v>933</v>
      </c>
      <c r="AGY43" s="5">
        <v>0</v>
      </c>
      <c r="AGZ43" s="5">
        <v>0</v>
      </c>
      <c r="AHA43" s="5">
        <v>0</v>
      </c>
      <c r="AHB43" s="5">
        <v>0</v>
      </c>
      <c r="AHC43" s="5">
        <v>0</v>
      </c>
      <c r="AHD43" s="5">
        <v>0</v>
      </c>
      <c r="AHE43" s="5">
        <v>0</v>
      </c>
      <c r="AHF43" s="5">
        <v>0</v>
      </c>
      <c r="AHG43" s="5">
        <v>0</v>
      </c>
      <c r="AHH43" s="5">
        <v>0</v>
      </c>
      <c r="AHI43" s="5">
        <v>0</v>
      </c>
      <c r="AHJ43" s="5">
        <v>0</v>
      </c>
      <c r="AHK43" s="5">
        <v>0</v>
      </c>
      <c r="AHL43" s="5">
        <v>0</v>
      </c>
      <c r="AHM43" s="5">
        <v>0</v>
      </c>
      <c r="AHN43" s="5">
        <v>0</v>
      </c>
      <c r="AHO43" s="5">
        <v>0</v>
      </c>
      <c r="AHP43" s="5">
        <v>0</v>
      </c>
      <c r="AHQ43" s="5">
        <v>0</v>
      </c>
      <c r="AHR43" s="5">
        <v>0</v>
      </c>
      <c r="AHS43" s="5">
        <v>0</v>
      </c>
      <c r="AHT43" s="5">
        <v>0</v>
      </c>
      <c r="AHU43" s="5">
        <v>0</v>
      </c>
      <c r="AHV43" s="5">
        <v>0</v>
      </c>
      <c r="AHW43" s="5">
        <v>0</v>
      </c>
    </row>
    <row r="44" spans="1:907" x14ac:dyDescent="0.2">
      <c r="A44" s="5">
        <v>51</v>
      </c>
      <c r="B44" t="s">
        <v>903</v>
      </c>
      <c r="C44" t="s">
        <v>904</v>
      </c>
      <c r="D44" t="s">
        <v>904</v>
      </c>
      <c r="E44" s="5">
        <v>62</v>
      </c>
      <c r="F44" s="5">
        <v>62.18888888888889</v>
      </c>
      <c r="G44" s="2">
        <v>42446</v>
      </c>
      <c r="H44" s="2">
        <v>42481</v>
      </c>
      <c r="I44" t="s">
        <v>906</v>
      </c>
      <c r="J44" t="s">
        <v>907</v>
      </c>
      <c r="K44" t="s">
        <v>913</v>
      </c>
      <c r="L44" t="s">
        <v>912</v>
      </c>
      <c r="M44" t="s">
        <v>913</v>
      </c>
      <c r="N44" s="5">
        <v>0</v>
      </c>
      <c r="O44" t="s">
        <v>913</v>
      </c>
      <c r="P44" t="s">
        <v>913</v>
      </c>
      <c r="Q44" s="5">
        <v>0</v>
      </c>
      <c r="R44" s="5">
        <v>0</v>
      </c>
      <c r="S44" s="5">
        <v>0</v>
      </c>
      <c r="T44" t="s">
        <v>913</v>
      </c>
      <c r="U44" t="s">
        <v>913</v>
      </c>
      <c r="V44" s="5">
        <v>0</v>
      </c>
      <c r="W44" s="5">
        <v>0</v>
      </c>
      <c r="X44" s="5">
        <v>0</v>
      </c>
      <c r="Y44" t="s">
        <v>913</v>
      </c>
      <c r="Z44" t="s">
        <v>913</v>
      </c>
      <c r="AA44" s="5">
        <v>0</v>
      </c>
      <c r="AB44" s="5">
        <v>0</v>
      </c>
      <c r="AC44" t="s">
        <v>912</v>
      </c>
      <c r="AD44" t="s">
        <v>912</v>
      </c>
      <c r="AE44" s="5">
        <v>0</v>
      </c>
      <c r="AF44" s="5">
        <v>0</v>
      </c>
      <c r="AG44" t="s">
        <v>912</v>
      </c>
      <c r="AH44" t="s">
        <v>912</v>
      </c>
      <c r="AI44" s="5">
        <v>0</v>
      </c>
      <c r="AJ44" s="5">
        <v>0</v>
      </c>
      <c r="AK44" t="s">
        <v>912</v>
      </c>
      <c r="AL44" t="s">
        <v>912</v>
      </c>
      <c r="AM44" s="5">
        <v>0</v>
      </c>
      <c r="AN44" s="5">
        <v>0</v>
      </c>
      <c r="AO44" s="5">
        <v>0</v>
      </c>
      <c r="AP44" t="s">
        <v>913</v>
      </c>
      <c r="AQ44" t="s">
        <v>913</v>
      </c>
      <c r="AR44" s="5">
        <v>0</v>
      </c>
      <c r="AS44" t="s">
        <v>912</v>
      </c>
      <c r="AT44" t="s">
        <v>912</v>
      </c>
      <c r="AU44" t="s">
        <v>912</v>
      </c>
      <c r="AV44" t="s">
        <v>912</v>
      </c>
      <c r="AW44" t="s">
        <v>912</v>
      </c>
      <c r="AX44" s="5">
        <v>0</v>
      </c>
      <c r="AY44" t="s">
        <v>912</v>
      </c>
      <c r="AZ44" t="s">
        <v>913</v>
      </c>
      <c r="BA44" s="5">
        <v>0</v>
      </c>
      <c r="BB44" s="5">
        <v>0</v>
      </c>
      <c r="BC44" t="s">
        <v>913</v>
      </c>
      <c r="BD44" t="s">
        <v>912</v>
      </c>
      <c r="BE44" s="5">
        <v>0</v>
      </c>
      <c r="BF44" t="s">
        <v>913</v>
      </c>
      <c r="BG44" t="s">
        <v>913</v>
      </c>
      <c r="BH44" s="5">
        <v>0</v>
      </c>
      <c r="BI44" t="s">
        <v>913</v>
      </c>
      <c r="BJ44" t="s">
        <v>913</v>
      </c>
      <c r="BK44" s="5">
        <v>0</v>
      </c>
      <c r="BL44" t="s">
        <v>912</v>
      </c>
      <c r="BM44" t="s">
        <v>913</v>
      </c>
      <c r="BN44" s="5">
        <v>0</v>
      </c>
      <c r="BO44" t="s">
        <v>913</v>
      </c>
      <c r="BP44" t="s">
        <v>913</v>
      </c>
      <c r="BQ44" s="5">
        <v>0</v>
      </c>
      <c r="BR44" t="s">
        <v>913</v>
      </c>
      <c r="BS44" s="5">
        <v>0</v>
      </c>
      <c r="BT44" s="5">
        <v>0</v>
      </c>
      <c r="BU44" t="s">
        <v>913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t="s">
        <v>913</v>
      </c>
      <c r="CW44" t="s">
        <v>911</v>
      </c>
      <c r="CX44" t="s">
        <v>913</v>
      </c>
      <c r="CY44" s="5">
        <v>0</v>
      </c>
      <c r="CZ44" t="s">
        <v>913</v>
      </c>
      <c r="DA44" t="s">
        <v>913</v>
      </c>
      <c r="DB44" s="5">
        <v>0</v>
      </c>
      <c r="DC44" s="5">
        <v>0</v>
      </c>
      <c r="DD44" s="5">
        <v>0</v>
      </c>
      <c r="DE44" t="s">
        <v>913</v>
      </c>
      <c r="DF44" t="s">
        <v>913</v>
      </c>
      <c r="DG44" s="5">
        <v>0</v>
      </c>
      <c r="DH44" s="5">
        <v>0</v>
      </c>
      <c r="DI44" s="5">
        <v>0</v>
      </c>
      <c r="DJ44" t="s">
        <v>913</v>
      </c>
      <c r="DK44" t="s">
        <v>913</v>
      </c>
      <c r="DL44" s="5">
        <v>0</v>
      </c>
      <c r="DM44" s="5">
        <v>0</v>
      </c>
      <c r="DN44" t="s">
        <v>913</v>
      </c>
      <c r="DO44" t="s">
        <v>913</v>
      </c>
      <c r="DP44" s="5">
        <v>0</v>
      </c>
      <c r="DQ44" s="5">
        <v>0</v>
      </c>
      <c r="DR44" t="s">
        <v>913</v>
      </c>
      <c r="DS44" t="s">
        <v>913</v>
      </c>
      <c r="DT44" s="5">
        <v>0</v>
      </c>
      <c r="DU44" s="5">
        <v>0</v>
      </c>
      <c r="DV44" t="s">
        <v>913</v>
      </c>
      <c r="DW44" t="s">
        <v>913</v>
      </c>
      <c r="DX44" s="5">
        <v>0</v>
      </c>
      <c r="DY44" s="5">
        <v>0</v>
      </c>
      <c r="DZ44" s="5">
        <v>0</v>
      </c>
      <c r="EA44" t="s">
        <v>913</v>
      </c>
      <c r="EB44" t="s">
        <v>913</v>
      </c>
      <c r="EC44" s="5">
        <v>0</v>
      </c>
      <c r="ED44" t="s">
        <v>913</v>
      </c>
      <c r="EE44" t="s">
        <v>913</v>
      </c>
      <c r="EF44" t="s">
        <v>913</v>
      </c>
      <c r="EG44" t="s">
        <v>913</v>
      </c>
      <c r="EH44" t="s">
        <v>913</v>
      </c>
      <c r="EI44" s="5">
        <v>0</v>
      </c>
      <c r="EJ44" t="s">
        <v>913</v>
      </c>
      <c r="EK44" t="s">
        <v>913</v>
      </c>
      <c r="EL44" s="5">
        <v>0</v>
      </c>
      <c r="EM44" s="5">
        <v>0</v>
      </c>
      <c r="EN44" t="s">
        <v>913</v>
      </c>
      <c r="EO44" t="s">
        <v>913</v>
      </c>
      <c r="EP44" s="5">
        <v>0</v>
      </c>
      <c r="EQ44" t="s">
        <v>913</v>
      </c>
      <c r="ER44" t="s">
        <v>913</v>
      </c>
      <c r="ES44" s="5">
        <v>0</v>
      </c>
      <c r="ET44" t="s">
        <v>913</v>
      </c>
      <c r="EU44" t="s">
        <v>913</v>
      </c>
      <c r="EV44" s="5">
        <v>0</v>
      </c>
      <c r="EW44" t="s">
        <v>913</v>
      </c>
      <c r="EX44" t="s">
        <v>913</v>
      </c>
      <c r="EY44" s="5">
        <v>0</v>
      </c>
      <c r="EZ44" t="s">
        <v>913</v>
      </c>
      <c r="FA44" t="s">
        <v>913</v>
      </c>
      <c r="FB44" s="5">
        <v>0</v>
      </c>
      <c r="FC44" t="s">
        <v>913</v>
      </c>
      <c r="FD44" s="5">
        <v>0</v>
      </c>
      <c r="FE44" s="5">
        <v>0</v>
      </c>
      <c r="FF44" t="s">
        <v>913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t="s">
        <v>930</v>
      </c>
      <c r="GH44" t="s">
        <v>930</v>
      </c>
      <c r="GI44" t="s">
        <v>934</v>
      </c>
      <c r="GJ44" s="5">
        <v>1</v>
      </c>
      <c r="GK44" s="5">
        <v>13</v>
      </c>
      <c r="GL44" s="5">
        <v>1</v>
      </c>
      <c r="GM44" s="5">
        <v>9</v>
      </c>
      <c r="GN44" s="5">
        <v>0</v>
      </c>
      <c r="GO44" s="5">
        <v>4</v>
      </c>
      <c r="GP44" t="s">
        <v>930</v>
      </c>
      <c r="GQ44" t="s">
        <v>930</v>
      </c>
      <c r="GR44" t="s">
        <v>1036</v>
      </c>
      <c r="GS44" s="4">
        <v>0</v>
      </c>
      <c r="GT44" s="4">
        <v>0</v>
      </c>
      <c r="GU44" s="4">
        <v>20</v>
      </c>
      <c r="GV44" s="4">
        <v>26</v>
      </c>
      <c r="GW44" s="5">
        <v>20</v>
      </c>
      <c r="GX44" s="5">
        <v>26</v>
      </c>
      <c r="GY44" s="5">
        <v>0</v>
      </c>
      <c r="GZ44" s="5">
        <v>0</v>
      </c>
      <c r="HA44" s="5">
        <v>0</v>
      </c>
      <c r="HB44" s="5">
        <v>0</v>
      </c>
      <c r="HC44" s="5">
        <v>10</v>
      </c>
      <c r="HD44" s="5">
        <v>13</v>
      </c>
      <c r="HE44" s="5">
        <v>10</v>
      </c>
      <c r="HF44" s="5">
        <v>13</v>
      </c>
      <c r="HG44" t="s">
        <v>910</v>
      </c>
      <c r="HH44" t="s">
        <v>910</v>
      </c>
      <c r="HI44" s="5">
        <v>1</v>
      </c>
      <c r="HJ44" s="5">
        <v>6</v>
      </c>
      <c r="HK44" s="5">
        <v>4</v>
      </c>
      <c r="HL44" s="5">
        <v>4</v>
      </c>
      <c r="HM44" s="5">
        <v>2</v>
      </c>
      <c r="HN44" s="5">
        <v>2</v>
      </c>
      <c r="HO44" s="5">
        <v>0</v>
      </c>
      <c r="HP44" s="5">
        <v>1</v>
      </c>
      <c r="HQ44" s="5">
        <v>0</v>
      </c>
      <c r="HR44" s="5">
        <v>0</v>
      </c>
      <c r="HS44" s="5">
        <v>5</v>
      </c>
      <c r="HT44" s="5">
        <v>5</v>
      </c>
      <c r="HU44" s="5">
        <v>5</v>
      </c>
      <c r="HV44" s="5">
        <v>0</v>
      </c>
      <c r="HW44" s="5">
        <v>5</v>
      </c>
      <c r="HX44" s="5">
        <v>5</v>
      </c>
      <c r="HY44" s="5">
        <v>0</v>
      </c>
      <c r="HZ44" s="5">
        <v>0</v>
      </c>
      <c r="IA44" s="5">
        <v>0</v>
      </c>
      <c r="IB44" s="5">
        <v>5</v>
      </c>
      <c r="IC44" s="5">
        <v>5</v>
      </c>
      <c r="ID44" s="5">
        <v>0</v>
      </c>
      <c r="IE44" s="5">
        <v>0</v>
      </c>
      <c r="IF44" s="5">
        <v>0</v>
      </c>
      <c r="IG44" s="5">
        <v>5</v>
      </c>
      <c r="IH44" s="5">
        <v>5</v>
      </c>
      <c r="II44" s="5">
        <v>0</v>
      </c>
      <c r="IJ44" s="5">
        <v>0</v>
      </c>
      <c r="IK44" s="5">
        <v>5</v>
      </c>
      <c r="IL44" s="5">
        <v>5</v>
      </c>
      <c r="IM44" s="5">
        <v>0</v>
      </c>
      <c r="IN44" s="5">
        <v>0</v>
      </c>
      <c r="IO44" s="5">
        <v>5</v>
      </c>
      <c r="IP44" s="5">
        <v>5</v>
      </c>
      <c r="IQ44" s="5">
        <v>0</v>
      </c>
      <c r="IR44" s="5">
        <v>0</v>
      </c>
      <c r="IS44" s="5">
        <v>5</v>
      </c>
      <c r="IT44" s="5">
        <v>5</v>
      </c>
      <c r="IU44" s="5">
        <v>0</v>
      </c>
      <c r="IV44" s="5">
        <v>0</v>
      </c>
      <c r="IW44" s="5">
        <v>0</v>
      </c>
      <c r="IX44" s="5">
        <v>5</v>
      </c>
      <c r="IY44" s="5">
        <v>5</v>
      </c>
      <c r="IZ44" s="5">
        <v>0</v>
      </c>
      <c r="JA44" s="5">
        <v>5</v>
      </c>
      <c r="JB44" s="5">
        <v>5</v>
      </c>
      <c r="JC44" s="5">
        <v>5</v>
      </c>
      <c r="JD44" s="5">
        <v>5</v>
      </c>
      <c r="JE44" s="5">
        <v>5</v>
      </c>
      <c r="JF44" s="5">
        <v>0</v>
      </c>
      <c r="JG44" s="5">
        <v>5</v>
      </c>
      <c r="JH44" s="5">
        <v>5</v>
      </c>
      <c r="JI44" s="5">
        <v>0</v>
      </c>
      <c r="JJ44" s="5">
        <v>0</v>
      </c>
      <c r="JK44" s="5">
        <v>5</v>
      </c>
      <c r="JL44" s="5">
        <v>5</v>
      </c>
      <c r="JM44" s="5">
        <v>0</v>
      </c>
      <c r="JN44" s="5">
        <v>5</v>
      </c>
      <c r="JO44" s="5">
        <v>5</v>
      </c>
      <c r="JP44" s="5">
        <v>0</v>
      </c>
      <c r="JQ44" s="5">
        <v>5</v>
      </c>
      <c r="JR44" s="5">
        <v>5</v>
      </c>
      <c r="JS44" s="5">
        <v>0</v>
      </c>
      <c r="JT44" s="5">
        <v>5</v>
      </c>
      <c r="JU44" s="5">
        <v>5</v>
      </c>
      <c r="JV44" s="5">
        <v>0</v>
      </c>
      <c r="JW44" s="5">
        <v>5</v>
      </c>
      <c r="JX44" s="5">
        <v>5</v>
      </c>
      <c r="JY44" s="5">
        <v>0</v>
      </c>
      <c r="JZ44" s="5">
        <v>5</v>
      </c>
      <c r="KA44" s="5">
        <v>0</v>
      </c>
      <c r="KB44" s="5">
        <v>0</v>
      </c>
      <c r="KC44" s="5">
        <v>5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t="s">
        <v>918</v>
      </c>
      <c r="LE44" t="s">
        <v>917</v>
      </c>
      <c r="LF44" t="s">
        <v>918</v>
      </c>
      <c r="LG44" s="5">
        <v>0</v>
      </c>
      <c r="LH44" t="s">
        <v>918</v>
      </c>
      <c r="LI44" t="s">
        <v>916</v>
      </c>
      <c r="LJ44" s="5">
        <v>0</v>
      </c>
      <c r="LK44" s="5">
        <v>0</v>
      </c>
      <c r="LL44" s="5">
        <v>0</v>
      </c>
      <c r="LM44" t="s">
        <v>918</v>
      </c>
      <c r="LN44" t="s">
        <v>916</v>
      </c>
      <c r="LO44" s="5">
        <v>0</v>
      </c>
      <c r="LP44" s="5">
        <v>0</v>
      </c>
      <c r="LQ44" s="5">
        <v>0</v>
      </c>
      <c r="LR44" t="s">
        <v>916</v>
      </c>
      <c r="LS44" t="s">
        <v>916</v>
      </c>
      <c r="LT44" s="5">
        <v>0</v>
      </c>
      <c r="LU44" s="5">
        <v>0</v>
      </c>
      <c r="LV44" t="s">
        <v>916</v>
      </c>
      <c r="LW44" t="s">
        <v>916</v>
      </c>
      <c r="LX44" s="5">
        <v>0</v>
      </c>
      <c r="LY44" s="5">
        <v>0</v>
      </c>
      <c r="LZ44" t="s">
        <v>916</v>
      </c>
      <c r="MA44" t="s">
        <v>916</v>
      </c>
      <c r="MB44" s="5">
        <v>0</v>
      </c>
      <c r="MC44" s="5">
        <v>0</v>
      </c>
      <c r="MD44" t="s">
        <v>916</v>
      </c>
      <c r="ME44" t="s">
        <v>916</v>
      </c>
      <c r="MF44" s="5">
        <v>0</v>
      </c>
      <c r="MG44" s="5">
        <v>0</v>
      </c>
      <c r="MH44" s="5">
        <v>0</v>
      </c>
      <c r="MI44" t="s">
        <v>918</v>
      </c>
      <c r="MJ44" t="s">
        <v>918</v>
      </c>
      <c r="MK44" s="5">
        <v>0</v>
      </c>
      <c r="ML44" t="s">
        <v>916</v>
      </c>
      <c r="MM44" t="s">
        <v>917</v>
      </c>
      <c r="MN44" t="s">
        <v>916</v>
      </c>
      <c r="MO44" t="s">
        <v>916</v>
      </c>
      <c r="MP44" t="s">
        <v>916</v>
      </c>
      <c r="MQ44" s="5">
        <v>0</v>
      </c>
      <c r="MR44" t="s">
        <v>916</v>
      </c>
      <c r="MS44" t="s">
        <v>918</v>
      </c>
      <c r="MT44" s="5">
        <v>0</v>
      </c>
      <c r="MU44" s="5">
        <v>0</v>
      </c>
      <c r="MV44" t="s">
        <v>918</v>
      </c>
      <c r="MW44" t="s">
        <v>916</v>
      </c>
      <c r="MX44" s="5">
        <v>0</v>
      </c>
      <c r="MY44" t="s">
        <v>918</v>
      </c>
      <c r="MZ44" t="s">
        <v>918</v>
      </c>
      <c r="NA44" s="5">
        <v>0</v>
      </c>
      <c r="NB44" t="s">
        <v>918</v>
      </c>
      <c r="NC44" t="s">
        <v>918</v>
      </c>
      <c r="ND44" s="5">
        <v>0</v>
      </c>
      <c r="NE44" t="s">
        <v>916</v>
      </c>
      <c r="NF44" t="s">
        <v>918</v>
      </c>
      <c r="NG44" s="5">
        <v>0</v>
      </c>
      <c r="NH44" t="s">
        <v>918</v>
      </c>
      <c r="NI44" t="s">
        <v>918</v>
      </c>
      <c r="NJ44" s="5">
        <v>0</v>
      </c>
      <c r="NK44" t="s">
        <v>918</v>
      </c>
      <c r="NL44" s="5">
        <v>0</v>
      </c>
      <c r="NM44" s="5">
        <v>0</v>
      </c>
      <c r="NN44" t="s">
        <v>918</v>
      </c>
      <c r="NO44" s="5">
        <v>0</v>
      </c>
      <c r="NP44" s="5">
        <v>0</v>
      </c>
      <c r="NQ44" s="5">
        <v>0</v>
      </c>
      <c r="NR44" s="5">
        <v>0</v>
      </c>
      <c r="NS44" s="5">
        <v>0</v>
      </c>
      <c r="NT44" s="5">
        <v>0</v>
      </c>
      <c r="NU44" s="5">
        <v>0</v>
      </c>
      <c r="NV44" s="5">
        <v>0</v>
      </c>
      <c r="NW44" s="5">
        <v>0</v>
      </c>
      <c r="NX44" s="5">
        <v>0</v>
      </c>
      <c r="NY44" s="5">
        <v>0</v>
      </c>
      <c r="NZ44" s="5">
        <v>0</v>
      </c>
      <c r="OA44" s="5">
        <v>0</v>
      </c>
      <c r="OB44" s="5">
        <v>0</v>
      </c>
      <c r="OC44" s="5">
        <v>0</v>
      </c>
      <c r="OD44" s="5">
        <v>0</v>
      </c>
      <c r="OE44" s="5">
        <v>0</v>
      </c>
      <c r="OF44" s="5">
        <v>0</v>
      </c>
      <c r="OG44" s="5">
        <v>0</v>
      </c>
      <c r="OH44" s="5">
        <v>0</v>
      </c>
      <c r="OI44" s="5">
        <v>0</v>
      </c>
      <c r="OJ44" s="5">
        <v>0</v>
      </c>
      <c r="OK44" s="5">
        <v>0</v>
      </c>
      <c r="OL44" s="5">
        <v>0</v>
      </c>
      <c r="OM44" s="5">
        <v>0</v>
      </c>
      <c r="ON44" s="5">
        <v>0</v>
      </c>
      <c r="OO44" s="5">
        <v>5</v>
      </c>
      <c r="OP44" s="5">
        <v>15</v>
      </c>
      <c r="OQ44" s="5">
        <v>5</v>
      </c>
      <c r="OR44" s="5">
        <v>0</v>
      </c>
      <c r="OS44" s="5">
        <v>5</v>
      </c>
      <c r="OT44" s="5">
        <v>15</v>
      </c>
      <c r="OU44" s="5">
        <v>0</v>
      </c>
      <c r="OV44" s="5">
        <v>0</v>
      </c>
      <c r="OW44" s="5">
        <v>0</v>
      </c>
      <c r="OX44" s="5">
        <v>5</v>
      </c>
      <c r="OY44" s="5">
        <v>15</v>
      </c>
      <c r="OZ44" s="5">
        <v>0</v>
      </c>
      <c r="PA44" s="5">
        <v>0</v>
      </c>
      <c r="PB44" s="5">
        <v>0</v>
      </c>
      <c r="PC44" s="5">
        <v>15</v>
      </c>
      <c r="PD44" s="5">
        <v>15</v>
      </c>
      <c r="PE44" s="5">
        <v>0</v>
      </c>
      <c r="PF44" s="5">
        <v>0</v>
      </c>
      <c r="PG44" s="5">
        <v>5</v>
      </c>
      <c r="PH44" s="5">
        <v>0</v>
      </c>
      <c r="PI44" s="5">
        <v>0</v>
      </c>
      <c r="PJ44" s="5">
        <v>0</v>
      </c>
      <c r="PK44" s="5">
        <v>5</v>
      </c>
      <c r="PL44" s="5">
        <v>0</v>
      </c>
      <c r="PM44" s="5">
        <v>0</v>
      </c>
      <c r="PN44" s="5">
        <v>0</v>
      </c>
      <c r="PO44" s="5">
        <v>15</v>
      </c>
      <c r="PP44" s="5">
        <v>15</v>
      </c>
      <c r="PQ44" s="5">
        <v>0</v>
      </c>
      <c r="PR44" s="5">
        <v>0</v>
      </c>
      <c r="PS44" s="5">
        <v>0</v>
      </c>
      <c r="PT44" s="5">
        <v>15</v>
      </c>
      <c r="PU44" s="5">
        <v>15</v>
      </c>
      <c r="PV44" s="5">
        <v>0</v>
      </c>
      <c r="PW44" s="5">
        <v>15</v>
      </c>
      <c r="PX44" s="5">
        <v>15</v>
      </c>
      <c r="PY44" s="5">
        <v>15</v>
      </c>
      <c r="PZ44" s="5">
        <v>15</v>
      </c>
      <c r="QA44" s="5">
        <v>15</v>
      </c>
      <c r="QB44" s="5">
        <v>0</v>
      </c>
      <c r="QC44" s="5">
        <v>5</v>
      </c>
      <c r="QD44" s="5">
        <v>0</v>
      </c>
      <c r="QE44" s="5">
        <v>0</v>
      </c>
      <c r="QF44" s="5">
        <v>0</v>
      </c>
      <c r="QG44" s="5">
        <v>5</v>
      </c>
      <c r="QH44" s="5">
        <v>15</v>
      </c>
      <c r="QI44" s="5">
        <v>0</v>
      </c>
      <c r="QJ44" s="5">
        <v>5</v>
      </c>
      <c r="QK44" s="5">
        <v>15</v>
      </c>
      <c r="QL44" s="5">
        <v>0</v>
      </c>
      <c r="QM44" s="5">
        <v>15</v>
      </c>
      <c r="QN44" s="5">
        <v>15</v>
      </c>
      <c r="QO44" s="5">
        <v>0</v>
      </c>
      <c r="QP44" s="5">
        <v>15</v>
      </c>
      <c r="QQ44" s="5">
        <v>15</v>
      </c>
      <c r="QR44" s="5">
        <v>0</v>
      </c>
      <c r="QS44" s="5">
        <v>15</v>
      </c>
      <c r="QT44" s="5">
        <v>15</v>
      </c>
      <c r="QU44" s="5">
        <v>0</v>
      </c>
      <c r="QV44" s="5">
        <v>15</v>
      </c>
      <c r="QW44" s="5">
        <v>0</v>
      </c>
      <c r="QX44" s="5">
        <v>0</v>
      </c>
      <c r="QY44" s="5">
        <v>15</v>
      </c>
      <c r="QZ44" s="5">
        <v>0</v>
      </c>
      <c r="RA44" s="5">
        <v>0</v>
      </c>
      <c r="RB44" s="5">
        <v>0</v>
      </c>
      <c r="RC44" s="5">
        <v>0</v>
      </c>
      <c r="RD44" s="5">
        <v>0</v>
      </c>
      <c r="RE44" s="5">
        <v>0</v>
      </c>
      <c r="RF44" s="5">
        <v>0</v>
      </c>
      <c r="RG44" s="5">
        <v>0</v>
      </c>
      <c r="RH44" s="5">
        <v>0</v>
      </c>
      <c r="RI44" s="5">
        <v>0</v>
      </c>
      <c r="RJ44" s="5">
        <v>0</v>
      </c>
      <c r="RK44" s="5">
        <v>0</v>
      </c>
      <c r="RL44" s="5">
        <v>0</v>
      </c>
      <c r="RM44" s="5">
        <v>0</v>
      </c>
      <c r="RN44" s="5">
        <v>0</v>
      </c>
      <c r="RO44" s="5">
        <v>0</v>
      </c>
      <c r="RP44" s="5">
        <v>0</v>
      </c>
      <c r="RQ44" s="5">
        <v>0</v>
      </c>
      <c r="RR44" s="5">
        <v>0</v>
      </c>
      <c r="RS44" s="5">
        <v>0</v>
      </c>
      <c r="RT44" s="5">
        <v>0</v>
      </c>
      <c r="RU44" s="5">
        <v>0</v>
      </c>
      <c r="RV44" s="5">
        <v>0</v>
      </c>
      <c r="RW44" s="5">
        <v>0</v>
      </c>
      <c r="RX44" s="5">
        <v>0</v>
      </c>
      <c r="RY44" s="5">
        <v>0</v>
      </c>
      <c r="RZ44" s="5">
        <v>3</v>
      </c>
      <c r="SA44" s="5">
        <v>2</v>
      </c>
      <c r="SB44" s="5">
        <v>2</v>
      </c>
      <c r="SC44" s="5">
        <v>2</v>
      </c>
      <c r="SD44" s="5">
        <v>2</v>
      </c>
      <c r="SE44" s="5">
        <v>2</v>
      </c>
      <c r="SF44" s="5">
        <v>2</v>
      </c>
      <c r="SG44" s="5">
        <v>2</v>
      </c>
      <c r="SH44" s="5">
        <v>3</v>
      </c>
      <c r="SI44" s="5">
        <v>2</v>
      </c>
      <c r="SJ44" s="5">
        <v>2</v>
      </c>
      <c r="SK44" s="5">
        <v>2</v>
      </c>
      <c r="SL44" s="5">
        <v>2</v>
      </c>
      <c r="SM44" s="5">
        <v>2</v>
      </c>
      <c r="SN44" s="5">
        <v>2</v>
      </c>
      <c r="SO44" s="5">
        <v>2</v>
      </c>
      <c r="SP44" s="5">
        <v>1</v>
      </c>
      <c r="SQ44" s="5">
        <v>1</v>
      </c>
      <c r="SR44" s="5">
        <v>0</v>
      </c>
      <c r="SS44" s="5">
        <v>0</v>
      </c>
      <c r="ST44" s="5">
        <v>0</v>
      </c>
      <c r="SU44" s="5">
        <v>0</v>
      </c>
      <c r="SV44" s="5">
        <v>0</v>
      </c>
      <c r="SW44" s="5">
        <v>0</v>
      </c>
      <c r="SX44" s="5">
        <v>0</v>
      </c>
      <c r="SY44" s="5">
        <v>0</v>
      </c>
      <c r="SZ44" s="5">
        <v>0</v>
      </c>
      <c r="TA44" s="5">
        <v>0</v>
      </c>
      <c r="TB44" t="s">
        <v>941</v>
      </c>
      <c r="TC44" t="s">
        <v>943</v>
      </c>
      <c r="TD44" t="s">
        <v>944</v>
      </c>
      <c r="TE44" t="s">
        <v>943</v>
      </c>
      <c r="TF44" t="s">
        <v>948</v>
      </c>
      <c r="TG44" t="s">
        <v>948</v>
      </c>
      <c r="TH44" t="s">
        <v>948</v>
      </c>
      <c r="TI44" t="s">
        <v>948</v>
      </c>
      <c r="TJ44" t="s">
        <v>948</v>
      </c>
      <c r="TK44" t="s">
        <v>944</v>
      </c>
      <c r="TL44" t="s">
        <v>941</v>
      </c>
      <c r="TM44" t="s">
        <v>944</v>
      </c>
      <c r="TN44" t="s">
        <v>941</v>
      </c>
      <c r="TO44" t="s">
        <v>941</v>
      </c>
      <c r="TP44" t="s">
        <v>944</v>
      </c>
      <c r="TQ44" t="s">
        <v>932</v>
      </c>
      <c r="TR44" t="s">
        <v>944</v>
      </c>
      <c r="TS44" t="s">
        <v>944</v>
      </c>
      <c r="TT44" s="5">
        <v>999</v>
      </c>
      <c r="TU44" s="5">
        <v>999</v>
      </c>
      <c r="TV44" s="5">
        <v>999</v>
      </c>
      <c r="TW44" s="5">
        <v>999</v>
      </c>
      <c r="TX44" s="5">
        <v>999</v>
      </c>
      <c r="TY44" s="5">
        <v>999</v>
      </c>
      <c r="TZ44" s="5">
        <v>999</v>
      </c>
      <c r="UA44" s="5">
        <v>999</v>
      </c>
      <c r="UB44" s="5">
        <v>999</v>
      </c>
      <c r="UC44" s="5">
        <v>999</v>
      </c>
      <c r="UD44" t="s">
        <v>944</v>
      </c>
      <c r="UE44" t="s">
        <v>944</v>
      </c>
      <c r="UF44" s="5">
        <v>0</v>
      </c>
      <c r="UG44" s="5">
        <v>0</v>
      </c>
      <c r="UH44" s="5">
        <v>0</v>
      </c>
      <c r="UI44" s="5">
        <v>0</v>
      </c>
      <c r="UJ44" s="5">
        <v>0</v>
      </c>
      <c r="UK44" s="5">
        <v>0</v>
      </c>
      <c r="UL44" s="5">
        <v>0</v>
      </c>
      <c r="UM44" s="5">
        <v>0</v>
      </c>
      <c r="UN44" s="5">
        <v>0</v>
      </c>
      <c r="UO44" s="5">
        <v>0</v>
      </c>
      <c r="UP44" s="5">
        <v>0</v>
      </c>
      <c r="UQ44" s="5">
        <v>0</v>
      </c>
      <c r="UR44" s="5">
        <v>0</v>
      </c>
      <c r="US44" s="5">
        <v>0</v>
      </c>
      <c r="UT44" s="5">
        <v>0</v>
      </c>
      <c r="UU44" t="s">
        <v>926</v>
      </c>
      <c r="UV44" s="5">
        <v>0</v>
      </c>
      <c r="UW44" s="5">
        <v>0</v>
      </c>
      <c r="UX44" s="5">
        <v>0</v>
      </c>
      <c r="UY44" s="5">
        <v>0</v>
      </c>
      <c r="UZ44" s="5">
        <v>0</v>
      </c>
      <c r="VA44" s="5">
        <v>0</v>
      </c>
      <c r="VB44" s="5">
        <v>0</v>
      </c>
      <c r="VC44" s="5">
        <v>0</v>
      </c>
      <c r="VD44" s="5">
        <v>0</v>
      </c>
      <c r="VE44" s="5">
        <v>0</v>
      </c>
      <c r="VF44" t="s">
        <v>924</v>
      </c>
      <c r="VG44" t="s">
        <v>924</v>
      </c>
      <c r="VH44" s="5">
        <v>0</v>
      </c>
      <c r="VI44" s="5">
        <v>0</v>
      </c>
      <c r="VJ44" s="5">
        <v>0</v>
      </c>
      <c r="VK44" t="s">
        <v>925</v>
      </c>
      <c r="VL44" t="s">
        <v>925</v>
      </c>
      <c r="VM44" s="5">
        <v>0</v>
      </c>
      <c r="VN44" t="s">
        <v>925</v>
      </c>
      <c r="VO44" t="s">
        <v>924</v>
      </c>
      <c r="VP44" t="s">
        <v>924</v>
      </c>
      <c r="VQ44" t="s">
        <v>924</v>
      </c>
      <c r="VR44" t="s">
        <v>924</v>
      </c>
      <c r="VS44" s="5">
        <v>0</v>
      </c>
      <c r="VT44" t="s">
        <v>924</v>
      </c>
      <c r="VU44" t="s">
        <v>924</v>
      </c>
      <c r="VV44" s="5">
        <v>0</v>
      </c>
      <c r="VW44">
        <v>0</v>
      </c>
      <c r="VX44" t="s">
        <v>924</v>
      </c>
      <c r="VY44" t="s">
        <v>924</v>
      </c>
      <c r="VZ44" s="5">
        <v>0</v>
      </c>
      <c r="WA44" t="s">
        <v>924</v>
      </c>
      <c r="WB44" t="s">
        <v>924</v>
      </c>
      <c r="WC44" s="5">
        <v>0</v>
      </c>
      <c r="WD44" t="s">
        <v>924</v>
      </c>
      <c r="WE44" t="s">
        <v>924</v>
      </c>
      <c r="WF44" s="5">
        <v>0</v>
      </c>
      <c r="WG44" t="s">
        <v>924</v>
      </c>
      <c r="WH44" t="s">
        <v>924</v>
      </c>
      <c r="WI44" s="5">
        <v>0</v>
      </c>
      <c r="WJ44" t="s">
        <v>924</v>
      </c>
      <c r="WK44" t="s">
        <v>924</v>
      </c>
      <c r="WL44" s="5">
        <v>0</v>
      </c>
      <c r="WM44" t="s">
        <v>924</v>
      </c>
      <c r="WN44" s="5">
        <v>0</v>
      </c>
      <c r="WO44" s="5">
        <v>0</v>
      </c>
      <c r="WP44" t="s">
        <v>924</v>
      </c>
      <c r="WQ44" s="5">
        <v>0</v>
      </c>
      <c r="WR44" s="5">
        <v>0</v>
      </c>
      <c r="WS44" s="5">
        <v>0</v>
      </c>
      <c r="WT44" s="5">
        <v>0</v>
      </c>
      <c r="WU44" s="5">
        <v>0</v>
      </c>
      <c r="WV44" s="5">
        <v>0</v>
      </c>
      <c r="WW44" s="5">
        <v>0</v>
      </c>
      <c r="WX44" s="5">
        <v>0</v>
      </c>
      <c r="WY44" s="5">
        <v>0</v>
      </c>
      <c r="WZ44" s="5">
        <v>0</v>
      </c>
      <c r="XA44" s="5">
        <v>0</v>
      </c>
      <c r="XB44" s="5">
        <v>0</v>
      </c>
      <c r="XC44" s="5">
        <v>0</v>
      </c>
      <c r="XD44" s="5">
        <v>0</v>
      </c>
      <c r="XE44" s="5">
        <v>0</v>
      </c>
      <c r="XF44" s="5">
        <v>0</v>
      </c>
      <c r="XG44" s="5">
        <v>0</v>
      </c>
      <c r="XH44" s="5">
        <v>0</v>
      </c>
      <c r="XI44" s="5">
        <v>0</v>
      </c>
      <c r="XJ44" s="5">
        <v>0</v>
      </c>
      <c r="XK44" s="5">
        <v>0</v>
      </c>
      <c r="XL44" s="5">
        <v>0</v>
      </c>
      <c r="XM44" s="5">
        <v>0</v>
      </c>
      <c r="XN44" s="5">
        <v>0</v>
      </c>
      <c r="XO44" s="5">
        <v>0</v>
      </c>
      <c r="XP44" s="5">
        <v>0</v>
      </c>
      <c r="XQ44" s="3">
        <v>2</v>
      </c>
      <c r="XR44" s="3">
        <v>1</v>
      </c>
      <c r="XS44" s="3">
        <v>0</v>
      </c>
      <c r="XT44" s="1" t="e">
        <v>#NULL!</v>
      </c>
      <c r="XU44" s="3">
        <v>1</v>
      </c>
      <c r="XV44" s="3">
        <v>0</v>
      </c>
      <c r="XW44" s="1" t="e">
        <v>#NULL!</v>
      </c>
      <c r="XX44" s="1" t="e">
        <v>#NULL!</v>
      </c>
      <c r="XY44" s="1" t="e">
        <v>#NULL!</v>
      </c>
      <c r="XZ44" s="3">
        <v>2</v>
      </c>
      <c r="YA44" s="3">
        <v>0</v>
      </c>
      <c r="YB44" s="1" t="e">
        <v>#NULL!</v>
      </c>
      <c r="YC44" s="1" t="e">
        <v>#NULL!</v>
      </c>
      <c r="YD44" s="1" t="e">
        <v>#NULL!</v>
      </c>
      <c r="YE44" s="3">
        <v>1</v>
      </c>
      <c r="YF44" s="3">
        <v>0</v>
      </c>
      <c r="YG44" s="1" t="e">
        <v>#NULL!</v>
      </c>
      <c r="YH44" s="1" t="e">
        <v>#NULL!</v>
      </c>
      <c r="YI44" s="3">
        <v>1</v>
      </c>
      <c r="YJ44" s="3">
        <v>0</v>
      </c>
      <c r="YK44" s="1" t="e">
        <v>#NULL!</v>
      </c>
      <c r="YL44" s="1" t="e">
        <v>#NULL!</v>
      </c>
      <c r="YM44" s="3">
        <v>1</v>
      </c>
      <c r="YN44" s="3">
        <v>0</v>
      </c>
      <c r="YO44" s="1" t="e">
        <v>#NULL!</v>
      </c>
      <c r="YP44" s="1" t="e">
        <v>#NULL!</v>
      </c>
      <c r="YQ44" s="3">
        <v>1</v>
      </c>
      <c r="YR44" s="3">
        <v>0</v>
      </c>
      <c r="YS44" s="1" t="e">
        <v>#NULL!</v>
      </c>
      <c r="YT44" s="1" t="e">
        <v>#NULL!</v>
      </c>
      <c r="YU44" s="1" t="e">
        <v>#NULL!</v>
      </c>
      <c r="YV44" s="3">
        <v>1</v>
      </c>
      <c r="YW44" s="3">
        <v>0</v>
      </c>
      <c r="YX44" s="1" t="e">
        <v>#NULL!</v>
      </c>
      <c r="YY44" s="3">
        <v>1</v>
      </c>
      <c r="YZ44" s="3">
        <v>1</v>
      </c>
      <c r="ZA44" s="3">
        <v>0</v>
      </c>
      <c r="ZB44" s="3">
        <v>2</v>
      </c>
      <c r="ZC44" s="3">
        <v>0</v>
      </c>
      <c r="ZD44" s="1" t="e">
        <v>#NULL!</v>
      </c>
      <c r="ZE44" s="3">
        <v>2</v>
      </c>
      <c r="ZF44" s="3">
        <v>0</v>
      </c>
      <c r="ZG44" s="1" t="e">
        <v>#NULL!</v>
      </c>
      <c r="ZH44" s="1" t="e">
        <v>#NULL!</v>
      </c>
      <c r="ZI44" s="3">
        <v>1</v>
      </c>
      <c r="ZJ44" s="3">
        <v>0</v>
      </c>
      <c r="ZK44" s="1" t="e">
        <v>#NULL!</v>
      </c>
      <c r="ZL44" s="3">
        <v>2</v>
      </c>
      <c r="ZM44" s="3">
        <v>0</v>
      </c>
      <c r="ZN44" s="1" t="e">
        <v>#NULL!</v>
      </c>
      <c r="ZO44" s="3">
        <v>2</v>
      </c>
      <c r="ZP44" s="3">
        <v>0</v>
      </c>
      <c r="ZQ44" s="1" t="e">
        <v>#NULL!</v>
      </c>
      <c r="ZR44" s="3">
        <v>1</v>
      </c>
      <c r="ZS44" s="3">
        <v>0</v>
      </c>
      <c r="ZT44" s="1" t="e">
        <v>#NULL!</v>
      </c>
      <c r="ZU44" s="3">
        <v>2</v>
      </c>
      <c r="ZV44" s="3">
        <v>0</v>
      </c>
      <c r="ZW44" s="1" t="e">
        <v>#NULL!</v>
      </c>
      <c r="ZX44" s="3">
        <v>0</v>
      </c>
      <c r="ZY44" s="1" t="e">
        <v>#NULL!</v>
      </c>
      <c r="ZZ44" s="1" t="e">
        <v>#NULL!</v>
      </c>
      <c r="AAA44" s="3">
        <v>0</v>
      </c>
      <c r="AAB44" s="1" t="e">
        <v>#NULL!</v>
      </c>
      <c r="AAC44" s="1" t="e">
        <v>#NULL!</v>
      </c>
      <c r="AAD44" s="3">
        <v>999</v>
      </c>
      <c r="AAE44" s="3">
        <v>999</v>
      </c>
      <c r="AAF44" s="3">
        <v>999</v>
      </c>
      <c r="AAG44" s="3">
        <v>999</v>
      </c>
      <c r="AAH44" s="3">
        <v>999</v>
      </c>
      <c r="AAI44" s="3">
        <v>999</v>
      </c>
      <c r="AAJ44" s="3">
        <v>999</v>
      </c>
      <c r="AAK44" s="3">
        <v>999</v>
      </c>
      <c r="AAL44" s="3">
        <v>999</v>
      </c>
      <c r="AAM44" s="3">
        <v>999</v>
      </c>
      <c r="AAN44" s="3">
        <v>999</v>
      </c>
      <c r="AAO44" s="3">
        <v>999</v>
      </c>
      <c r="AAP44" s="3">
        <v>999</v>
      </c>
      <c r="AAQ44" s="3">
        <v>999</v>
      </c>
      <c r="AAR44" s="3">
        <v>999</v>
      </c>
      <c r="AAS44" s="3">
        <v>999</v>
      </c>
      <c r="AAT44" s="3">
        <v>999</v>
      </c>
      <c r="AAU44" s="3">
        <v>999</v>
      </c>
      <c r="AAV44" s="3">
        <v>999</v>
      </c>
      <c r="AAW44" s="3">
        <v>999</v>
      </c>
      <c r="AAX44" s="3">
        <v>999</v>
      </c>
      <c r="AAY44" s="3">
        <v>999</v>
      </c>
      <c r="AAZ44" s="3">
        <v>999</v>
      </c>
      <c r="ABA44" s="3">
        <v>999</v>
      </c>
      <c r="ABB44" s="3">
        <v>5</v>
      </c>
      <c r="ABC44" s="3">
        <v>2</v>
      </c>
      <c r="ABD44" s="3">
        <v>4</v>
      </c>
      <c r="ABE44" s="3">
        <v>0</v>
      </c>
      <c r="ABF44" s="3">
        <v>4</v>
      </c>
      <c r="ABG44" s="3">
        <v>7</v>
      </c>
      <c r="ABH44" s="3">
        <v>0</v>
      </c>
      <c r="ABI44" s="3">
        <v>0</v>
      </c>
      <c r="ABJ44" s="3">
        <v>0</v>
      </c>
      <c r="ABK44" s="3">
        <v>5</v>
      </c>
      <c r="ABL44" s="3">
        <v>6</v>
      </c>
      <c r="ABM44" s="3">
        <v>0</v>
      </c>
      <c r="ABN44" s="3">
        <v>0</v>
      </c>
      <c r="ABO44" s="3">
        <v>0</v>
      </c>
      <c r="ABP44" s="3">
        <v>6</v>
      </c>
      <c r="ABQ44" s="3">
        <v>5</v>
      </c>
      <c r="ABR44" s="3">
        <v>0</v>
      </c>
      <c r="ABS44" s="3">
        <v>0</v>
      </c>
      <c r="ABT44" s="3">
        <v>5</v>
      </c>
      <c r="ABU44" s="3">
        <v>6</v>
      </c>
      <c r="ABV44" s="3">
        <v>0</v>
      </c>
      <c r="ABW44" s="3">
        <v>0</v>
      </c>
      <c r="ABX44" s="3">
        <v>6</v>
      </c>
      <c r="ABY44" s="3">
        <v>6</v>
      </c>
      <c r="ABZ44" s="3">
        <v>0</v>
      </c>
      <c r="ACA44" s="3">
        <v>0</v>
      </c>
      <c r="ACB44" s="3">
        <v>6</v>
      </c>
      <c r="ACC44" s="3">
        <v>7</v>
      </c>
      <c r="ACD44" s="3">
        <v>0</v>
      </c>
      <c r="ACE44" s="3">
        <v>0</v>
      </c>
      <c r="ACF44" s="3">
        <v>0</v>
      </c>
      <c r="ACG44" s="3">
        <v>7</v>
      </c>
      <c r="ACH44" s="3">
        <v>7</v>
      </c>
      <c r="ACI44" s="3">
        <v>0</v>
      </c>
      <c r="ACJ44" s="3">
        <v>3</v>
      </c>
      <c r="ACK44" s="3">
        <v>4</v>
      </c>
      <c r="ACL44" s="3">
        <v>7</v>
      </c>
      <c r="ACM44" s="3">
        <v>5</v>
      </c>
      <c r="ACN44" s="3">
        <v>8</v>
      </c>
      <c r="ACO44" s="3">
        <v>0</v>
      </c>
      <c r="ACP44" s="3">
        <v>3</v>
      </c>
      <c r="ACQ44" s="3">
        <v>8</v>
      </c>
      <c r="ACR44" s="3">
        <v>0</v>
      </c>
      <c r="ACS44" s="3">
        <v>0</v>
      </c>
      <c r="ACT44" s="3">
        <v>4</v>
      </c>
      <c r="ACU44" s="3">
        <v>7</v>
      </c>
      <c r="ACV44" s="3">
        <v>0</v>
      </c>
      <c r="ACW44" s="3">
        <v>2</v>
      </c>
      <c r="ACX44" s="3">
        <v>6</v>
      </c>
      <c r="ACY44" s="3">
        <v>0</v>
      </c>
      <c r="ACZ44" s="3">
        <v>8</v>
      </c>
      <c r="ADA44" s="3">
        <v>4</v>
      </c>
      <c r="ADB44" s="3">
        <v>0</v>
      </c>
      <c r="ADC44" s="3">
        <v>8</v>
      </c>
      <c r="ADD44" s="3">
        <v>4</v>
      </c>
      <c r="ADE44" s="3">
        <v>0</v>
      </c>
      <c r="ADF44" s="3">
        <v>8</v>
      </c>
      <c r="ADG44" s="3">
        <v>4</v>
      </c>
      <c r="ADH44" s="3">
        <v>0</v>
      </c>
      <c r="ADI44" s="3">
        <v>9</v>
      </c>
      <c r="ADJ44" s="3">
        <v>0</v>
      </c>
      <c r="ADK44" s="3">
        <v>0</v>
      </c>
      <c r="ADL44" s="3">
        <v>7</v>
      </c>
      <c r="ADM44" s="3">
        <v>0</v>
      </c>
      <c r="ADN44" s="3">
        <v>0</v>
      </c>
      <c r="ADO44" s="3">
        <v>0</v>
      </c>
      <c r="ADP44" s="3">
        <v>0</v>
      </c>
      <c r="ADQ44" s="3">
        <v>0</v>
      </c>
      <c r="ADR44" s="3">
        <v>0</v>
      </c>
      <c r="ADS44" s="3">
        <v>0</v>
      </c>
      <c r="ADT44" s="3">
        <v>0</v>
      </c>
      <c r="ADU44" s="3">
        <v>0</v>
      </c>
      <c r="ADV44" s="3">
        <v>0</v>
      </c>
      <c r="ADW44" s="3">
        <v>0</v>
      </c>
      <c r="ADX44" s="3">
        <v>0</v>
      </c>
      <c r="ADY44" s="3">
        <v>0</v>
      </c>
      <c r="ADZ44" s="3">
        <v>0</v>
      </c>
      <c r="AEA44" s="3">
        <v>0</v>
      </c>
      <c r="AEB44" s="3">
        <v>0</v>
      </c>
      <c r="AEC44" s="3">
        <v>0</v>
      </c>
      <c r="AED44" s="3">
        <v>0</v>
      </c>
      <c r="AEE44" s="3">
        <v>0</v>
      </c>
      <c r="AEF44" s="3">
        <v>0</v>
      </c>
      <c r="AEG44" s="3">
        <v>0</v>
      </c>
      <c r="AEH44" s="3">
        <v>0</v>
      </c>
      <c r="AEI44" s="3">
        <v>0</v>
      </c>
      <c r="AEJ44" s="3">
        <v>0</v>
      </c>
      <c r="AEK44" s="3">
        <v>0</v>
      </c>
      <c r="AEL44" s="3">
        <v>0</v>
      </c>
      <c r="AEM44" t="s">
        <v>933</v>
      </c>
      <c r="AEN44" t="s">
        <v>933</v>
      </c>
      <c r="AEO44" t="s">
        <v>933</v>
      </c>
      <c r="AEP44" s="5">
        <v>0</v>
      </c>
      <c r="AEQ44" t="s">
        <v>933</v>
      </c>
      <c r="AER44" t="s">
        <v>933</v>
      </c>
      <c r="AES44" s="5">
        <v>0</v>
      </c>
      <c r="AET44" s="5">
        <v>0</v>
      </c>
      <c r="AEU44" s="5">
        <v>0</v>
      </c>
      <c r="AEV44" t="s">
        <v>933</v>
      </c>
      <c r="AEW44" t="s">
        <v>933</v>
      </c>
      <c r="AEX44" s="5">
        <v>0</v>
      </c>
      <c r="AEY44" s="5">
        <v>0</v>
      </c>
      <c r="AEZ44" s="5">
        <v>0</v>
      </c>
      <c r="AFA44" t="s">
        <v>933</v>
      </c>
      <c r="AFB44" t="s">
        <v>933</v>
      </c>
      <c r="AFC44" s="5">
        <v>0</v>
      </c>
      <c r="AFD44" s="5">
        <v>0</v>
      </c>
      <c r="AFE44" t="s">
        <v>933</v>
      </c>
      <c r="AFF44" t="s">
        <v>933</v>
      </c>
      <c r="AFG44" s="5">
        <v>0</v>
      </c>
      <c r="AFH44" s="5">
        <v>0</v>
      </c>
      <c r="AFI44" t="s">
        <v>933</v>
      </c>
      <c r="AFJ44" t="s">
        <v>933</v>
      </c>
      <c r="AFK44" s="5">
        <v>0</v>
      </c>
      <c r="AFL44" s="5">
        <v>0</v>
      </c>
      <c r="AFM44" t="s">
        <v>933</v>
      </c>
      <c r="AFN44" t="s">
        <v>933</v>
      </c>
      <c r="AFO44" s="5">
        <v>0</v>
      </c>
      <c r="AFP44" s="5">
        <v>0</v>
      </c>
      <c r="AFQ44" s="5">
        <v>0</v>
      </c>
      <c r="AFR44" t="s">
        <v>933</v>
      </c>
      <c r="AFS44" t="s">
        <v>933</v>
      </c>
      <c r="AFT44" s="5">
        <v>0</v>
      </c>
      <c r="AFU44" t="s">
        <v>933</v>
      </c>
      <c r="AFV44" t="s">
        <v>933</v>
      </c>
      <c r="AFW44" t="s">
        <v>933</v>
      </c>
      <c r="AFX44" t="s">
        <v>933</v>
      </c>
      <c r="AFY44" t="s">
        <v>933</v>
      </c>
      <c r="AFZ44" s="5">
        <v>0</v>
      </c>
      <c r="AGA44" t="s">
        <v>933</v>
      </c>
      <c r="AGB44" t="s">
        <v>933</v>
      </c>
      <c r="AGC44" s="5">
        <v>0</v>
      </c>
      <c r="AGD44" s="5">
        <v>0</v>
      </c>
      <c r="AGE44" t="s">
        <v>933</v>
      </c>
      <c r="AGF44" t="s">
        <v>933</v>
      </c>
      <c r="AGG44" s="5">
        <v>0</v>
      </c>
      <c r="AGH44" t="s">
        <v>933</v>
      </c>
      <c r="AGI44" t="s">
        <v>933</v>
      </c>
      <c r="AGJ44" s="5">
        <v>0</v>
      </c>
      <c r="AGK44" t="s">
        <v>933</v>
      </c>
      <c r="AGL44" t="s">
        <v>933</v>
      </c>
      <c r="AGM44" s="5">
        <v>0</v>
      </c>
      <c r="AGN44" t="s">
        <v>933</v>
      </c>
      <c r="AGO44" t="s">
        <v>933</v>
      </c>
      <c r="AGP44" s="5">
        <v>0</v>
      </c>
      <c r="AGQ44" t="s">
        <v>933</v>
      </c>
      <c r="AGR44" t="s">
        <v>933</v>
      </c>
      <c r="AGS44" s="5">
        <v>0</v>
      </c>
      <c r="AGT44" t="s">
        <v>933</v>
      </c>
      <c r="AGU44" s="5">
        <v>0</v>
      </c>
      <c r="AGV44" s="5">
        <v>0</v>
      </c>
      <c r="AGW44" t="s">
        <v>933</v>
      </c>
      <c r="AGX44" s="5">
        <v>0</v>
      </c>
      <c r="AGY44" s="5">
        <v>0</v>
      </c>
      <c r="AGZ44" s="5">
        <v>0</v>
      </c>
      <c r="AHA44" s="5">
        <v>0</v>
      </c>
      <c r="AHB44" s="5">
        <v>0</v>
      </c>
      <c r="AHC44" s="5">
        <v>0</v>
      </c>
      <c r="AHD44" s="5">
        <v>0</v>
      </c>
      <c r="AHE44" s="5">
        <v>0</v>
      </c>
      <c r="AHF44" s="5">
        <v>0</v>
      </c>
      <c r="AHG44" s="5">
        <v>0</v>
      </c>
      <c r="AHH44" s="5">
        <v>0</v>
      </c>
      <c r="AHI44" s="5">
        <v>0</v>
      </c>
      <c r="AHJ44" s="5">
        <v>0</v>
      </c>
      <c r="AHK44" s="5">
        <v>0</v>
      </c>
      <c r="AHL44" s="5">
        <v>0</v>
      </c>
      <c r="AHM44" s="5">
        <v>0</v>
      </c>
      <c r="AHN44" s="5">
        <v>0</v>
      </c>
      <c r="AHO44" s="5">
        <v>0</v>
      </c>
      <c r="AHP44" s="5">
        <v>0</v>
      </c>
      <c r="AHQ44" s="5">
        <v>0</v>
      </c>
      <c r="AHR44" s="5">
        <v>0</v>
      </c>
      <c r="AHS44" s="5">
        <v>0</v>
      </c>
      <c r="AHT44" s="5">
        <v>0</v>
      </c>
      <c r="AHU44" s="5">
        <v>0</v>
      </c>
      <c r="AHV44" s="5">
        <v>0</v>
      </c>
      <c r="AHW44" s="5">
        <v>0</v>
      </c>
    </row>
    <row r="45" spans="1:907" x14ac:dyDescent="0.2">
      <c r="A45" s="5">
        <v>52</v>
      </c>
      <c r="B45" t="s">
        <v>929</v>
      </c>
      <c r="C45" t="s">
        <v>904</v>
      </c>
      <c r="D45" t="s">
        <v>905</v>
      </c>
      <c r="E45" s="5">
        <v>81</v>
      </c>
      <c r="F45" s="5">
        <v>82.35</v>
      </c>
      <c r="G45" s="2">
        <v>42515</v>
      </c>
      <c r="H45" s="2">
        <v>43831</v>
      </c>
      <c r="I45" t="s">
        <v>906</v>
      </c>
      <c r="J45" t="s">
        <v>907</v>
      </c>
      <c r="K45" t="s">
        <v>913</v>
      </c>
      <c r="L45" t="s">
        <v>912</v>
      </c>
      <c r="M45" s="5">
        <v>0</v>
      </c>
      <c r="N45" s="5">
        <v>0</v>
      </c>
      <c r="O45" t="s">
        <v>912</v>
      </c>
      <c r="P45" t="s">
        <v>913</v>
      </c>
      <c r="Q45" t="s">
        <v>912</v>
      </c>
      <c r="R45" s="5">
        <v>0</v>
      </c>
      <c r="S45" s="5">
        <v>0</v>
      </c>
      <c r="T45" t="s">
        <v>913</v>
      </c>
      <c r="U45" t="s">
        <v>913</v>
      </c>
      <c r="V45" s="5">
        <v>0</v>
      </c>
      <c r="W45" s="5">
        <v>0</v>
      </c>
      <c r="X45" s="5">
        <v>0</v>
      </c>
      <c r="Y45" t="s">
        <v>913</v>
      </c>
      <c r="Z45" t="s">
        <v>913</v>
      </c>
      <c r="AA45" s="5">
        <v>0</v>
      </c>
      <c r="AB45" s="5">
        <v>0</v>
      </c>
      <c r="AC45" t="s">
        <v>913</v>
      </c>
      <c r="AD45" t="s">
        <v>912</v>
      </c>
      <c r="AE45" s="5">
        <v>0</v>
      </c>
      <c r="AF45" s="5">
        <v>0</v>
      </c>
      <c r="AG45" t="s">
        <v>913</v>
      </c>
      <c r="AH45" s="5">
        <v>0</v>
      </c>
      <c r="AI45" s="5">
        <v>0</v>
      </c>
      <c r="AJ45" s="5">
        <v>0</v>
      </c>
      <c r="AK45" t="s">
        <v>912</v>
      </c>
      <c r="AL45" t="s">
        <v>912</v>
      </c>
      <c r="AM45" s="5">
        <v>0</v>
      </c>
      <c r="AN45" s="5">
        <v>0</v>
      </c>
      <c r="AO45" s="5">
        <v>0</v>
      </c>
      <c r="AP45" t="s">
        <v>912</v>
      </c>
      <c r="AQ45" t="s">
        <v>912</v>
      </c>
      <c r="AR45" s="5">
        <v>0</v>
      </c>
      <c r="AS45" t="s">
        <v>912</v>
      </c>
      <c r="AT45" t="s">
        <v>912</v>
      </c>
      <c r="AU45" s="5">
        <v>0</v>
      </c>
      <c r="AV45" t="s">
        <v>913</v>
      </c>
      <c r="AW45" t="s">
        <v>913</v>
      </c>
      <c r="AX45" s="5">
        <v>0</v>
      </c>
      <c r="AY45" t="s">
        <v>913</v>
      </c>
      <c r="AZ45" t="s">
        <v>913</v>
      </c>
      <c r="BA45" s="5">
        <v>0</v>
      </c>
      <c r="BB45" s="5">
        <v>0</v>
      </c>
      <c r="BC45" t="s">
        <v>913</v>
      </c>
      <c r="BD45" t="s">
        <v>912</v>
      </c>
      <c r="BE45" s="5">
        <v>0</v>
      </c>
      <c r="BF45" t="s">
        <v>913</v>
      </c>
      <c r="BG45" t="s">
        <v>913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999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t="s">
        <v>913</v>
      </c>
      <c r="CW45" t="s">
        <v>912</v>
      </c>
      <c r="CX45" s="5">
        <v>0</v>
      </c>
      <c r="CY45" s="5">
        <v>0</v>
      </c>
      <c r="CZ45" t="s">
        <v>911</v>
      </c>
      <c r="DA45" t="s">
        <v>913</v>
      </c>
      <c r="DB45" t="s">
        <v>911</v>
      </c>
      <c r="DC45" s="5">
        <v>0</v>
      </c>
      <c r="DD45" s="5">
        <v>0</v>
      </c>
      <c r="DE45" t="s">
        <v>913</v>
      </c>
      <c r="DF45" t="s">
        <v>912</v>
      </c>
      <c r="DG45" s="5">
        <v>0</v>
      </c>
      <c r="DH45" s="5">
        <v>0</v>
      </c>
      <c r="DI45" s="5">
        <v>0</v>
      </c>
      <c r="DJ45" t="s">
        <v>913</v>
      </c>
      <c r="DK45" t="s">
        <v>913</v>
      </c>
      <c r="DL45" s="5">
        <v>0</v>
      </c>
      <c r="DM45" s="5">
        <v>0</v>
      </c>
      <c r="DN45" t="s">
        <v>913</v>
      </c>
      <c r="DO45" t="s">
        <v>912</v>
      </c>
      <c r="DP45" s="5">
        <v>0</v>
      </c>
      <c r="DQ45" s="5">
        <v>0</v>
      </c>
      <c r="DR45" t="s">
        <v>913</v>
      </c>
      <c r="DS45" s="5">
        <v>0</v>
      </c>
      <c r="DT45" s="5">
        <v>0</v>
      </c>
      <c r="DU45" s="5">
        <v>0</v>
      </c>
      <c r="DV45" t="s">
        <v>913</v>
      </c>
      <c r="DW45" t="s">
        <v>913</v>
      </c>
      <c r="DX45" s="5">
        <v>0</v>
      </c>
      <c r="DY45" s="5">
        <v>0</v>
      </c>
      <c r="DZ45" s="5">
        <v>0</v>
      </c>
      <c r="EA45" t="s">
        <v>913</v>
      </c>
      <c r="EB45" t="s">
        <v>913</v>
      </c>
      <c r="EC45" s="5">
        <v>0</v>
      </c>
      <c r="ED45" t="s">
        <v>913</v>
      </c>
      <c r="EE45" t="s">
        <v>913</v>
      </c>
      <c r="EF45" s="5">
        <v>0</v>
      </c>
      <c r="EG45" t="s">
        <v>913</v>
      </c>
      <c r="EH45" t="s">
        <v>913</v>
      </c>
      <c r="EI45" s="5">
        <v>0</v>
      </c>
      <c r="EJ45" t="s">
        <v>913</v>
      </c>
      <c r="EK45" t="s">
        <v>913</v>
      </c>
      <c r="EL45" s="5">
        <v>0</v>
      </c>
      <c r="EM45" s="5">
        <v>0</v>
      </c>
      <c r="EN45" t="s">
        <v>913</v>
      </c>
      <c r="EO45" t="s">
        <v>913</v>
      </c>
      <c r="EP45" s="5">
        <v>0</v>
      </c>
      <c r="EQ45" t="s">
        <v>913</v>
      </c>
      <c r="ER45" t="s">
        <v>912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t="s">
        <v>908</v>
      </c>
      <c r="GH45" s="5">
        <v>999</v>
      </c>
      <c r="GI45" t="s">
        <v>934</v>
      </c>
      <c r="GJ45" s="5">
        <v>2</v>
      </c>
      <c r="GK45" s="5">
        <v>8</v>
      </c>
      <c r="GL45" s="5">
        <v>2</v>
      </c>
      <c r="GM45" s="5">
        <v>8</v>
      </c>
      <c r="GN45" s="5">
        <v>0</v>
      </c>
      <c r="GO45" s="5">
        <v>0</v>
      </c>
      <c r="GP45" t="s">
        <v>908</v>
      </c>
      <c r="GQ45" s="5">
        <v>999</v>
      </c>
      <c r="GR45" t="s">
        <v>1037</v>
      </c>
      <c r="GS45" s="4">
        <v>19</v>
      </c>
      <c r="GT45" s="4">
        <v>22</v>
      </c>
      <c r="GU45" s="4">
        <v>36</v>
      </c>
      <c r="GV45" s="4">
        <v>36</v>
      </c>
      <c r="GW45" s="5">
        <v>55</v>
      </c>
      <c r="GX45" s="5">
        <v>58</v>
      </c>
      <c r="GY45" s="5">
        <v>9</v>
      </c>
      <c r="GZ45" s="5">
        <v>10</v>
      </c>
      <c r="HA45" s="5">
        <v>12</v>
      </c>
      <c r="HB45" s="5">
        <v>10</v>
      </c>
      <c r="HC45" s="5">
        <v>18</v>
      </c>
      <c r="HD45" s="5">
        <v>18</v>
      </c>
      <c r="HE45" s="5">
        <v>18</v>
      </c>
      <c r="HF45" s="5">
        <v>18</v>
      </c>
      <c r="HG45" t="s">
        <v>935</v>
      </c>
      <c r="HH45" t="s">
        <v>935</v>
      </c>
      <c r="HI45" s="5">
        <v>8</v>
      </c>
      <c r="HJ45" s="5">
        <v>17</v>
      </c>
      <c r="HK45" s="5">
        <v>3</v>
      </c>
      <c r="HL45" s="5">
        <v>3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5</v>
      </c>
      <c r="HT45" s="5">
        <v>5</v>
      </c>
      <c r="HU45" s="5">
        <v>0</v>
      </c>
      <c r="HV45" s="5">
        <v>0</v>
      </c>
      <c r="HW45" s="5">
        <v>5</v>
      </c>
      <c r="HX45" s="5">
        <v>5</v>
      </c>
      <c r="HY45" s="5">
        <v>5</v>
      </c>
      <c r="HZ45" s="5">
        <v>0</v>
      </c>
      <c r="IA45" s="5">
        <v>0</v>
      </c>
      <c r="IB45" s="5">
        <v>5</v>
      </c>
      <c r="IC45" s="5">
        <v>5</v>
      </c>
      <c r="ID45" s="5">
        <v>0</v>
      </c>
      <c r="IE45" s="5">
        <v>0</v>
      </c>
      <c r="IF45" s="5">
        <v>0</v>
      </c>
      <c r="IG45" s="5">
        <v>5</v>
      </c>
      <c r="IH45" s="5">
        <v>5</v>
      </c>
      <c r="II45" s="5">
        <v>0</v>
      </c>
      <c r="IJ45" s="5">
        <v>0</v>
      </c>
      <c r="IK45" s="5">
        <v>5</v>
      </c>
      <c r="IL45" s="5">
        <v>5</v>
      </c>
      <c r="IM45" s="5">
        <v>0</v>
      </c>
      <c r="IN45" s="5">
        <v>0</v>
      </c>
      <c r="IO45" s="5">
        <v>5</v>
      </c>
      <c r="IP45" s="5">
        <v>0</v>
      </c>
      <c r="IQ45" s="5">
        <v>0</v>
      </c>
      <c r="IR45" s="5">
        <v>0</v>
      </c>
      <c r="IS45" s="5">
        <v>5</v>
      </c>
      <c r="IT45" s="5">
        <v>5</v>
      </c>
      <c r="IU45" s="5">
        <v>0</v>
      </c>
      <c r="IV45" s="5">
        <v>0</v>
      </c>
      <c r="IW45" s="5">
        <v>0</v>
      </c>
      <c r="IX45" s="5">
        <v>5</v>
      </c>
      <c r="IY45" s="5">
        <v>5</v>
      </c>
      <c r="IZ45" s="5">
        <v>0</v>
      </c>
      <c r="JA45" s="5">
        <v>5</v>
      </c>
      <c r="JB45" s="5">
        <v>5</v>
      </c>
      <c r="JC45" s="5">
        <v>0</v>
      </c>
      <c r="JD45" s="5">
        <v>5</v>
      </c>
      <c r="JE45" s="5">
        <v>5</v>
      </c>
      <c r="JF45" s="5">
        <v>0</v>
      </c>
      <c r="JG45" s="5">
        <v>5</v>
      </c>
      <c r="JH45" s="5">
        <v>5</v>
      </c>
      <c r="JI45" s="5">
        <v>0</v>
      </c>
      <c r="JJ45" s="5">
        <v>0</v>
      </c>
      <c r="JK45" s="5">
        <v>5</v>
      </c>
      <c r="JL45" s="5">
        <v>5</v>
      </c>
      <c r="JM45" s="5">
        <v>0</v>
      </c>
      <c r="JN45" s="5">
        <v>5</v>
      </c>
      <c r="JO45" s="5">
        <v>5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t="s">
        <v>918</v>
      </c>
      <c r="LE45" t="s">
        <v>916</v>
      </c>
      <c r="LF45" s="5">
        <v>0</v>
      </c>
      <c r="LG45" s="5">
        <v>0</v>
      </c>
      <c r="LH45" t="s">
        <v>917</v>
      </c>
      <c r="LI45" t="s">
        <v>918</v>
      </c>
      <c r="LJ45" t="s">
        <v>916</v>
      </c>
      <c r="LK45" s="5">
        <v>0</v>
      </c>
      <c r="LL45" s="5">
        <v>0</v>
      </c>
      <c r="LM45" t="s">
        <v>918</v>
      </c>
      <c r="LN45" t="s">
        <v>918</v>
      </c>
      <c r="LO45" s="5">
        <v>0</v>
      </c>
      <c r="LP45" s="5">
        <v>0</v>
      </c>
      <c r="LQ45" s="5">
        <v>0</v>
      </c>
      <c r="LR45" t="s">
        <v>918</v>
      </c>
      <c r="LS45" t="s">
        <v>918</v>
      </c>
      <c r="LT45" s="5">
        <v>0</v>
      </c>
      <c r="LU45" s="5">
        <v>0</v>
      </c>
      <c r="LV45" t="s">
        <v>918</v>
      </c>
      <c r="LW45" t="s">
        <v>916</v>
      </c>
      <c r="LX45" s="5">
        <v>0</v>
      </c>
      <c r="LY45" s="5">
        <v>0</v>
      </c>
      <c r="LZ45" t="s">
        <v>918</v>
      </c>
      <c r="MA45" s="5">
        <v>0</v>
      </c>
      <c r="MB45" s="5">
        <v>0</v>
      </c>
      <c r="MC45" s="5">
        <v>0</v>
      </c>
      <c r="MD45" t="s">
        <v>918</v>
      </c>
      <c r="ME45" t="s">
        <v>918</v>
      </c>
      <c r="MF45" s="5">
        <v>0</v>
      </c>
      <c r="MG45" s="5">
        <v>0</v>
      </c>
      <c r="MH45" s="5">
        <v>0</v>
      </c>
      <c r="MI45" t="s">
        <v>916</v>
      </c>
      <c r="MJ45" t="s">
        <v>918</v>
      </c>
      <c r="MK45" s="5">
        <v>0</v>
      </c>
      <c r="ML45" t="s">
        <v>918</v>
      </c>
      <c r="MM45" t="s">
        <v>918</v>
      </c>
      <c r="MN45" s="5">
        <v>0</v>
      </c>
      <c r="MO45" t="s">
        <v>918</v>
      </c>
      <c r="MP45" t="s">
        <v>918</v>
      </c>
      <c r="MQ45" s="5">
        <v>0</v>
      </c>
      <c r="MR45" t="s">
        <v>918</v>
      </c>
      <c r="MS45" t="s">
        <v>918</v>
      </c>
      <c r="MT45" s="5">
        <v>0</v>
      </c>
      <c r="MU45" s="5">
        <v>0</v>
      </c>
      <c r="MV45" t="s">
        <v>918</v>
      </c>
      <c r="MW45" t="s">
        <v>916</v>
      </c>
      <c r="MX45" s="5">
        <v>0</v>
      </c>
      <c r="MY45" t="s">
        <v>918</v>
      </c>
      <c r="MZ45" t="s">
        <v>916</v>
      </c>
      <c r="NA45" s="5">
        <v>0</v>
      </c>
      <c r="NB45" s="5">
        <v>0</v>
      </c>
      <c r="NC45" s="5">
        <v>0</v>
      </c>
      <c r="ND45" s="5">
        <v>0</v>
      </c>
      <c r="NE45" s="5">
        <v>0</v>
      </c>
      <c r="NF45" s="5">
        <v>0</v>
      </c>
      <c r="NG45" s="5">
        <v>0</v>
      </c>
      <c r="NH45" s="5">
        <v>0</v>
      </c>
      <c r="NI45" s="5">
        <v>0</v>
      </c>
      <c r="NJ45" s="5">
        <v>0</v>
      </c>
      <c r="NK45" s="5">
        <v>0</v>
      </c>
      <c r="NL45" s="5">
        <v>0</v>
      </c>
      <c r="NM45" s="5">
        <v>0</v>
      </c>
      <c r="NN45" s="5">
        <v>0</v>
      </c>
      <c r="NO45" s="5">
        <v>0</v>
      </c>
      <c r="NP45" s="5">
        <v>0</v>
      </c>
      <c r="NQ45" s="5">
        <v>0</v>
      </c>
      <c r="NR45" s="5">
        <v>0</v>
      </c>
      <c r="NS45" s="5">
        <v>0</v>
      </c>
      <c r="NT45" s="5">
        <v>0</v>
      </c>
      <c r="NU45" s="5">
        <v>0</v>
      </c>
      <c r="NV45" s="5">
        <v>0</v>
      </c>
      <c r="NW45" s="5">
        <v>0</v>
      </c>
      <c r="NX45" s="5">
        <v>0</v>
      </c>
      <c r="NY45" s="5">
        <v>0</v>
      </c>
      <c r="NZ45" s="5">
        <v>0</v>
      </c>
      <c r="OA45" s="5">
        <v>0</v>
      </c>
      <c r="OB45" s="5">
        <v>0</v>
      </c>
      <c r="OC45" s="5">
        <v>0</v>
      </c>
      <c r="OD45" s="5">
        <v>0</v>
      </c>
      <c r="OE45" s="5">
        <v>0</v>
      </c>
      <c r="OF45" s="5">
        <v>0</v>
      </c>
      <c r="OG45" s="5">
        <v>0</v>
      </c>
      <c r="OH45" s="5">
        <v>0</v>
      </c>
      <c r="OI45" s="5">
        <v>0</v>
      </c>
      <c r="OJ45" s="5">
        <v>0</v>
      </c>
      <c r="OK45" s="5">
        <v>0</v>
      </c>
      <c r="OL45" s="5">
        <v>0</v>
      </c>
      <c r="OM45" s="5">
        <v>0</v>
      </c>
      <c r="ON45" s="5">
        <v>0</v>
      </c>
      <c r="OO45" s="5">
        <v>5</v>
      </c>
      <c r="OP45" s="5">
        <v>15</v>
      </c>
      <c r="OQ45" s="5">
        <v>0</v>
      </c>
      <c r="OR45" s="5">
        <v>0</v>
      </c>
      <c r="OS45" s="5">
        <v>15</v>
      </c>
      <c r="OT45" s="5">
        <v>5</v>
      </c>
      <c r="OU45" s="5">
        <v>15</v>
      </c>
      <c r="OV45" s="5">
        <v>0</v>
      </c>
      <c r="OW45" s="5">
        <v>0</v>
      </c>
      <c r="OX45" s="5">
        <v>5</v>
      </c>
      <c r="OY45" s="5">
        <v>15</v>
      </c>
      <c r="OZ45" s="5">
        <v>0</v>
      </c>
      <c r="PA45" s="5">
        <v>0</v>
      </c>
      <c r="PB45" s="5">
        <v>0</v>
      </c>
      <c r="PC45" s="5">
        <v>15</v>
      </c>
      <c r="PD45" s="5">
        <v>15</v>
      </c>
      <c r="PE45" s="5">
        <v>0</v>
      </c>
      <c r="PF45" s="5">
        <v>0</v>
      </c>
      <c r="PG45" s="5">
        <v>5</v>
      </c>
      <c r="PH45" s="5">
        <v>15</v>
      </c>
      <c r="PI45" s="5">
        <v>0</v>
      </c>
      <c r="PJ45" s="5">
        <v>0</v>
      </c>
      <c r="PK45" s="5">
        <v>5</v>
      </c>
      <c r="PL45" s="5">
        <v>0</v>
      </c>
      <c r="PM45" s="5">
        <v>0</v>
      </c>
      <c r="PN45" s="5">
        <v>0</v>
      </c>
      <c r="PO45" s="5">
        <v>15</v>
      </c>
      <c r="PP45" s="5">
        <v>15</v>
      </c>
      <c r="PQ45" s="5">
        <v>0</v>
      </c>
      <c r="PR45" s="5">
        <v>0</v>
      </c>
      <c r="PS45" s="5">
        <v>0</v>
      </c>
      <c r="PT45" s="5">
        <v>15</v>
      </c>
      <c r="PU45" s="5">
        <v>15</v>
      </c>
      <c r="PV45" s="5">
        <v>0</v>
      </c>
      <c r="PW45" s="5">
        <v>15</v>
      </c>
      <c r="PX45" s="5">
        <v>15</v>
      </c>
      <c r="PY45" s="5">
        <v>0</v>
      </c>
      <c r="PZ45" s="5">
        <v>15</v>
      </c>
      <c r="QA45" s="5">
        <v>15</v>
      </c>
      <c r="QB45" s="5">
        <v>0</v>
      </c>
      <c r="QC45" s="5">
        <v>15</v>
      </c>
      <c r="QD45" s="5">
        <v>15</v>
      </c>
      <c r="QE45" s="5">
        <v>0</v>
      </c>
      <c r="QF45" s="5">
        <v>0</v>
      </c>
      <c r="QG45" s="5">
        <v>15</v>
      </c>
      <c r="QH45" s="5">
        <v>15</v>
      </c>
      <c r="QI45" s="5">
        <v>0</v>
      </c>
      <c r="QJ45" s="5">
        <v>15</v>
      </c>
      <c r="QK45" s="5">
        <v>15</v>
      </c>
      <c r="QL45" s="5">
        <v>0</v>
      </c>
      <c r="QM45" s="5">
        <v>0</v>
      </c>
      <c r="QN45" s="5">
        <v>0</v>
      </c>
      <c r="QO45" s="5">
        <v>0</v>
      </c>
      <c r="QP45" s="5">
        <v>0</v>
      </c>
      <c r="QQ45" s="5">
        <v>0</v>
      </c>
      <c r="QR45" s="5">
        <v>0</v>
      </c>
      <c r="QS45" s="5">
        <v>0</v>
      </c>
      <c r="QT45" s="5">
        <v>0</v>
      </c>
      <c r="QU45" s="5">
        <v>0</v>
      </c>
      <c r="QV45" s="5">
        <v>0</v>
      </c>
      <c r="QW45" s="5">
        <v>0</v>
      </c>
      <c r="QX45" s="5">
        <v>0</v>
      </c>
      <c r="QY45" s="5">
        <v>0</v>
      </c>
      <c r="QZ45" s="5">
        <v>0</v>
      </c>
      <c r="RA45" s="5">
        <v>0</v>
      </c>
      <c r="RB45" s="5">
        <v>0</v>
      </c>
      <c r="RC45" s="5">
        <v>0</v>
      </c>
      <c r="RD45" s="5">
        <v>0</v>
      </c>
      <c r="RE45" s="5">
        <v>0</v>
      </c>
      <c r="RF45" s="5">
        <v>0</v>
      </c>
      <c r="RG45" s="5">
        <v>0</v>
      </c>
      <c r="RH45" s="5">
        <v>0</v>
      </c>
      <c r="RI45" s="5">
        <v>0</v>
      </c>
      <c r="RJ45" s="5">
        <v>0</v>
      </c>
      <c r="RK45" s="5">
        <v>0</v>
      </c>
      <c r="RL45" s="5">
        <v>0</v>
      </c>
      <c r="RM45" s="5">
        <v>0</v>
      </c>
      <c r="RN45" s="5">
        <v>0</v>
      </c>
      <c r="RO45" s="5">
        <v>0</v>
      </c>
      <c r="RP45" s="5">
        <v>0</v>
      </c>
      <c r="RQ45" s="5">
        <v>0</v>
      </c>
      <c r="RR45" s="5">
        <v>0</v>
      </c>
      <c r="RS45" s="5">
        <v>0</v>
      </c>
      <c r="RT45" s="5">
        <v>0</v>
      </c>
      <c r="RU45" s="5">
        <v>0</v>
      </c>
      <c r="RV45" s="5">
        <v>0</v>
      </c>
      <c r="RW45" s="5">
        <v>0</v>
      </c>
      <c r="RX45" s="5">
        <v>0</v>
      </c>
      <c r="RY45" s="5">
        <v>0</v>
      </c>
      <c r="RZ45" s="5">
        <v>2</v>
      </c>
      <c r="SA45" s="5">
        <v>3</v>
      </c>
      <c r="SB45" s="5">
        <v>2</v>
      </c>
      <c r="SC45" s="5">
        <v>2</v>
      </c>
      <c r="SD45" s="5">
        <v>2</v>
      </c>
      <c r="SE45" s="5">
        <v>1</v>
      </c>
      <c r="SF45" s="5">
        <v>2</v>
      </c>
      <c r="SG45" s="5">
        <v>2</v>
      </c>
      <c r="SH45" s="5">
        <v>2</v>
      </c>
      <c r="SI45" s="5">
        <v>2</v>
      </c>
      <c r="SJ45" s="5">
        <v>2</v>
      </c>
      <c r="SK45" s="5">
        <v>2</v>
      </c>
      <c r="SL45" s="5">
        <v>2</v>
      </c>
      <c r="SM45" s="5">
        <v>0</v>
      </c>
      <c r="SN45" s="5">
        <v>0</v>
      </c>
      <c r="SO45" s="5">
        <v>0</v>
      </c>
      <c r="SP45" s="5">
        <v>0</v>
      </c>
      <c r="SQ45" s="5">
        <v>0</v>
      </c>
      <c r="SR45" s="5">
        <v>0</v>
      </c>
      <c r="SS45" s="5">
        <v>0</v>
      </c>
      <c r="ST45" s="5">
        <v>0</v>
      </c>
      <c r="SU45" s="5">
        <v>0</v>
      </c>
      <c r="SV45" s="5">
        <v>0</v>
      </c>
      <c r="SW45" s="5">
        <v>0</v>
      </c>
      <c r="SX45" s="5">
        <v>0</v>
      </c>
      <c r="SY45" s="5">
        <v>0</v>
      </c>
      <c r="SZ45" s="5">
        <v>0</v>
      </c>
      <c r="TA45" s="5">
        <v>0</v>
      </c>
      <c r="TB45" t="s">
        <v>944</v>
      </c>
      <c r="TC45" t="s">
        <v>943</v>
      </c>
      <c r="TD45" t="s">
        <v>944</v>
      </c>
      <c r="TE45" t="s">
        <v>944</v>
      </c>
      <c r="TF45" t="s">
        <v>944</v>
      </c>
      <c r="TG45" t="s">
        <v>941</v>
      </c>
      <c r="TH45" t="s">
        <v>948</v>
      </c>
      <c r="TI45" t="s">
        <v>941</v>
      </c>
      <c r="TJ45" t="s">
        <v>944</v>
      </c>
      <c r="TK45" t="s">
        <v>948</v>
      </c>
      <c r="TL45" t="s">
        <v>943</v>
      </c>
      <c r="TM45" t="s">
        <v>941</v>
      </c>
      <c r="TN45" t="s">
        <v>932</v>
      </c>
      <c r="TO45" s="5">
        <v>999</v>
      </c>
      <c r="TP45" s="5">
        <v>999</v>
      </c>
      <c r="TQ45" s="5">
        <v>999</v>
      </c>
      <c r="TR45" s="5">
        <v>999</v>
      </c>
      <c r="TS45" s="5">
        <v>999</v>
      </c>
      <c r="TT45" s="5">
        <v>999</v>
      </c>
      <c r="TU45" s="5">
        <v>999</v>
      </c>
      <c r="TV45" s="5">
        <v>999</v>
      </c>
      <c r="TW45" s="5">
        <v>999</v>
      </c>
      <c r="TX45" s="5">
        <v>999</v>
      </c>
      <c r="TY45" s="5">
        <v>999</v>
      </c>
      <c r="TZ45" s="5">
        <v>999</v>
      </c>
      <c r="UA45" s="5">
        <v>999</v>
      </c>
      <c r="UB45" s="5">
        <v>999</v>
      </c>
      <c r="UC45" s="5">
        <v>999</v>
      </c>
      <c r="UD45" s="5">
        <v>999</v>
      </c>
      <c r="UE45" t="s">
        <v>944</v>
      </c>
      <c r="UF45" s="5">
        <v>0</v>
      </c>
      <c r="UG45" s="5">
        <v>0</v>
      </c>
      <c r="UH45" s="5">
        <v>0</v>
      </c>
      <c r="UI45" s="5">
        <v>0</v>
      </c>
      <c r="UJ45" s="5">
        <v>0</v>
      </c>
      <c r="UK45" s="5">
        <v>0</v>
      </c>
      <c r="UL45" s="5">
        <v>0</v>
      </c>
      <c r="UM45" s="5">
        <v>0</v>
      </c>
      <c r="UN45" s="5">
        <v>0</v>
      </c>
      <c r="UO45" s="5">
        <v>0</v>
      </c>
      <c r="UP45" s="5">
        <v>0</v>
      </c>
      <c r="UQ45" s="5">
        <v>0</v>
      </c>
      <c r="UR45" s="5">
        <v>0</v>
      </c>
      <c r="US45" s="5">
        <v>0</v>
      </c>
      <c r="UT45" s="5">
        <v>0</v>
      </c>
      <c r="UU45" s="5">
        <v>0</v>
      </c>
      <c r="UV45" s="5">
        <v>0</v>
      </c>
      <c r="UW45" s="5">
        <v>0</v>
      </c>
      <c r="UX45" s="5">
        <v>0</v>
      </c>
      <c r="UY45" s="5">
        <v>0</v>
      </c>
      <c r="UZ45" s="5">
        <v>0</v>
      </c>
      <c r="VA45" s="5">
        <v>0</v>
      </c>
      <c r="VB45" s="5">
        <v>0</v>
      </c>
      <c r="VC45" s="5">
        <v>0</v>
      </c>
      <c r="VD45" s="5">
        <v>0</v>
      </c>
      <c r="VE45" s="5">
        <v>0</v>
      </c>
      <c r="VF45" t="s">
        <v>926</v>
      </c>
      <c r="VG45" t="s">
        <v>926</v>
      </c>
      <c r="VH45" s="5">
        <v>0</v>
      </c>
      <c r="VI45" s="5">
        <v>0</v>
      </c>
      <c r="VJ45" s="5">
        <v>0</v>
      </c>
      <c r="VK45" t="s">
        <v>926</v>
      </c>
      <c r="VL45" t="s">
        <v>926</v>
      </c>
      <c r="VM45" s="5">
        <v>0</v>
      </c>
      <c r="VN45" t="s">
        <v>925</v>
      </c>
      <c r="VO45" t="s">
        <v>926</v>
      </c>
      <c r="VP45" s="5">
        <v>0</v>
      </c>
      <c r="VQ45" t="s">
        <v>926</v>
      </c>
      <c r="VR45" t="s">
        <v>926</v>
      </c>
      <c r="VS45" s="5">
        <v>0</v>
      </c>
      <c r="VT45" t="s">
        <v>925</v>
      </c>
      <c r="VU45" t="s">
        <v>926</v>
      </c>
      <c r="VV45" s="5">
        <v>0</v>
      </c>
      <c r="VW45">
        <v>0</v>
      </c>
      <c r="VX45" t="s">
        <v>925</v>
      </c>
      <c r="VY45" t="s">
        <v>925</v>
      </c>
      <c r="VZ45" s="5">
        <v>0</v>
      </c>
      <c r="WA45" t="s">
        <v>925</v>
      </c>
      <c r="WB45" t="s">
        <v>926</v>
      </c>
      <c r="WC45" s="5">
        <v>0</v>
      </c>
      <c r="WD45" s="5">
        <v>0</v>
      </c>
      <c r="WE45" s="5">
        <v>0</v>
      </c>
      <c r="WF45" s="5">
        <v>0</v>
      </c>
      <c r="WG45" s="5">
        <v>0</v>
      </c>
      <c r="WH45" s="5">
        <v>0</v>
      </c>
      <c r="WI45" s="5">
        <v>0</v>
      </c>
      <c r="WJ45" s="5">
        <v>0</v>
      </c>
      <c r="WK45" s="5">
        <v>0</v>
      </c>
      <c r="WL45" s="5">
        <v>0</v>
      </c>
      <c r="WM45" s="5">
        <v>0</v>
      </c>
      <c r="WN45" s="5">
        <v>0</v>
      </c>
      <c r="WO45" s="5">
        <v>0</v>
      </c>
      <c r="WP45" s="5">
        <v>0</v>
      </c>
      <c r="WQ45" s="5">
        <v>0</v>
      </c>
      <c r="WR45" s="5">
        <v>0</v>
      </c>
      <c r="WS45" s="5">
        <v>0</v>
      </c>
      <c r="WT45" s="5">
        <v>0</v>
      </c>
      <c r="WU45" s="5">
        <v>0</v>
      </c>
      <c r="WV45" s="5">
        <v>0</v>
      </c>
      <c r="WW45" s="5">
        <v>0</v>
      </c>
      <c r="WX45" s="5">
        <v>0</v>
      </c>
      <c r="WY45" s="5">
        <v>0</v>
      </c>
      <c r="WZ45" s="5">
        <v>0</v>
      </c>
      <c r="XA45" s="5">
        <v>0</v>
      </c>
      <c r="XB45" s="5">
        <v>0</v>
      </c>
      <c r="XC45" s="5">
        <v>0</v>
      </c>
      <c r="XD45" s="5">
        <v>0</v>
      </c>
      <c r="XE45" s="5">
        <v>0</v>
      </c>
      <c r="XF45" s="5">
        <v>0</v>
      </c>
      <c r="XG45" s="5">
        <v>0</v>
      </c>
      <c r="XH45" s="5">
        <v>0</v>
      </c>
      <c r="XI45" s="5">
        <v>0</v>
      </c>
      <c r="XJ45" s="5">
        <v>0</v>
      </c>
      <c r="XK45" s="5">
        <v>0</v>
      </c>
      <c r="XL45" s="5">
        <v>0</v>
      </c>
      <c r="XM45" s="5">
        <v>0</v>
      </c>
      <c r="XN45" s="5">
        <v>0</v>
      </c>
      <c r="XO45" s="5">
        <v>0</v>
      </c>
      <c r="XP45" s="5">
        <v>0</v>
      </c>
      <c r="XQ45" s="3">
        <v>2</v>
      </c>
      <c r="XR45" s="3">
        <v>0</v>
      </c>
      <c r="XS45" s="1" t="e">
        <v>#NULL!</v>
      </c>
      <c r="XT45" s="1" t="e">
        <v>#NULL!</v>
      </c>
      <c r="XU45" s="3">
        <v>2</v>
      </c>
      <c r="XV45" s="3">
        <v>2</v>
      </c>
      <c r="XW45" s="3">
        <v>0</v>
      </c>
      <c r="XX45" s="1" t="e">
        <v>#NULL!</v>
      </c>
      <c r="XY45" s="1" t="e">
        <v>#NULL!</v>
      </c>
      <c r="XZ45" s="3">
        <v>2</v>
      </c>
      <c r="YA45" s="3">
        <v>0</v>
      </c>
      <c r="YB45" s="1" t="e">
        <v>#NULL!</v>
      </c>
      <c r="YC45" s="1" t="e">
        <v>#NULL!</v>
      </c>
      <c r="YD45" s="1" t="e">
        <v>#NULL!</v>
      </c>
      <c r="YE45" s="3">
        <v>2</v>
      </c>
      <c r="YF45" s="3">
        <v>0</v>
      </c>
      <c r="YG45" s="1" t="e">
        <v>#NULL!</v>
      </c>
      <c r="YH45" s="1" t="e">
        <v>#NULL!</v>
      </c>
      <c r="YI45" s="3">
        <v>2</v>
      </c>
      <c r="YJ45" s="3">
        <v>0</v>
      </c>
      <c r="YK45" s="1" t="e">
        <v>#NULL!</v>
      </c>
      <c r="YL45" s="1" t="e">
        <v>#NULL!</v>
      </c>
      <c r="YM45" s="3">
        <v>0</v>
      </c>
      <c r="YN45" s="1" t="e">
        <v>#NULL!</v>
      </c>
      <c r="YO45" s="1" t="e">
        <v>#NULL!</v>
      </c>
      <c r="YP45" s="1" t="e">
        <v>#NULL!</v>
      </c>
      <c r="YQ45" s="3">
        <v>2</v>
      </c>
      <c r="YR45" s="3">
        <v>0</v>
      </c>
      <c r="YS45" s="1" t="e">
        <v>#NULL!</v>
      </c>
      <c r="YT45" s="1" t="e">
        <v>#NULL!</v>
      </c>
      <c r="YU45" s="1" t="e">
        <v>#NULL!</v>
      </c>
      <c r="YV45" s="3">
        <v>2</v>
      </c>
      <c r="YW45" s="3">
        <v>0</v>
      </c>
      <c r="YX45" s="1" t="e">
        <v>#NULL!</v>
      </c>
      <c r="YY45" s="3">
        <v>1</v>
      </c>
      <c r="YZ45" s="3">
        <v>0</v>
      </c>
      <c r="ZA45" s="1" t="e">
        <v>#NULL!</v>
      </c>
      <c r="ZB45" s="3">
        <v>1</v>
      </c>
      <c r="ZC45" s="3">
        <v>0</v>
      </c>
      <c r="ZD45" s="1" t="e">
        <v>#NULL!</v>
      </c>
      <c r="ZE45" s="3">
        <v>2</v>
      </c>
      <c r="ZF45" s="3">
        <v>0</v>
      </c>
      <c r="ZG45" s="1" t="e">
        <v>#NULL!</v>
      </c>
      <c r="ZH45" s="1" t="e">
        <v>#NULL!</v>
      </c>
      <c r="ZI45" s="3">
        <v>2</v>
      </c>
      <c r="ZJ45" s="3">
        <v>0</v>
      </c>
      <c r="ZK45" s="1" t="e">
        <v>#NULL!</v>
      </c>
      <c r="ZL45" s="3">
        <v>2</v>
      </c>
      <c r="ZM45" s="3">
        <v>0</v>
      </c>
      <c r="ZN45" s="1" t="e">
        <v>#NULL!</v>
      </c>
      <c r="ZO45" s="3">
        <v>999</v>
      </c>
      <c r="ZP45" s="3">
        <v>999</v>
      </c>
      <c r="ZQ45" s="3">
        <v>999</v>
      </c>
      <c r="ZR45" s="3">
        <v>999</v>
      </c>
      <c r="ZS45" s="3">
        <v>999</v>
      </c>
      <c r="ZT45" s="3">
        <v>999</v>
      </c>
      <c r="ZU45" s="3">
        <v>999</v>
      </c>
      <c r="ZV45" s="3">
        <v>999</v>
      </c>
      <c r="ZW45" s="3">
        <v>999</v>
      </c>
      <c r="ZX45" s="3">
        <v>999</v>
      </c>
      <c r="ZY45" s="3">
        <v>999</v>
      </c>
      <c r="ZZ45" s="3">
        <v>999</v>
      </c>
      <c r="AAA45" s="3">
        <v>999</v>
      </c>
      <c r="AAB45" s="3">
        <v>999</v>
      </c>
      <c r="AAC45" s="3">
        <v>999</v>
      </c>
      <c r="AAD45" s="3">
        <v>999</v>
      </c>
      <c r="AAE45" s="3">
        <v>999</v>
      </c>
      <c r="AAF45" s="3">
        <v>999</v>
      </c>
      <c r="AAG45" s="3">
        <v>999</v>
      </c>
      <c r="AAH45" s="3">
        <v>999</v>
      </c>
      <c r="AAI45" s="3">
        <v>999</v>
      </c>
      <c r="AAJ45" s="3">
        <v>999</v>
      </c>
      <c r="AAK45" s="3">
        <v>999</v>
      </c>
      <c r="AAL45" s="3">
        <v>999</v>
      </c>
      <c r="AAM45" s="3">
        <v>999</v>
      </c>
      <c r="AAN45" s="3">
        <v>999</v>
      </c>
      <c r="AAO45" s="3">
        <v>999</v>
      </c>
      <c r="AAP45" s="3">
        <v>999</v>
      </c>
      <c r="AAQ45" s="3">
        <v>999</v>
      </c>
      <c r="AAR45" s="3">
        <v>999</v>
      </c>
      <c r="AAS45" s="3">
        <v>999</v>
      </c>
      <c r="AAT45" s="3">
        <v>999</v>
      </c>
      <c r="AAU45" s="3">
        <v>999</v>
      </c>
      <c r="AAV45" s="3">
        <v>999</v>
      </c>
      <c r="AAW45" s="3">
        <v>999</v>
      </c>
      <c r="AAX45" s="3">
        <v>999</v>
      </c>
      <c r="AAY45" s="3">
        <v>999</v>
      </c>
      <c r="AAZ45" s="3">
        <v>999</v>
      </c>
      <c r="ABA45" s="3">
        <v>999</v>
      </c>
      <c r="ABB45" s="3">
        <v>4</v>
      </c>
      <c r="ABC45" s="3">
        <v>4</v>
      </c>
      <c r="ABD45" s="3">
        <v>0</v>
      </c>
      <c r="ABE45" s="3">
        <v>0</v>
      </c>
      <c r="ABF45" s="3">
        <v>3</v>
      </c>
      <c r="ABG45" s="3">
        <v>4</v>
      </c>
      <c r="ABH45" s="3">
        <v>3</v>
      </c>
      <c r="ABI45" s="3">
        <v>0</v>
      </c>
      <c r="ABJ45" s="3">
        <v>0</v>
      </c>
      <c r="ABK45" s="3">
        <v>6</v>
      </c>
      <c r="ABL45" s="3">
        <v>4</v>
      </c>
      <c r="ABM45" s="3">
        <v>0</v>
      </c>
      <c r="ABN45" s="3">
        <v>0</v>
      </c>
      <c r="ABO45" s="3">
        <v>0</v>
      </c>
      <c r="ABP45" s="3">
        <v>2</v>
      </c>
      <c r="ABQ45" s="3">
        <v>8</v>
      </c>
      <c r="ABR45" s="3">
        <v>0</v>
      </c>
      <c r="ABS45" s="3">
        <v>0</v>
      </c>
      <c r="ABT45" s="3">
        <v>4</v>
      </c>
      <c r="ABU45" s="3">
        <v>5</v>
      </c>
      <c r="ABV45" s="3">
        <v>0</v>
      </c>
      <c r="ABW45" s="3">
        <v>0</v>
      </c>
      <c r="ABX45" s="3">
        <v>8</v>
      </c>
      <c r="ABY45" s="3">
        <v>0</v>
      </c>
      <c r="ABZ45" s="3">
        <v>0</v>
      </c>
      <c r="ACA45" s="3">
        <v>0</v>
      </c>
      <c r="ACB45" s="3">
        <v>6</v>
      </c>
      <c r="ACC45" s="3">
        <v>0</v>
      </c>
      <c r="ACD45" s="3">
        <v>0</v>
      </c>
      <c r="ACE45" s="3">
        <v>0</v>
      </c>
      <c r="ACF45" s="3">
        <v>0</v>
      </c>
      <c r="ACG45" s="3">
        <v>3</v>
      </c>
      <c r="ACH45" s="3">
        <v>5</v>
      </c>
      <c r="ACI45" s="3">
        <v>0</v>
      </c>
      <c r="ACJ45" s="3">
        <v>6</v>
      </c>
      <c r="ACK45" s="3">
        <v>4</v>
      </c>
      <c r="ACL45" s="3">
        <v>0</v>
      </c>
      <c r="ACM45" s="3">
        <v>6</v>
      </c>
      <c r="ACN45" s="3">
        <v>4</v>
      </c>
      <c r="ACO45" s="3">
        <v>0</v>
      </c>
      <c r="ACP45" s="3">
        <v>5</v>
      </c>
      <c r="ACQ45" s="3">
        <v>5</v>
      </c>
      <c r="ACR45" s="3">
        <v>0</v>
      </c>
      <c r="ACS45" s="3">
        <v>0</v>
      </c>
      <c r="ACT45" s="3">
        <v>6</v>
      </c>
      <c r="ACU45" s="3">
        <v>4</v>
      </c>
      <c r="ACV45" s="3">
        <v>0</v>
      </c>
      <c r="ACW45" s="3">
        <v>5</v>
      </c>
      <c r="ACX45" s="3">
        <v>5</v>
      </c>
      <c r="ACY45" s="3">
        <v>0</v>
      </c>
      <c r="ACZ45" s="3">
        <v>0</v>
      </c>
      <c r="ADA45" s="3">
        <v>0</v>
      </c>
      <c r="ADB45" s="3">
        <v>0</v>
      </c>
      <c r="ADC45" s="3">
        <v>0</v>
      </c>
      <c r="ADD45" s="3">
        <v>0</v>
      </c>
      <c r="ADE45" s="3">
        <v>0</v>
      </c>
      <c r="ADF45" s="3">
        <v>0</v>
      </c>
      <c r="ADG45" s="3">
        <v>0</v>
      </c>
      <c r="ADH45" s="3">
        <v>0</v>
      </c>
      <c r="ADI45" s="3">
        <v>0</v>
      </c>
      <c r="ADJ45" s="3">
        <v>0</v>
      </c>
      <c r="ADK45" s="3">
        <v>0</v>
      </c>
      <c r="ADL45" s="3">
        <v>0</v>
      </c>
      <c r="ADM45" s="3">
        <v>0</v>
      </c>
      <c r="ADN45" s="3">
        <v>0</v>
      </c>
      <c r="ADO45" s="3">
        <v>0</v>
      </c>
      <c r="ADP45" s="3">
        <v>0</v>
      </c>
      <c r="ADQ45" s="3">
        <v>0</v>
      </c>
      <c r="ADR45" s="3">
        <v>0</v>
      </c>
      <c r="ADS45" s="3">
        <v>0</v>
      </c>
      <c r="ADT45" s="3">
        <v>0</v>
      </c>
      <c r="ADU45" s="3">
        <v>0</v>
      </c>
      <c r="ADV45" s="3">
        <v>0</v>
      </c>
      <c r="ADW45" s="3">
        <v>0</v>
      </c>
      <c r="ADX45" s="3">
        <v>0</v>
      </c>
      <c r="ADY45" s="3">
        <v>0</v>
      </c>
      <c r="ADZ45" s="3">
        <v>0</v>
      </c>
      <c r="AEA45" s="3">
        <v>0</v>
      </c>
      <c r="AEB45" s="3">
        <v>0</v>
      </c>
      <c r="AEC45" s="3">
        <v>0</v>
      </c>
      <c r="AED45" s="3">
        <v>0</v>
      </c>
      <c r="AEE45" s="3">
        <v>0</v>
      </c>
      <c r="AEF45" s="3">
        <v>0</v>
      </c>
      <c r="AEG45" s="3">
        <v>0</v>
      </c>
      <c r="AEH45" s="3">
        <v>0</v>
      </c>
      <c r="AEI45" s="3">
        <v>0</v>
      </c>
      <c r="AEJ45" s="3">
        <v>0</v>
      </c>
      <c r="AEK45" s="3">
        <v>0</v>
      </c>
      <c r="AEL45" s="3">
        <v>0</v>
      </c>
      <c r="AEM45" t="s">
        <v>933</v>
      </c>
      <c r="AEN45" t="s">
        <v>933</v>
      </c>
      <c r="AEO45" s="5">
        <v>0</v>
      </c>
      <c r="AEP45" s="5">
        <v>0</v>
      </c>
      <c r="AEQ45" t="s">
        <v>933</v>
      </c>
      <c r="AER45" t="s">
        <v>933</v>
      </c>
      <c r="AES45" t="s">
        <v>933</v>
      </c>
      <c r="AET45" s="5">
        <v>0</v>
      </c>
      <c r="AEU45" s="5">
        <v>0</v>
      </c>
      <c r="AEV45" t="s">
        <v>933</v>
      </c>
      <c r="AEW45" t="s">
        <v>933</v>
      </c>
      <c r="AEX45" s="5">
        <v>0</v>
      </c>
      <c r="AEY45" s="5">
        <v>0</v>
      </c>
      <c r="AEZ45" s="5">
        <v>0</v>
      </c>
      <c r="AFA45" t="s">
        <v>933</v>
      </c>
      <c r="AFB45" t="s">
        <v>933</v>
      </c>
      <c r="AFC45" s="5">
        <v>0</v>
      </c>
      <c r="AFD45" s="5">
        <v>0</v>
      </c>
      <c r="AFE45" t="s">
        <v>933</v>
      </c>
      <c r="AFF45" t="s">
        <v>933</v>
      </c>
      <c r="AFG45" s="5">
        <v>0</v>
      </c>
      <c r="AFH45" s="5">
        <v>0</v>
      </c>
      <c r="AFI45" t="s">
        <v>933</v>
      </c>
      <c r="AFJ45" s="5">
        <v>0</v>
      </c>
      <c r="AFK45" s="5">
        <v>0</v>
      </c>
      <c r="AFL45" s="5">
        <v>0</v>
      </c>
      <c r="AFM45" t="s">
        <v>933</v>
      </c>
      <c r="AFN45" t="s">
        <v>933</v>
      </c>
      <c r="AFO45" s="5">
        <v>0</v>
      </c>
      <c r="AFP45" s="5">
        <v>0</v>
      </c>
      <c r="AFQ45" s="5">
        <v>0</v>
      </c>
      <c r="AFR45" t="s">
        <v>933</v>
      </c>
      <c r="AFS45" t="s">
        <v>933</v>
      </c>
      <c r="AFT45" s="5">
        <v>0</v>
      </c>
      <c r="AFU45" t="s">
        <v>933</v>
      </c>
      <c r="AFV45" t="s">
        <v>933</v>
      </c>
      <c r="AFW45" s="5">
        <v>0</v>
      </c>
      <c r="AFX45" t="s">
        <v>933</v>
      </c>
      <c r="AFY45" t="s">
        <v>933</v>
      </c>
      <c r="AFZ45" s="5">
        <v>0</v>
      </c>
      <c r="AGA45" t="s">
        <v>933</v>
      </c>
      <c r="AGB45" t="s">
        <v>933</v>
      </c>
      <c r="AGC45" s="5">
        <v>0</v>
      </c>
      <c r="AGD45" s="5">
        <v>0</v>
      </c>
      <c r="AGE45" t="s">
        <v>933</v>
      </c>
      <c r="AGF45" t="s">
        <v>933</v>
      </c>
      <c r="AGG45" s="5">
        <v>0</v>
      </c>
      <c r="AGH45" t="s">
        <v>933</v>
      </c>
      <c r="AGI45" t="s">
        <v>933</v>
      </c>
      <c r="AGJ45" s="5">
        <v>0</v>
      </c>
      <c r="AGK45" s="5">
        <v>0</v>
      </c>
      <c r="AGL45" s="5">
        <v>0</v>
      </c>
      <c r="AGM45" s="5">
        <v>0</v>
      </c>
      <c r="AGN45" s="5">
        <v>0</v>
      </c>
      <c r="AGO45" s="5">
        <v>0</v>
      </c>
      <c r="AGP45" s="5">
        <v>0</v>
      </c>
      <c r="AGQ45" s="5">
        <v>0</v>
      </c>
      <c r="AGR45" s="5">
        <v>0</v>
      </c>
      <c r="AGS45" s="5">
        <v>0</v>
      </c>
      <c r="AGT45" s="5">
        <v>0</v>
      </c>
      <c r="AGU45" s="5">
        <v>0</v>
      </c>
      <c r="AGV45" s="5">
        <v>0</v>
      </c>
      <c r="AGW45" s="5">
        <v>0</v>
      </c>
      <c r="AGX45" s="5">
        <v>0</v>
      </c>
      <c r="AGY45" s="5">
        <v>0</v>
      </c>
      <c r="AGZ45" s="5">
        <v>0</v>
      </c>
      <c r="AHA45" s="5">
        <v>0</v>
      </c>
      <c r="AHB45" s="5">
        <v>0</v>
      </c>
      <c r="AHC45" s="5">
        <v>0</v>
      </c>
      <c r="AHD45" s="5">
        <v>0</v>
      </c>
      <c r="AHE45" s="5">
        <v>0</v>
      </c>
      <c r="AHF45" s="5">
        <v>0</v>
      </c>
      <c r="AHG45" s="5">
        <v>0</v>
      </c>
      <c r="AHH45" s="5">
        <v>0</v>
      </c>
      <c r="AHI45" s="5">
        <v>0</v>
      </c>
      <c r="AHJ45" s="5">
        <v>0</v>
      </c>
      <c r="AHK45" s="5">
        <v>0</v>
      </c>
      <c r="AHL45" s="5">
        <v>0</v>
      </c>
      <c r="AHM45" s="5">
        <v>0</v>
      </c>
      <c r="AHN45" s="5">
        <v>0</v>
      </c>
      <c r="AHO45" s="5">
        <v>0</v>
      </c>
      <c r="AHP45" s="5">
        <v>0</v>
      </c>
      <c r="AHQ45" s="5">
        <v>0</v>
      </c>
      <c r="AHR45" s="5">
        <v>0</v>
      </c>
      <c r="AHS45" s="5">
        <v>0</v>
      </c>
      <c r="AHT45" s="5">
        <v>0</v>
      </c>
      <c r="AHU45" s="5">
        <v>0</v>
      </c>
      <c r="AHV45" s="5">
        <v>0</v>
      </c>
      <c r="AHW45" s="5">
        <v>0</v>
      </c>
    </row>
    <row r="46" spans="1:907" x14ac:dyDescent="0.2">
      <c r="A46" s="5">
        <v>53</v>
      </c>
      <c r="B46" t="s">
        <v>929</v>
      </c>
      <c r="C46" t="s">
        <v>904</v>
      </c>
      <c r="D46" t="s">
        <v>905</v>
      </c>
      <c r="E46" s="5">
        <v>41</v>
      </c>
      <c r="F46" s="5">
        <v>40.894444444444446</v>
      </c>
      <c r="G46" s="2">
        <v>42521</v>
      </c>
      <c r="H46" s="2">
        <v>42555</v>
      </c>
      <c r="I46" t="s">
        <v>906</v>
      </c>
      <c r="J46" t="s">
        <v>937</v>
      </c>
      <c r="K46" t="s">
        <v>913</v>
      </c>
      <c r="L46" t="s">
        <v>912</v>
      </c>
      <c r="M46" s="5">
        <v>0</v>
      </c>
      <c r="N46" s="5">
        <v>0</v>
      </c>
      <c r="O46" t="s">
        <v>913</v>
      </c>
      <c r="P46" t="s">
        <v>912</v>
      </c>
      <c r="Q46" t="s">
        <v>913</v>
      </c>
      <c r="R46" s="5">
        <v>0</v>
      </c>
      <c r="S46" s="5">
        <v>0</v>
      </c>
      <c r="T46" t="s">
        <v>913</v>
      </c>
      <c r="U46" t="s">
        <v>913</v>
      </c>
      <c r="V46" s="5">
        <v>0</v>
      </c>
      <c r="W46" s="5">
        <v>0</v>
      </c>
      <c r="X46" s="5">
        <v>0</v>
      </c>
      <c r="Y46" t="s">
        <v>913</v>
      </c>
      <c r="Z46" s="5">
        <v>0</v>
      </c>
      <c r="AA46" s="5">
        <v>0</v>
      </c>
      <c r="AB46" s="5">
        <v>0</v>
      </c>
      <c r="AC46" t="s">
        <v>913</v>
      </c>
      <c r="AD46" t="s">
        <v>913</v>
      </c>
      <c r="AE46" s="5">
        <v>0</v>
      </c>
      <c r="AF46" s="5">
        <v>0</v>
      </c>
      <c r="AG46" t="s">
        <v>913</v>
      </c>
      <c r="AH46" t="s">
        <v>913</v>
      </c>
      <c r="AI46" s="5">
        <v>0</v>
      </c>
      <c r="AJ46" s="5">
        <v>0</v>
      </c>
      <c r="AK46" t="s">
        <v>913</v>
      </c>
      <c r="AL46" t="s">
        <v>913</v>
      </c>
      <c r="AM46" s="5">
        <v>0</v>
      </c>
      <c r="AN46" s="5">
        <v>0</v>
      </c>
      <c r="AO46" s="5">
        <v>0</v>
      </c>
      <c r="AP46" t="s">
        <v>913</v>
      </c>
      <c r="AQ46" t="s">
        <v>913</v>
      </c>
      <c r="AR46" s="5">
        <v>0</v>
      </c>
      <c r="AS46" t="s">
        <v>913</v>
      </c>
      <c r="AT46" t="s">
        <v>913</v>
      </c>
      <c r="AU46" s="5">
        <v>0</v>
      </c>
      <c r="AV46" t="s">
        <v>913</v>
      </c>
      <c r="AW46" t="s">
        <v>913</v>
      </c>
      <c r="AX46" s="5">
        <v>0</v>
      </c>
      <c r="AY46" t="s">
        <v>913</v>
      </c>
      <c r="AZ46" s="5">
        <v>0</v>
      </c>
      <c r="BA46" s="5">
        <v>0</v>
      </c>
      <c r="BB46" s="5">
        <v>0</v>
      </c>
      <c r="BC46" t="s">
        <v>913</v>
      </c>
      <c r="BD46" t="s">
        <v>913</v>
      </c>
      <c r="BE46" s="5">
        <v>0</v>
      </c>
      <c r="BF46" t="s">
        <v>913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999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t="s">
        <v>913</v>
      </c>
      <c r="CW46" t="s">
        <v>913</v>
      </c>
      <c r="CX46" s="5">
        <v>0</v>
      </c>
      <c r="CY46" s="5">
        <v>0</v>
      </c>
      <c r="CZ46" t="s">
        <v>913</v>
      </c>
      <c r="DA46" t="s">
        <v>913</v>
      </c>
      <c r="DB46" t="s">
        <v>913</v>
      </c>
      <c r="DC46" s="5">
        <v>0</v>
      </c>
      <c r="DD46" s="5">
        <v>0</v>
      </c>
      <c r="DE46" t="s">
        <v>913</v>
      </c>
      <c r="DF46" t="s">
        <v>913</v>
      </c>
      <c r="DG46" s="5">
        <v>0</v>
      </c>
      <c r="DH46" s="5">
        <v>0</v>
      </c>
      <c r="DI46" s="5">
        <v>0</v>
      </c>
      <c r="DJ46" t="s">
        <v>913</v>
      </c>
      <c r="DK46" s="5">
        <v>0</v>
      </c>
      <c r="DL46" s="5">
        <v>0</v>
      </c>
      <c r="DM46" s="5">
        <v>0</v>
      </c>
      <c r="DN46" t="s">
        <v>913</v>
      </c>
      <c r="DO46" t="s">
        <v>913</v>
      </c>
      <c r="DP46" s="5">
        <v>0</v>
      </c>
      <c r="DQ46" s="5">
        <v>0</v>
      </c>
      <c r="DR46" t="s">
        <v>913</v>
      </c>
      <c r="DS46" t="s">
        <v>913</v>
      </c>
      <c r="DT46" s="5">
        <v>0</v>
      </c>
      <c r="DU46" s="5">
        <v>0</v>
      </c>
      <c r="DV46" t="s">
        <v>913</v>
      </c>
      <c r="DW46" t="s">
        <v>913</v>
      </c>
      <c r="DX46" s="5">
        <v>0</v>
      </c>
      <c r="DY46" s="5">
        <v>0</v>
      </c>
      <c r="DZ46" s="5">
        <v>0</v>
      </c>
      <c r="EA46" t="s">
        <v>913</v>
      </c>
      <c r="EB46" t="s">
        <v>913</v>
      </c>
      <c r="EC46" s="5">
        <v>0</v>
      </c>
      <c r="ED46" t="s">
        <v>913</v>
      </c>
      <c r="EE46" t="s">
        <v>913</v>
      </c>
      <c r="EF46" s="5">
        <v>0</v>
      </c>
      <c r="EG46" t="s">
        <v>913</v>
      </c>
      <c r="EH46" t="s">
        <v>913</v>
      </c>
      <c r="EI46" s="5">
        <v>0</v>
      </c>
      <c r="EJ46" t="s">
        <v>913</v>
      </c>
      <c r="EK46" s="5">
        <v>0</v>
      </c>
      <c r="EL46" s="5">
        <v>0</v>
      </c>
      <c r="EM46" s="5">
        <v>0</v>
      </c>
      <c r="EN46" t="s">
        <v>913</v>
      </c>
      <c r="EO46" t="s">
        <v>913</v>
      </c>
      <c r="EP46" s="5">
        <v>0</v>
      </c>
      <c r="EQ46" t="s">
        <v>913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t="s">
        <v>930</v>
      </c>
      <c r="GH46" t="s">
        <v>908</v>
      </c>
      <c r="GI46" t="s">
        <v>909</v>
      </c>
      <c r="GJ46" s="5">
        <v>1</v>
      </c>
      <c r="GK46" s="5">
        <v>2</v>
      </c>
      <c r="GL46" s="5">
        <v>1</v>
      </c>
      <c r="GM46" s="5">
        <v>1</v>
      </c>
      <c r="GN46" s="5">
        <v>0</v>
      </c>
      <c r="GO46" s="5">
        <v>1</v>
      </c>
      <c r="GP46" t="s">
        <v>930</v>
      </c>
      <c r="GQ46" t="s">
        <v>908</v>
      </c>
      <c r="GR46" t="s">
        <v>1036</v>
      </c>
      <c r="GS46" s="4">
        <v>20</v>
      </c>
      <c r="GT46" s="4">
        <v>20</v>
      </c>
      <c r="GU46" s="4">
        <v>32</v>
      </c>
      <c r="GV46" s="4">
        <v>999</v>
      </c>
      <c r="GW46" s="5">
        <v>52</v>
      </c>
      <c r="GX46" s="5">
        <v>999</v>
      </c>
      <c r="GY46" s="5">
        <v>12</v>
      </c>
      <c r="GZ46" s="5">
        <v>8</v>
      </c>
      <c r="HA46" s="5">
        <v>10</v>
      </c>
      <c r="HB46" s="5">
        <v>10</v>
      </c>
      <c r="HC46" s="5">
        <v>18</v>
      </c>
      <c r="HD46" s="5">
        <v>999</v>
      </c>
      <c r="HE46" s="5">
        <v>14</v>
      </c>
      <c r="HF46" s="5">
        <v>999</v>
      </c>
      <c r="HG46" t="s">
        <v>935</v>
      </c>
      <c r="HH46" s="5">
        <v>999</v>
      </c>
      <c r="HI46" s="5">
        <v>10</v>
      </c>
      <c r="HJ46" s="5">
        <v>18</v>
      </c>
      <c r="HK46" s="5">
        <v>3</v>
      </c>
      <c r="HL46" s="5">
        <v>2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5</v>
      </c>
      <c r="HT46" s="5">
        <v>5</v>
      </c>
      <c r="HU46" s="5">
        <v>0</v>
      </c>
      <c r="HV46" s="5">
        <v>0</v>
      </c>
      <c r="HW46" s="5">
        <v>5</v>
      </c>
      <c r="HX46" s="5">
        <v>5</v>
      </c>
      <c r="HY46" s="5">
        <v>5</v>
      </c>
      <c r="HZ46" s="5">
        <v>0</v>
      </c>
      <c r="IA46" s="5">
        <v>0</v>
      </c>
      <c r="IB46" s="5">
        <v>5</v>
      </c>
      <c r="IC46" s="5">
        <v>5</v>
      </c>
      <c r="ID46" s="5">
        <v>0</v>
      </c>
      <c r="IE46" s="5">
        <v>0</v>
      </c>
      <c r="IF46" s="5">
        <v>0</v>
      </c>
      <c r="IG46" s="5">
        <v>5</v>
      </c>
      <c r="IH46" s="5">
        <v>0</v>
      </c>
      <c r="II46" s="5">
        <v>0</v>
      </c>
      <c r="IJ46" s="5">
        <v>0</v>
      </c>
      <c r="IK46" s="5">
        <v>5</v>
      </c>
      <c r="IL46" s="5">
        <v>5</v>
      </c>
      <c r="IM46" s="5">
        <v>0</v>
      </c>
      <c r="IN46" s="5">
        <v>0</v>
      </c>
      <c r="IO46" s="5">
        <v>5</v>
      </c>
      <c r="IP46" s="5">
        <v>5</v>
      </c>
      <c r="IQ46" s="5">
        <v>0</v>
      </c>
      <c r="IR46" s="5">
        <v>0</v>
      </c>
      <c r="IS46" s="5">
        <v>5</v>
      </c>
      <c r="IT46" s="5">
        <v>5</v>
      </c>
      <c r="IU46" s="5">
        <v>0</v>
      </c>
      <c r="IV46" s="5">
        <v>0</v>
      </c>
      <c r="IW46" s="5">
        <v>0</v>
      </c>
      <c r="IX46" s="5">
        <v>5</v>
      </c>
      <c r="IY46" s="5">
        <v>5</v>
      </c>
      <c r="IZ46" s="5">
        <v>0</v>
      </c>
      <c r="JA46" s="5">
        <v>5</v>
      </c>
      <c r="JB46" s="5">
        <v>5</v>
      </c>
      <c r="JC46" s="5">
        <v>0</v>
      </c>
      <c r="JD46" s="5">
        <v>5</v>
      </c>
      <c r="JE46" s="5">
        <v>5</v>
      </c>
      <c r="JF46" s="5">
        <v>0</v>
      </c>
      <c r="JG46" s="5">
        <v>5</v>
      </c>
      <c r="JH46" s="5">
        <v>0</v>
      </c>
      <c r="JI46" s="5">
        <v>0</v>
      </c>
      <c r="JJ46" s="5">
        <v>0</v>
      </c>
      <c r="JK46" s="5">
        <v>5</v>
      </c>
      <c r="JL46" s="5">
        <v>5</v>
      </c>
      <c r="JM46" s="5">
        <v>0</v>
      </c>
      <c r="JN46" s="5">
        <v>5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t="s">
        <v>918</v>
      </c>
      <c r="LE46" t="s">
        <v>916</v>
      </c>
      <c r="LF46" s="5">
        <v>0</v>
      </c>
      <c r="LG46" s="5">
        <v>0</v>
      </c>
      <c r="LH46" t="s">
        <v>918</v>
      </c>
      <c r="LI46" t="s">
        <v>916</v>
      </c>
      <c r="LJ46" t="s">
        <v>918</v>
      </c>
      <c r="LK46" s="5">
        <v>0</v>
      </c>
      <c r="LL46" s="5">
        <v>0</v>
      </c>
      <c r="LM46" t="s">
        <v>918</v>
      </c>
      <c r="LN46" t="s">
        <v>918</v>
      </c>
      <c r="LO46" s="5">
        <v>0</v>
      </c>
      <c r="LP46" s="5">
        <v>0</v>
      </c>
      <c r="LQ46" s="5">
        <v>0</v>
      </c>
      <c r="LR46" t="s">
        <v>918</v>
      </c>
      <c r="LS46" s="5">
        <v>0</v>
      </c>
      <c r="LT46" s="5">
        <v>0</v>
      </c>
      <c r="LU46" s="5">
        <v>0</v>
      </c>
      <c r="LV46" t="s">
        <v>918</v>
      </c>
      <c r="LW46" t="s">
        <v>918</v>
      </c>
      <c r="LX46" s="5">
        <v>0</v>
      </c>
      <c r="LY46" s="5">
        <v>0</v>
      </c>
      <c r="LZ46" t="s">
        <v>918</v>
      </c>
      <c r="MA46" t="s">
        <v>918</v>
      </c>
      <c r="MB46" s="5">
        <v>0</v>
      </c>
      <c r="MC46" s="5">
        <v>0</v>
      </c>
      <c r="MD46" t="s">
        <v>918</v>
      </c>
      <c r="ME46" t="s">
        <v>918</v>
      </c>
      <c r="MF46" s="5">
        <v>0</v>
      </c>
      <c r="MG46" s="5">
        <v>0</v>
      </c>
      <c r="MH46" s="5">
        <v>0</v>
      </c>
      <c r="MI46" t="s">
        <v>918</v>
      </c>
      <c r="MJ46" t="s">
        <v>918</v>
      </c>
      <c r="MK46" s="5">
        <v>0</v>
      </c>
      <c r="ML46" t="s">
        <v>918</v>
      </c>
      <c r="MM46" t="s">
        <v>918</v>
      </c>
      <c r="MN46" s="5">
        <v>0</v>
      </c>
      <c r="MO46" t="s">
        <v>918</v>
      </c>
      <c r="MP46" t="s">
        <v>918</v>
      </c>
      <c r="MQ46" s="5">
        <v>0</v>
      </c>
      <c r="MR46" t="s">
        <v>918</v>
      </c>
      <c r="MS46" s="5">
        <v>0</v>
      </c>
      <c r="MT46" s="5">
        <v>0</v>
      </c>
      <c r="MU46" s="5">
        <v>0</v>
      </c>
      <c r="MV46" t="s">
        <v>918</v>
      </c>
      <c r="MW46" t="s">
        <v>918</v>
      </c>
      <c r="MX46" s="5">
        <v>0</v>
      </c>
      <c r="MY46" t="s">
        <v>918</v>
      </c>
      <c r="MZ46" s="5">
        <v>0</v>
      </c>
      <c r="NA46" s="5">
        <v>0</v>
      </c>
      <c r="NB46" s="5">
        <v>0</v>
      </c>
      <c r="NC46" s="5">
        <v>0</v>
      </c>
      <c r="ND46" s="5">
        <v>0</v>
      </c>
      <c r="NE46" s="5">
        <v>0</v>
      </c>
      <c r="NF46" s="5">
        <v>0</v>
      </c>
      <c r="NG46" s="5">
        <v>0</v>
      </c>
      <c r="NH46" s="5">
        <v>0</v>
      </c>
      <c r="NI46" s="5">
        <v>0</v>
      </c>
      <c r="NJ46" s="5">
        <v>0</v>
      </c>
      <c r="NK46" s="5">
        <v>0</v>
      </c>
      <c r="NL46" s="5">
        <v>0</v>
      </c>
      <c r="NM46" s="5">
        <v>0</v>
      </c>
      <c r="NN46" s="5">
        <v>0</v>
      </c>
      <c r="NO46" s="5">
        <v>0</v>
      </c>
      <c r="NP46" s="5">
        <v>0</v>
      </c>
      <c r="NQ46" s="5">
        <v>0</v>
      </c>
      <c r="NR46" s="5">
        <v>0</v>
      </c>
      <c r="NS46" s="5">
        <v>0</v>
      </c>
      <c r="NT46" s="5">
        <v>0</v>
      </c>
      <c r="NU46" s="5">
        <v>0</v>
      </c>
      <c r="NV46" s="5">
        <v>0</v>
      </c>
      <c r="NW46" s="5">
        <v>0</v>
      </c>
      <c r="NX46" s="5">
        <v>0</v>
      </c>
      <c r="NY46" s="5">
        <v>0</v>
      </c>
      <c r="NZ46" s="5">
        <v>0</v>
      </c>
      <c r="OA46" s="5">
        <v>0</v>
      </c>
      <c r="OB46" s="5">
        <v>0</v>
      </c>
      <c r="OC46" s="5">
        <v>0</v>
      </c>
      <c r="OD46" s="5">
        <v>0</v>
      </c>
      <c r="OE46" s="5">
        <v>0</v>
      </c>
      <c r="OF46" s="5">
        <v>0</v>
      </c>
      <c r="OG46" s="5">
        <v>0</v>
      </c>
      <c r="OH46" s="5">
        <v>0</v>
      </c>
      <c r="OI46" s="5">
        <v>0</v>
      </c>
      <c r="OJ46" s="5">
        <v>0</v>
      </c>
      <c r="OK46" s="5">
        <v>0</v>
      </c>
      <c r="OL46" s="5">
        <v>0</v>
      </c>
      <c r="OM46" s="5">
        <v>0</v>
      </c>
      <c r="ON46" s="5">
        <v>0</v>
      </c>
      <c r="OO46" s="5">
        <v>5</v>
      </c>
      <c r="OP46" s="5">
        <v>15</v>
      </c>
      <c r="OQ46" s="5">
        <v>0</v>
      </c>
      <c r="OR46" s="5">
        <v>0</v>
      </c>
      <c r="OS46" s="5">
        <v>5</v>
      </c>
      <c r="OT46" s="5">
        <v>15</v>
      </c>
      <c r="OU46" s="5">
        <v>15</v>
      </c>
      <c r="OV46" s="5">
        <v>0</v>
      </c>
      <c r="OW46" s="5">
        <v>0</v>
      </c>
      <c r="OX46" s="5">
        <v>5</v>
      </c>
      <c r="OY46" s="5">
        <v>15</v>
      </c>
      <c r="OZ46" s="5">
        <v>0</v>
      </c>
      <c r="PA46" s="5">
        <v>0</v>
      </c>
      <c r="PB46" s="5">
        <v>0</v>
      </c>
      <c r="PC46" s="5">
        <v>15</v>
      </c>
      <c r="PD46" s="5">
        <v>0</v>
      </c>
      <c r="PE46" s="5">
        <v>0</v>
      </c>
      <c r="PF46" s="5">
        <v>0</v>
      </c>
      <c r="PG46" s="5">
        <v>5</v>
      </c>
      <c r="PH46" s="5">
        <v>15</v>
      </c>
      <c r="PI46" s="5">
        <v>0</v>
      </c>
      <c r="PJ46" s="5">
        <v>0</v>
      </c>
      <c r="PK46" s="5">
        <v>15</v>
      </c>
      <c r="PL46" s="5">
        <v>45</v>
      </c>
      <c r="PM46" s="5">
        <v>0</v>
      </c>
      <c r="PN46" s="5">
        <v>0</v>
      </c>
      <c r="PO46" s="5">
        <v>15</v>
      </c>
      <c r="PP46" s="5">
        <v>45</v>
      </c>
      <c r="PQ46" s="5">
        <v>0</v>
      </c>
      <c r="PR46" s="5">
        <v>0</v>
      </c>
      <c r="PS46" s="5">
        <v>0</v>
      </c>
      <c r="PT46" s="5">
        <v>45</v>
      </c>
      <c r="PU46" s="5">
        <v>45</v>
      </c>
      <c r="PV46" s="5">
        <v>0</v>
      </c>
      <c r="PW46" s="5">
        <v>15</v>
      </c>
      <c r="PX46" s="5">
        <v>15</v>
      </c>
      <c r="PY46" s="5">
        <v>0</v>
      </c>
      <c r="PZ46" s="5">
        <v>15</v>
      </c>
      <c r="QA46" s="5">
        <v>15</v>
      </c>
      <c r="QB46" s="5">
        <v>0</v>
      </c>
      <c r="QC46" s="5">
        <v>15</v>
      </c>
      <c r="QD46" s="5">
        <v>0</v>
      </c>
      <c r="QE46" s="5">
        <v>0</v>
      </c>
      <c r="QF46" s="5">
        <v>0</v>
      </c>
      <c r="QG46" s="5">
        <v>15</v>
      </c>
      <c r="QH46" s="5">
        <v>45</v>
      </c>
      <c r="QI46" s="5">
        <v>0</v>
      </c>
      <c r="QJ46" s="5">
        <v>15</v>
      </c>
      <c r="QK46" s="5">
        <v>0</v>
      </c>
      <c r="QL46" s="5">
        <v>0</v>
      </c>
      <c r="QM46" s="5">
        <v>0</v>
      </c>
      <c r="QN46" s="5">
        <v>0</v>
      </c>
      <c r="QO46" s="5">
        <v>0</v>
      </c>
      <c r="QP46" s="5">
        <v>0</v>
      </c>
      <c r="QQ46" s="5">
        <v>0</v>
      </c>
      <c r="QR46" s="5">
        <v>0</v>
      </c>
      <c r="QS46" s="5">
        <v>0</v>
      </c>
      <c r="QT46" s="5">
        <v>0</v>
      </c>
      <c r="QU46" s="5">
        <v>0</v>
      </c>
      <c r="QV46" s="5">
        <v>0</v>
      </c>
      <c r="QW46" s="5">
        <v>0</v>
      </c>
      <c r="QX46" s="5">
        <v>0</v>
      </c>
      <c r="QY46" s="5">
        <v>0</v>
      </c>
      <c r="QZ46" s="5">
        <v>0</v>
      </c>
      <c r="RA46" s="5">
        <v>0</v>
      </c>
      <c r="RB46" s="5">
        <v>0</v>
      </c>
      <c r="RC46" s="5">
        <v>0</v>
      </c>
      <c r="RD46" s="5">
        <v>0</v>
      </c>
      <c r="RE46" s="5">
        <v>0</v>
      </c>
      <c r="RF46" s="5">
        <v>0</v>
      </c>
      <c r="RG46" s="5">
        <v>0</v>
      </c>
      <c r="RH46" s="5">
        <v>0</v>
      </c>
      <c r="RI46" s="5">
        <v>0</v>
      </c>
      <c r="RJ46" s="5">
        <v>0</v>
      </c>
      <c r="RK46" s="5">
        <v>0</v>
      </c>
      <c r="RL46" s="5">
        <v>0</v>
      </c>
      <c r="RM46" s="5">
        <v>0</v>
      </c>
      <c r="RN46" s="5">
        <v>0</v>
      </c>
      <c r="RO46" s="5">
        <v>0</v>
      </c>
      <c r="RP46" s="5">
        <v>0</v>
      </c>
      <c r="RQ46" s="5">
        <v>0</v>
      </c>
      <c r="RR46" s="5">
        <v>0</v>
      </c>
      <c r="RS46" s="5">
        <v>0</v>
      </c>
      <c r="RT46" s="5">
        <v>0</v>
      </c>
      <c r="RU46" s="5">
        <v>0</v>
      </c>
      <c r="RV46" s="5">
        <v>0</v>
      </c>
      <c r="RW46" s="5">
        <v>0</v>
      </c>
      <c r="RX46" s="5">
        <v>0</v>
      </c>
      <c r="RY46" s="5">
        <v>0</v>
      </c>
      <c r="RZ46" s="5">
        <v>2</v>
      </c>
      <c r="SA46" s="5">
        <v>3</v>
      </c>
      <c r="SB46" s="5">
        <v>2</v>
      </c>
      <c r="SC46" s="5">
        <v>1</v>
      </c>
      <c r="SD46" s="5">
        <v>2</v>
      </c>
      <c r="SE46" s="5">
        <v>2</v>
      </c>
      <c r="SF46" s="5">
        <v>2</v>
      </c>
      <c r="SG46" s="5">
        <v>2</v>
      </c>
      <c r="SH46" s="5">
        <v>2</v>
      </c>
      <c r="SI46" s="5">
        <v>2</v>
      </c>
      <c r="SJ46" s="5">
        <v>1</v>
      </c>
      <c r="SK46" s="5">
        <v>2</v>
      </c>
      <c r="SL46" s="5">
        <v>1</v>
      </c>
      <c r="SM46" s="5">
        <v>0</v>
      </c>
      <c r="SN46" s="5">
        <v>0</v>
      </c>
      <c r="SO46" s="5">
        <v>0</v>
      </c>
      <c r="SP46" s="5">
        <v>0</v>
      </c>
      <c r="SQ46" s="5">
        <v>0</v>
      </c>
      <c r="SR46" s="5">
        <v>0</v>
      </c>
      <c r="SS46" s="5">
        <v>0</v>
      </c>
      <c r="ST46" s="5">
        <v>0</v>
      </c>
      <c r="SU46" s="5">
        <v>0</v>
      </c>
      <c r="SV46" s="5">
        <v>0</v>
      </c>
      <c r="SW46" s="5">
        <v>0</v>
      </c>
      <c r="SX46" s="5">
        <v>0</v>
      </c>
      <c r="SY46" s="5">
        <v>0</v>
      </c>
      <c r="SZ46" s="5">
        <v>0</v>
      </c>
      <c r="TA46" s="5">
        <v>0</v>
      </c>
      <c r="TB46" t="s">
        <v>944</v>
      </c>
      <c r="TC46" t="s">
        <v>932</v>
      </c>
      <c r="TD46" t="s">
        <v>944</v>
      </c>
      <c r="TE46" t="s">
        <v>948</v>
      </c>
      <c r="TF46" t="s">
        <v>932</v>
      </c>
      <c r="TG46" t="s">
        <v>948</v>
      </c>
      <c r="TH46" t="s">
        <v>932</v>
      </c>
      <c r="TI46" t="s">
        <v>943</v>
      </c>
      <c r="TJ46" t="s">
        <v>948</v>
      </c>
      <c r="TK46" t="s">
        <v>944</v>
      </c>
      <c r="TL46" t="s">
        <v>932</v>
      </c>
      <c r="TM46" t="s">
        <v>932</v>
      </c>
      <c r="TN46" t="s">
        <v>932</v>
      </c>
      <c r="TO46" s="5">
        <v>999</v>
      </c>
      <c r="TP46" s="5">
        <v>999</v>
      </c>
      <c r="TQ46" s="5">
        <v>999</v>
      </c>
      <c r="TR46" s="5">
        <v>999</v>
      </c>
      <c r="TS46" s="5">
        <v>999</v>
      </c>
      <c r="TT46" s="5">
        <v>999</v>
      </c>
      <c r="TU46" s="5">
        <v>999</v>
      </c>
      <c r="TV46" s="5">
        <v>999</v>
      </c>
      <c r="TW46" s="5">
        <v>999</v>
      </c>
      <c r="TX46" s="5">
        <v>999</v>
      </c>
      <c r="TY46" s="5">
        <v>999</v>
      </c>
      <c r="TZ46" s="5">
        <v>999</v>
      </c>
      <c r="UA46" s="5">
        <v>999</v>
      </c>
      <c r="UB46" s="5">
        <v>999</v>
      </c>
      <c r="UC46" s="5">
        <v>999</v>
      </c>
      <c r="UD46" t="s">
        <v>944</v>
      </c>
      <c r="UE46" t="s">
        <v>943</v>
      </c>
      <c r="UF46" s="5">
        <v>0</v>
      </c>
      <c r="UG46" s="5">
        <v>0</v>
      </c>
      <c r="UH46" s="5">
        <v>0</v>
      </c>
      <c r="UI46" s="5">
        <v>0</v>
      </c>
      <c r="UJ46" s="5">
        <v>0</v>
      </c>
      <c r="UK46" s="5">
        <v>0</v>
      </c>
      <c r="UL46" s="5">
        <v>0</v>
      </c>
      <c r="UM46" s="5">
        <v>0</v>
      </c>
      <c r="UN46" s="5">
        <v>0</v>
      </c>
      <c r="UO46" s="5">
        <v>0</v>
      </c>
      <c r="UP46" s="5">
        <v>0</v>
      </c>
      <c r="UQ46" s="5">
        <v>0</v>
      </c>
      <c r="UR46" s="5">
        <v>0</v>
      </c>
      <c r="US46" s="5">
        <v>0</v>
      </c>
      <c r="UT46" s="5">
        <v>0</v>
      </c>
      <c r="UU46" s="5">
        <v>0</v>
      </c>
      <c r="UV46" s="5">
        <v>0</v>
      </c>
      <c r="UW46" s="5">
        <v>0</v>
      </c>
      <c r="UX46" s="5">
        <v>0</v>
      </c>
      <c r="UY46" s="5">
        <v>0</v>
      </c>
      <c r="UZ46" s="5">
        <v>0</v>
      </c>
      <c r="VA46" s="5">
        <v>0</v>
      </c>
      <c r="VB46" s="5">
        <v>0</v>
      </c>
      <c r="VC46" s="5">
        <v>0</v>
      </c>
      <c r="VD46" s="5">
        <v>0</v>
      </c>
      <c r="VE46" s="5">
        <v>0</v>
      </c>
      <c r="VF46" t="s">
        <v>924</v>
      </c>
      <c r="VG46" t="s">
        <v>925</v>
      </c>
      <c r="VH46" s="5">
        <v>0</v>
      </c>
      <c r="VI46" s="5">
        <v>0</v>
      </c>
      <c r="VJ46" s="5">
        <v>0</v>
      </c>
      <c r="VK46" t="s">
        <v>925</v>
      </c>
      <c r="VL46" t="s">
        <v>925</v>
      </c>
      <c r="VM46" s="5">
        <v>0</v>
      </c>
      <c r="VN46" t="s">
        <v>926</v>
      </c>
      <c r="VO46" t="s">
        <v>926</v>
      </c>
      <c r="VP46" s="5">
        <v>0</v>
      </c>
      <c r="VQ46" t="s">
        <v>926</v>
      </c>
      <c r="VR46" t="s">
        <v>926</v>
      </c>
      <c r="VS46" s="5">
        <v>0</v>
      </c>
      <c r="VT46" t="s">
        <v>926</v>
      </c>
      <c r="VU46" s="5">
        <v>0</v>
      </c>
      <c r="VV46" s="5">
        <v>0</v>
      </c>
      <c r="VW46">
        <v>0</v>
      </c>
      <c r="VX46" t="s">
        <v>926</v>
      </c>
      <c r="VY46" t="s">
        <v>924</v>
      </c>
      <c r="VZ46" s="5">
        <v>0</v>
      </c>
      <c r="WA46" t="s">
        <v>926</v>
      </c>
      <c r="WB46" s="5">
        <v>0</v>
      </c>
      <c r="WC46" s="5">
        <v>0</v>
      </c>
      <c r="WD46" s="5">
        <v>0</v>
      </c>
      <c r="WE46" s="5">
        <v>0</v>
      </c>
      <c r="WF46" s="5">
        <v>0</v>
      </c>
      <c r="WG46" s="5">
        <v>0</v>
      </c>
      <c r="WH46" s="5">
        <v>0</v>
      </c>
      <c r="WI46" s="5">
        <v>0</v>
      </c>
      <c r="WJ46" s="5">
        <v>0</v>
      </c>
      <c r="WK46" s="5">
        <v>0</v>
      </c>
      <c r="WL46" s="5">
        <v>0</v>
      </c>
      <c r="WM46" s="5">
        <v>0</v>
      </c>
      <c r="WN46" s="5">
        <v>0</v>
      </c>
      <c r="WO46" s="5">
        <v>0</v>
      </c>
      <c r="WP46" s="5">
        <v>0</v>
      </c>
      <c r="WQ46" s="5">
        <v>0</v>
      </c>
      <c r="WR46" s="5">
        <v>0</v>
      </c>
      <c r="WS46" s="5">
        <v>0</v>
      </c>
      <c r="WT46" s="5">
        <v>0</v>
      </c>
      <c r="WU46" s="5">
        <v>0</v>
      </c>
      <c r="WV46" s="5">
        <v>0</v>
      </c>
      <c r="WW46" s="5">
        <v>0</v>
      </c>
      <c r="WX46" s="5">
        <v>0</v>
      </c>
      <c r="WY46" s="5">
        <v>0</v>
      </c>
      <c r="WZ46" s="5">
        <v>0</v>
      </c>
      <c r="XA46" s="5">
        <v>0</v>
      </c>
      <c r="XB46" s="5">
        <v>0</v>
      </c>
      <c r="XC46" s="5">
        <v>0</v>
      </c>
      <c r="XD46" s="5">
        <v>0</v>
      </c>
      <c r="XE46" s="5">
        <v>0</v>
      </c>
      <c r="XF46" s="5">
        <v>0</v>
      </c>
      <c r="XG46" s="5">
        <v>0</v>
      </c>
      <c r="XH46" s="5">
        <v>0</v>
      </c>
      <c r="XI46" s="5">
        <v>0</v>
      </c>
      <c r="XJ46" s="5">
        <v>0</v>
      </c>
      <c r="XK46" s="5">
        <v>0</v>
      </c>
      <c r="XL46" s="5">
        <v>0</v>
      </c>
      <c r="XM46" s="5">
        <v>0</v>
      </c>
      <c r="XN46" s="5">
        <v>0</v>
      </c>
      <c r="XO46" s="5">
        <v>0</v>
      </c>
      <c r="XP46" s="5">
        <v>0</v>
      </c>
      <c r="XQ46" s="3">
        <v>2</v>
      </c>
      <c r="XR46" s="3">
        <v>0</v>
      </c>
      <c r="XS46" s="1" t="e">
        <v>#NULL!</v>
      </c>
      <c r="XT46" s="1" t="e">
        <v>#NULL!</v>
      </c>
      <c r="XU46" s="3">
        <v>2</v>
      </c>
      <c r="XV46" s="3">
        <v>2</v>
      </c>
      <c r="XW46" s="3">
        <v>0</v>
      </c>
      <c r="XX46" s="1" t="e">
        <v>#NULL!</v>
      </c>
      <c r="XY46" s="1" t="e">
        <v>#NULL!</v>
      </c>
      <c r="XZ46" s="3">
        <v>2</v>
      </c>
      <c r="YA46" s="3">
        <v>0</v>
      </c>
      <c r="YB46" s="1" t="e">
        <v>#NULL!</v>
      </c>
      <c r="YC46" s="1" t="e">
        <v>#NULL!</v>
      </c>
      <c r="YD46" s="1" t="e">
        <v>#NULL!</v>
      </c>
      <c r="YE46" s="3">
        <v>0</v>
      </c>
      <c r="YF46" s="1" t="e">
        <v>#NULL!</v>
      </c>
      <c r="YG46" s="1" t="e">
        <v>#NULL!</v>
      </c>
      <c r="YH46" s="1" t="e">
        <v>#NULL!</v>
      </c>
      <c r="YI46" s="3">
        <v>2</v>
      </c>
      <c r="YJ46" s="3">
        <v>0</v>
      </c>
      <c r="YK46" s="1" t="e">
        <v>#NULL!</v>
      </c>
      <c r="YL46" s="1" t="e">
        <v>#NULL!</v>
      </c>
      <c r="YM46" s="3">
        <v>1</v>
      </c>
      <c r="YN46" s="3">
        <v>0</v>
      </c>
      <c r="YO46" s="1" t="e">
        <v>#NULL!</v>
      </c>
      <c r="YP46" s="1" t="e">
        <v>#NULL!</v>
      </c>
      <c r="YQ46" s="3">
        <v>2</v>
      </c>
      <c r="YR46" s="3">
        <v>0</v>
      </c>
      <c r="YS46" s="1" t="e">
        <v>#NULL!</v>
      </c>
      <c r="YT46" s="1" t="e">
        <v>#NULL!</v>
      </c>
      <c r="YU46" s="1" t="e">
        <v>#NULL!</v>
      </c>
      <c r="YV46" s="3">
        <v>2</v>
      </c>
      <c r="YW46" s="3">
        <v>0</v>
      </c>
      <c r="YX46" s="1" t="e">
        <v>#NULL!</v>
      </c>
      <c r="YY46" s="3">
        <v>1</v>
      </c>
      <c r="YZ46" s="3">
        <v>0</v>
      </c>
      <c r="ZA46" s="1" t="e">
        <v>#NULL!</v>
      </c>
      <c r="ZB46" s="3">
        <v>1</v>
      </c>
      <c r="ZC46" s="3">
        <v>0</v>
      </c>
      <c r="ZD46" s="1" t="e">
        <v>#NULL!</v>
      </c>
      <c r="ZE46" s="3">
        <v>0</v>
      </c>
      <c r="ZF46" s="1" t="e">
        <v>#NULL!</v>
      </c>
      <c r="ZG46" s="1" t="e">
        <v>#NULL!</v>
      </c>
      <c r="ZH46" s="1" t="e">
        <v>#NULL!</v>
      </c>
      <c r="ZI46" s="3">
        <v>2</v>
      </c>
      <c r="ZJ46" s="3">
        <v>0</v>
      </c>
      <c r="ZK46" s="1" t="e">
        <v>#NULL!</v>
      </c>
      <c r="ZL46" s="3">
        <v>0</v>
      </c>
      <c r="ZM46" s="1" t="e">
        <v>#NULL!</v>
      </c>
      <c r="ZN46" s="1" t="e">
        <v>#NULL!</v>
      </c>
      <c r="ZO46" s="3">
        <v>999</v>
      </c>
      <c r="ZP46" s="3">
        <v>999</v>
      </c>
      <c r="ZQ46" s="3">
        <v>999</v>
      </c>
      <c r="ZR46" s="3">
        <v>999</v>
      </c>
      <c r="ZS46" s="3">
        <v>999</v>
      </c>
      <c r="ZT46" s="3">
        <v>999</v>
      </c>
      <c r="ZU46" s="3">
        <v>999</v>
      </c>
      <c r="ZV46" s="3">
        <v>999</v>
      </c>
      <c r="ZW46" s="3">
        <v>999</v>
      </c>
      <c r="ZX46" s="3">
        <v>999</v>
      </c>
      <c r="ZY46" s="3">
        <v>999</v>
      </c>
      <c r="ZZ46" s="3">
        <v>999</v>
      </c>
      <c r="AAA46" s="3">
        <v>999</v>
      </c>
      <c r="AAB46" s="3">
        <v>999</v>
      </c>
      <c r="AAC46" s="3">
        <v>999</v>
      </c>
      <c r="AAD46" s="3">
        <v>999</v>
      </c>
      <c r="AAE46" s="3">
        <v>999</v>
      </c>
      <c r="AAF46" s="3">
        <v>999</v>
      </c>
      <c r="AAG46" s="3">
        <v>999</v>
      </c>
      <c r="AAH46" s="3">
        <v>999</v>
      </c>
      <c r="AAI46" s="3">
        <v>999</v>
      </c>
      <c r="AAJ46" s="3">
        <v>999</v>
      </c>
      <c r="AAK46" s="3">
        <v>999</v>
      </c>
      <c r="AAL46" s="3">
        <v>999</v>
      </c>
      <c r="AAM46" s="3">
        <v>999</v>
      </c>
      <c r="AAN46" s="3">
        <v>999</v>
      </c>
      <c r="AAO46" s="3">
        <v>999</v>
      </c>
      <c r="AAP46" s="3">
        <v>999</v>
      </c>
      <c r="AAQ46" s="3">
        <v>999</v>
      </c>
      <c r="AAR46" s="3">
        <v>999</v>
      </c>
      <c r="AAS46" s="3">
        <v>999</v>
      </c>
      <c r="AAT46" s="3">
        <v>999</v>
      </c>
      <c r="AAU46" s="3">
        <v>999</v>
      </c>
      <c r="AAV46" s="3">
        <v>999</v>
      </c>
      <c r="AAW46" s="3">
        <v>999</v>
      </c>
      <c r="AAX46" s="3">
        <v>999</v>
      </c>
      <c r="AAY46" s="3">
        <v>999</v>
      </c>
      <c r="AAZ46" s="3">
        <v>999</v>
      </c>
      <c r="ABA46" s="3">
        <v>999</v>
      </c>
      <c r="ABB46" s="3">
        <v>4</v>
      </c>
      <c r="ABC46" s="3">
        <v>6</v>
      </c>
      <c r="ABD46" s="3">
        <v>0</v>
      </c>
      <c r="ABE46" s="3">
        <v>0</v>
      </c>
      <c r="ABF46" s="3">
        <v>3</v>
      </c>
      <c r="ABG46" s="3">
        <v>5</v>
      </c>
      <c r="ABH46" s="3">
        <v>4</v>
      </c>
      <c r="ABI46" s="3">
        <v>0</v>
      </c>
      <c r="ABJ46" s="3">
        <v>0</v>
      </c>
      <c r="ABK46" s="3">
        <v>2</v>
      </c>
      <c r="ABL46" s="3">
        <v>7</v>
      </c>
      <c r="ABM46" s="3">
        <v>0</v>
      </c>
      <c r="ABN46" s="3">
        <v>0</v>
      </c>
      <c r="ABO46" s="3">
        <v>0</v>
      </c>
      <c r="ABP46" s="3">
        <v>10</v>
      </c>
      <c r="ABQ46" s="3">
        <v>0</v>
      </c>
      <c r="ABR46" s="3">
        <v>0</v>
      </c>
      <c r="ABS46" s="3">
        <v>0</v>
      </c>
      <c r="ABT46" s="3">
        <v>5</v>
      </c>
      <c r="ABU46" s="3">
        <v>5</v>
      </c>
      <c r="ABV46" s="3">
        <v>0</v>
      </c>
      <c r="ABW46" s="3">
        <v>0</v>
      </c>
      <c r="ABX46" s="3">
        <v>6</v>
      </c>
      <c r="ABY46" s="3">
        <v>5</v>
      </c>
      <c r="ABZ46" s="3">
        <v>0</v>
      </c>
      <c r="ACA46" s="3">
        <v>0</v>
      </c>
      <c r="ACB46" s="3">
        <v>5</v>
      </c>
      <c r="ACC46" s="3">
        <v>7</v>
      </c>
      <c r="ACD46" s="3">
        <v>0</v>
      </c>
      <c r="ACE46" s="3">
        <v>0</v>
      </c>
      <c r="ACF46" s="3">
        <v>0</v>
      </c>
      <c r="ACG46" s="3">
        <v>7</v>
      </c>
      <c r="ACH46" s="3">
        <v>4</v>
      </c>
      <c r="ACI46" s="3">
        <v>0</v>
      </c>
      <c r="ACJ46" s="3">
        <v>5</v>
      </c>
      <c r="ACK46" s="3">
        <v>7</v>
      </c>
      <c r="ACL46" s="3">
        <v>0</v>
      </c>
      <c r="ACM46" s="3">
        <v>5</v>
      </c>
      <c r="ACN46" s="3">
        <v>6</v>
      </c>
      <c r="ACO46" s="3">
        <v>0</v>
      </c>
      <c r="ACP46" s="3">
        <v>10</v>
      </c>
      <c r="ACQ46" s="3">
        <v>0</v>
      </c>
      <c r="ACR46" s="3">
        <v>0</v>
      </c>
      <c r="ACS46" s="3">
        <v>0</v>
      </c>
      <c r="ACT46" s="3">
        <v>6</v>
      </c>
      <c r="ACU46" s="3">
        <v>5</v>
      </c>
      <c r="ACV46" s="3">
        <v>0</v>
      </c>
      <c r="ACW46" s="3">
        <v>11</v>
      </c>
      <c r="ACX46" s="3">
        <v>0</v>
      </c>
      <c r="ACY46" s="3">
        <v>0</v>
      </c>
      <c r="ACZ46" s="3">
        <v>0</v>
      </c>
      <c r="ADA46" s="3">
        <v>0</v>
      </c>
      <c r="ADB46" s="3">
        <v>0</v>
      </c>
      <c r="ADC46" s="3">
        <v>0</v>
      </c>
      <c r="ADD46" s="3">
        <v>0</v>
      </c>
      <c r="ADE46" s="3">
        <v>0</v>
      </c>
      <c r="ADF46" s="3">
        <v>0</v>
      </c>
      <c r="ADG46" s="3">
        <v>0</v>
      </c>
      <c r="ADH46" s="3">
        <v>0</v>
      </c>
      <c r="ADI46" s="3">
        <v>0</v>
      </c>
      <c r="ADJ46" s="3">
        <v>0</v>
      </c>
      <c r="ADK46" s="3">
        <v>0</v>
      </c>
      <c r="ADL46" s="3">
        <v>0</v>
      </c>
      <c r="ADM46" s="3">
        <v>0</v>
      </c>
      <c r="ADN46" s="3">
        <v>0</v>
      </c>
      <c r="ADO46" s="3">
        <v>0</v>
      </c>
      <c r="ADP46" s="3">
        <v>0</v>
      </c>
      <c r="ADQ46" s="3">
        <v>0</v>
      </c>
      <c r="ADR46" s="3">
        <v>0</v>
      </c>
      <c r="ADS46" s="3">
        <v>0</v>
      </c>
      <c r="ADT46" s="3">
        <v>0</v>
      </c>
      <c r="ADU46" s="3">
        <v>0</v>
      </c>
      <c r="ADV46" s="3">
        <v>0</v>
      </c>
      <c r="ADW46" s="3">
        <v>0</v>
      </c>
      <c r="ADX46" s="3">
        <v>0</v>
      </c>
      <c r="ADY46" s="3">
        <v>0</v>
      </c>
      <c r="ADZ46" s="3">
        <v>0</v>
      </c>
      <c r="AEA46" s="3">
        <v>0</v>
      </c>
      <c r="AEB46" s="3">
        <v>0</v>
      </c>
      <c r="AEC46" s="3">
        <v>0</v>
      </c>
      <c r="AED46" s="3">
        <v>0</v>
      </c>
      <c r="AEE46" s="3">
        <v>0</v>
      </c>
      <c r="AEF46" s="3">
        <v>0</v>
      </c>
      <c r="AEG46" s="3">
        <v>0</v>
      </c>
      <c r="AEH46" s="3">
        <v>0</v>
      </c>
      <c r="AEI46" s="3">
        <v>0</v>
      </c>
      <c r="AEJ46" s="3">
        <v>0</v>
      </c>
      <c r="AEK46" s="3">
        <v>0</v>
      </c>
      <c r="AEL46" s="3">
        <v>0</v>
      </c>
      <c r="AEM46" t="s">
        <v>933</v>
      </c>
      <c r="AEN46" t="s">
        <v>933</v>
      </c>
      <c r="AEO46" s="5">
        <v>0</v>
      </c>
      <c r="AEP46" s="5">
        <v>0</v>
      </c>
      <c r="AEQ46" t="s">
        <v>933</v>
      </c>
      <c r="AER46" t="s">
        <v>933</v>
      </c>
      <c r="AES46" t="s">
        <v>933</v>
      </c>
      <c r="AET46" s="5">
        <v>0</v>
      </c>
      <c r="AEU46" s="5">
        <v>0</v>
      </c>
      <c r="AEV46" t="s">
        <v>933</v>
      </c>
      <c r="AEW46" t="s">
        <v>933</v>
      </c>
      <c r="AEX46" s="5">
        <v>0</v>
      </c>
      <c r="AEY46" s="5">
        <v>0</v>
      </c>
      <c r="AEZ46" s="5">
        <v>0</v>
      </c>
      <c r="AFA46" t="s">
        <v>933</v>
      </c>
      <c r="AFB46" s="5">
        <v>0</v>
      </c>
      <c r="AFC46" s="5">
        <v>0</v>
      </c>
      <c r="AFD46" s="5">
        <v>0</v>
      </c>
      <c r="AFE46" t="s">
        <v>933</v>
      </c>
      <c r="AFF46" t="s">
        <v>933</v>
      </c>
      <c r="AFG46" s="5">
        <v>0</v>
      </c>
      <c r="AFH46" s="5">
        <v>0</v>
      </c>
      <c r="AFI46" t="s">
        <v>933</v>
      </c>
      <c r="AFJ46" t="s">
        <v>933</v>
      </c>
      <c r="AFK46" s="5">
        <v>0</v>
      </c>
      <c r="AFL46" s="5">
        <v>0</v>
      </c>
      <c r="AFM46" t="s">
        <v>933</v>
      </c>
      <c r="AFN46" t="s">
        <v>933</v>
      </c>
      <c r="AFO46" s="5">
        <v>0</v>
      </c>
      <c r="AFP46" s="5">
        <v>0</v>
      </c>
      <c r="AFQ46" s="5">
        <v>0</v>
      </c>
      <c r="AFR46" t="s">
        <v>933</v>
      </c>
      <c r="AFS46" t="s">
        <v>933</v>
      </c>
      <c r="AFT46" s="5">
        <v>0</v>
      </c>
      <c r="AFU46" t="s">
        <v>933</v>
      </c>
      <c r="AFV46" t="s">
        <v>933</v>
      </c>
      <c r="AFW46" s="5">
        <v>0</v>
      </c>
      <c r="AFX46" t="s">
        <v>933</v>
      </c>
      <c r="AFY46" t="s">
        <v>933</v>
      </c>
      <c r="AFZ46" s="5">
        <v>0</v>
      </c>
      <c r="AGA46" t="s">
        <v>933</v>
      </c>
      <c r="AGB46" s="5">
        <v>0</v>
      </c>
      <c r="AGC46" s="5">
        <v>0</v>
      </c>
      <c r="AGD46" s="5">
        <v>0</v>
      </c>
      <c r="AGE46" t="s">
        <v>933</v>
      </c>
      <c r="AGF46" t="s">
        <v>933</v>
      </c>
      <c r="AGG46" s="5">
        <v>0</v>
      </c>
      <c r="AGH46" t="s">
        <v>933</v>
      </c>
      <c r="AGI46" s="5">
        <v>0</v>
      </c>
      <c r="AGJ46" s="5">
        <v>0</v>
      </c>
      <c r="AGK46" s="5">
        <v>0</v>
      </c>
      <c r="AGL46" s="5">
        <v>0</v>
      </c>
      <c r="AGM46" s="5">
        <v>0</v>
      </c>
      <c r="AGN46" s="5">
        <v>0</v>
      </c>
      <c r="AGO46" s="5">
        <v>0</v>
      </c>
      <c r="AGP46" s="5">
        <v>0</v>
      </c>
      <c r="AGQ46" s="5">
        <v>0</v>
      </c>
      <c r="AGR46" s="5">
        <v>0</v>
      </c>
      <c r="AGS46" s="5">
        <v>0</v>
      </c>
      <c r="AGT46" s="5">
        <v>0</v>
      </c>
      <c r="AGU46" s="5">
        <v>0</v>
      </c>
      <c r="AGV46" s="5">
        <v>0</v>
      </c>
      <c r="AGW46" s="5">
        <v>0</v>
      </c>
      <c r="AGX46" s="5">
        <v>0</v>
      </c>
      <c r="AGY46" s="5">
        <v>0</v>
      </c>
      <c r="AGZ46" s="5">
        <v>0</v>
      </c>
      <c r="AHA46" s="5">
        <v>0</v>
      </c>
      <c r="AHB46" s="5">
        <v>0</v>
      </c>
      <c r="AHC46" s="5">
        <v>0</v>
      </c>
      <c r="AHD46" s="5">
        <v>0</v>
      </c>
      <c r="AHE46" s="5">
        <v>0</v>
      </c>
      <c r="AHF46" s="5">
        <v>0</v>
      </c>
      <c r="AHG46" s="5">
        <v>0</v>
      </c>
      <c r="AHH46" s="5">
        <v>0</v>
      </c>
      <c r="AHI46" s="5">
        <v>0</v>
      </c>
      <c r="AHJ46" s="5">
        <v>0</v>
      </c>
      <c r="AHK46" s="5">
        <v>0</v>
      </c>
      <c r="AHL46" s="5">
        <v>0</v>
      </c>
      <c r="AHM46" s="5">
        <v>0</v>
      </c>
      <c r="AHN46" s="5">
        <v>0</v>
      </c>
      <c r="AHO46" s="5">
        <v>0</v>
      </c>
      <c r="AHP46" s="5">
        <v>0</v>
      </c>
      <c r="AHQ46" s="5">
        <v>0</v>
      </c>
      <c r="AHR46" s="5">
        <v>0</v>
      </c>
      <c r="AHS46" s="5">
        <v>0</v>
      </c>
      <c r="AHT46" s="5">
        <v>0</v>
      </c>
      <c r="AHU46" s="5">
        <v>0</v>
      </c>
      <c r="AHV46" s="5">
        <v>0</v>
      </c>
      <c r="AHW46" s="5">
        <v>0</v>
      </c>
    </row>
    <row r="47" spans="1:907" x14ac:dyDescent="0.2">
      <c r="A47" s="5">
        <v>54</v>
      </c>
      <c r="B47" t="s">
        <v>903</v>
      </c>
      <c r="C47" t="s">
        <v>904</v>
      </c>
      <c r="D47" t="s">
        <v>905</v>
      </c>
      <c r="E47" s="5">
        <v>57</v>
      </c>
      <c r="F47" s="5">
        <v>57.125</v>
      </c>
      <c r="G47" s="2">
        <v>42571</v>
      </c>
      <c r="H47" s="2">
        <v>42614</v>
      </c>
      <c r="I47" t="s">
        <v>906</v>
      </c>
      <c r="J47" t="s">
        <v>937</v>
      </c>
      <c r="K47" t="s">
        <v>912</v>
      </c>
      <c r="L47" t="s">
        <v>912</v>
      </c>
      <c r="M47" s="5">
        <v>0</v>
      </c>
      <c r="N47" s="5">
        <v>0</v>
      </c>
      <c r="O47" t="s">
        <v>913</v>
      </c>
      <c r="P47" t="s">
        <v>912</v>
      </c>
      <c r="Q47" t="s">
        <v>913</v>
      </c>
      <c r="R47" s="5">
        <v>0</v>
      </c>
      <c r="S47" s="5">
        <v>0</v>
      </c>
      <c r="T47" t="s">
        <v>913</v>
      </c>
      <c r="U47" t="s">
        <v>913</v>
      </c>
      <c r="V47" s="5">
        <v>0</v>
      </c>
      <c r="W47" s="5">
        <v>0</v>
      </c>
      <c r="X47" s="5">
        <v>0</v>
      </c>
      <c r="Y47" t="s">
        <v>912</v>
      </c>
      <c r="Z47" t="s">
        <v>913</v>
      </c>
      <c r="AA47" s="5">
        <v>0</v>
      </c>
      <c r="AB47" s="5">
        <v>0</v>
      </c>
      <c r="AC47" t="s">
        <v>912</v>
      </c>
      <c r="AD47" s="5">
        <v>0</v>
      </c>
      <c r="AE47" s="5">
        <v>0</v>
      </c>
      <c r="AF47" s="5">
        <v>0</v>
      </c>
      <c r="AG47" t="s">
        <v>912</v>
      </c>
      <c r="AH47" s="5">
        <v>0</v>
      </c>
      <c r="AI47" s="5">
        <v>0</v>
      </c>
      <c r="AJ47" s="5">
        <v>0</v>
      </c>
      <c r="AK47" t="s">
        <v>912</v>
      </c>
      <c r="AL47" t="s">
        <v>913</v>
      </c>
      <c r="AM47" s="5">
        <v>0</v>
      </c>
      <c r="AN47" s="5">
        <v>0</v>
      </c>
      <c r="AO47" s="5">
        <v>0</v>
      </c>
      <c r="AP47" t="s">
        <v>912</v>
      </c>
      <c r="AQ47" t="s">
        <v>912</v>
      </c>
      <c r="AR47" s="5">
        <v>0</v>
      </c>
      <c r="AS47" t="s">
        <v>912</v>
      </c>
      <c r="AT47" t="s">
        <v>913</v>
      </c>
      <c r="AU47" s="5">
        <v>0</v>
      </c>
      <c r="AV47" t="s">
        <v>912</v>
      </c>
      <c r="AW47" t="s">
        <v>913</v>
      </c>
      <c r="AX47" s="5">
        <v>0</v>
      </c>
      <c r="AY47" t="s">
        <v>913</v>
      </c>
      <c r="AZ47" s="5">
        <v>0</v>
      </c>
      <c r="BA47" s="5">
        <v>0</v>
      </c>
      <c r="BB47" s="5">
        <v>0</v>
      </c>
      <c r="BC47" t="s">
        <v>913</v>
      </c>
      <c r="BD47" t="s">
        <v>912</v>
      </c>
      <c r="BE47" s="5">
        <v>0</v>
      </c>
      <c r="BF47" t="s">
        <v>912</v>
      </c>
      <c r="BG47" t="s">
        <v>913</v>
      </c>
      <c r="BH47" s="5">
        <v>0</v>
      </c>
      <c r="BI47" t="s">
        <v>912</v>
      </c>
      <c r="BJ47" t="s">
        <v>912</v>
      </c>
      <c r="BK47" s="5">
        <v>0</v>
      </c>
      <c r="BL47" t="s">
        <v>913</v>
      </c>
      <c r="BM47" t="s">
        <v>912</v>
      </c>
      <c r="BN47" s="5">
        <v>0</v>
      </c>
      <c r="BO47" t="s">
        <v>912</v>
      </c>
      <c r="BP47" t="s">
        <v>912</v>
      </c>
      <c r="BQ47" s="5">
        <v>0</v>
      </c>
      <c r="BR47" t="s">
        <v>912</v>
      </c>
      <c r="BS47" s="5">
        <v>0</v>
      </c>
      <c r="BT47" s="5">
        <v>0</v>
      </c>
      <c r="BU47" t="s">
        <v>912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t="s">
        <v>912</v>
      </c>
      <c r="CW47" t="s">
        <v>913</v>
      </c>
      <c r="CX47" s="5">
        <v>0</v>
      </c>
      <c r="CY47" s="5">
        <v>0</v>
      </c>
      <c r="CZ47" t="s">
        <v>913</v>
      </c>
      <c r="DA47" t="s">
        <v>911</v>
      </c>
      <c r="DB47" t="s">
        <v>913</v>
      </c>
      <c r="DC47" s="5">
        <v>0</v>
      </c>
      <c r="DD47" s="5">
        <v>0</v>
      </c>
      <c r="DE47" t="s">
        <v>913</v>
      </c>
      <c r="DF47" t="s">
        <v>913</v>
      </c>
      <c r="DG47" s="5">
        <v>0</v>
      </c>
      <c r="DH47" s="5">
        <v>0</v>
      </c>
      <c r="DI47" s="5">
        <v>0</v>
      </c>
      <c r="DJ47" t="s">
        <v>912</v>
      </c>
      <c r="DK47" t="s">
        <v>912</v>
      </c>
      <c r="DL47" s="5">
        <v>0</v>
      </c>
      <c r="DM47" s="5">
        <v>0</v>
      </c>
      <c r="DN47" t="s">
        <v>912</v>
      </c>
      <c r="DO47" s="5">
        <v>0</v>
      </c>
      <c r="DP47" s="5">
        <v>0</v>
      </c>
      <c r="DQ47" s="5">
        <v>0</v>
      </c>
      <c r="DR47" t="s">
        <v>913</v>
      </c>
      <c r="DS47" s="5">
        <v>0</v>
      </c>
      <c r="DT47" s="5">
        <v>0</v>
      </c>
      <c r="DU47" s="5">
        <v>0</v>
      </c>
      <c r="DV47" t="s">
        <v>913</v>
      </c>
      <c r="DW47" t="s">
        <v>913</v>
      </c>
      <c r="DX47" s="5">
        <v>0</v>
      </c>
      <c r="DY47" s="5">
        <v>0</v>
      </c>
      <c r="DZ47" s="5">
        <v>0</v>
      </c>
      <c r="EA47" t="s">
        <v>913</v>
      </c>
      <c r="EB47" t="s">
        <v>912</v>
      </c>
      <c r="EC47" s="5">
        <v>0</v>
      </c>
      <c r="ED47" t="s">
        <v>913</v>
      </c>
      <c r="EE47" t="s">
        <v>913</v>
      </c>
      <c r="EF47" s="5">
        <v>0</v>
      </c>
      <c r="EG47" t="s">
        <v>913</v>
      </c>
      <c r="EH47" t="s">
        <v>913</v>
      </c>
      <c r="EI47" s="5">
        <v>0</v>
      </c>
      <c r="EJ47" t="s">
        <v>913</v>
      </c>
      <c r="EK47" s="5">
        <v>0</v>
      </c>
      <c r="EL47" s="5">
        <v>0</v>
      </c>
      <c r="EM47" s="5">
        <v>0</v>
      </c>
      <c r="EN47" t="s">
        <v>912</v>
      </c>
      <c r="EO47" t="s">
        <v>912</v>
      </c>
      <c r="EP47" s="5">
        <v>0</v>
      </c>
      <c r="EQ47" t="s">
        <v>913</v>
      </c>
      <c r="ER47" t="s">
        <v>913</v>
      </c>
      <c r="ES47" s="5">
        <v>0</v>
      </c>
      <c r="ET47" t="s">
        <v>913</v>
      </c>
      <c r="EU47" t="s">
        <v>913</v>
      </c>
      <c r="EV47" s="5">
        <v>0</v>
      </c>
      <c r="EW47" t="s">
        <v>913</v>
      </c>
      <c r="EX47" t="s">
        <v>913</v>
      </c>
      <c r="EY47" s="5">
        <v>0</v>
      </c>
      <c r="EZ47" t="s">
        <v>913</v>
      </c>
      <c r="FA47" t="s">
        <v>913</v>
      </c>
      <c r="FB47" s="5">
        <v>0</v>
      </c>
      <c r="FC47" t="s">
        <v>913</v>
      </c>
      <c r="FD47" s="5">
        <v>0</v>
      </c>
      <c r="FE47" s="5">
        <v>0</v>
      </c>
      <c r="FF47" t="s">
        <v>913</v>
      </c>
      <c r="FG47" t="s">
        <v>912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t="s">
        <v>930</v>
      </c>
      <c r="GH47" t="s">
        <v>908</v>
      </c>
      <c r="GI47" t="s">
        <v>909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t="s">
        <v>930</v>
      </c>
      <c r="GQ47" t="s">
        <v>908</v>
      </c>
      <c r="GR47" t="s">
        <v>1036</v>
      </c>
      <c r="GS47" s="4">
        <v>0</v>
      </c>
      <c r="GT47" s="4">
        <v>0</v>
      </c>
      <c r="GU47" s="4">
        <v>20</v>
      </c>
      <c r="GV47" s="4">
        <v>30</v>
      </c>
      <c r="GW47" s="5">
        <v>20</v>
      </c>
      <c r="GX47" s="5">
        <v>30</v>
      </c>
      <c r="GY47" s="5">
        <v>0</v>
      </c>
      <c r="GZ47" s="5">
        <v>0</v>
      </c>
      <c r="HA47" s="5">
        <v>0</v>
      </c>
      <c r="HB47" s="5">
        <v>0</v>
      </c>
      <c r="HC47" s="5">
        <v>12</v>
      </c>
      <c r="HD47" s="5">
        <v>18</v>
      </c>
      <c r="HE47" s="5">
        <v>8</v>
      </c>
      <c r="HF47" s="5">
        <v>12</v>
      </c>
      <c r="HG47" t="s">
        <v>910</v>
      </c>
      <c r="HH47" t="s">
        <v>910</v>
      </c>
      <c r="HI47" s="5">
        <v>0</v>
      </c>
      <c r="HJ47" s="5">
        <v>4</v>
      </c>
      <c r="HK47" s="5">
        <v>4</v>
      </c>
      <c r="HL47" s="5">
        <v>4</v>
      </c>
      <c r="HM47" s="5">
        <v>2</v>
      </c>
      <c r="HN47" s="5">
        <v>0</v>
      </c>
      <c r="HO47" s="5">
        <v>5</v>
      </c>
      <c r="HP47" s="5">
        <v>5</v>
      </c>
      <c r="HQ47" s="5">
        <v>5</v>
      </c>
      <c r="HR47" s="5">
        <v>5</v>
      </c>
      <c r="HS47" s="5">
        <v>5</v>
      </c>
      <c r="HT47" s="5">
        <v>5</v>
      </c>
      <c r="HU47" s="5">
        <v>0</v>
      </c>
      <c r="HV47" s="5">
        <v>0</v>
      </c>
      <c r="HW47" s="5">
        <v>5</v>
      </c>
      <c r="HX47" s="5">
        <v>5</v>
      </c>
      <c r="HY47" s="5">
        <v>5</v>
      </c>
      <c r="HZ47" s="5">
        <v>0</v>
      </c>
      <c r="IA47" s="5">
        <v>0</v>
      </c>
      <c r="IB47" s="5">
        <v>5</v>
      </c>
      <c r="IC47" s="5">
        <v>5</v>
      </c>
      <c r="ID47" s="5">
        <v>0</v>
      </c>
      <c r="IE47" s="5">
        <v>0</v>
      </c>
      <c r="IF47" s="5">
        <v>0</v>
      </c>
      <c r="IG47" s="5">
        <v>5</v>
      </c>
      <c r="IH47" s="5">
        <v>5</v>
      </c>
      <c r="II47" s="5">
        <v>0</v>
      </c>
      <c r="IJ47" s="5">
        <v>0</v>
      </c>
      <c r="IK47" s="5">
        <v>5</v>
      </c>
      <c r="IL47" s="5">
        <v>0</v>
      </c>
      <c r="IM47" s="5">
        <v>0</v>
      </c>
      <c r="IN47" s="5">
        <v>0</v>
      </c>
      <c r="IO47" s="5">
        <v>5</v>
      </c>
      <c r="IP47" s="5">
        <v>0</v>
      </c>
      <c r="IQ47" s="5">
        <v>0</v>
      </c>
      <c r="IR47" s="5">
        <v>0</v>
      </c>
      <c r="IS47" s="5">
        <v>5</v>
      </c>
      <c r="IT47" s="5">
        <v>5</v>
      </c>
      <c r="IU47" s="5">
        <v>0</v>
      </c>
      <c r="IV47" s="5">
        <v>0</v>
      </c>
      <c r="IW47" s="5">
        <v>0</v>
      </c>
      <c r="IX47" s="5">
        <v>5</v>
      </c>
      <c r="IY47" s="5">
        <v>5</v>
      </c>
      <c r="IZ47" s="5">
        <v>0</v>
      </c>
      <c r="JA47" s="5">
        <v>5</v>
      </c>
      <c r="JB47" s="5">
        <v>5</v>
      </c>
      <c r="JC47" s="5">
        <v>0</v>
      </c>
      <c r="JD47" s="5">
        <v>5</v>
      </c>
      <c r="JE47" s="5">
        <v>5</v>
      </c>
      <c r="JF47" s="5">
        <v>0</v>
      </c>
      <c r="JG47" s="5">
        <v>5</v>
      </c>
      <c r="JH47" s="5">
        <v>0</v>
      </c>
      <c r="JI47" s="5">
        <v>0</v>
      </c>
      <c r="JJ47" s="5">
        <v>0</v>
      </c>
      <c r="JK47" s="5">
        <v>5</v>
      </c>
      <c r="JL47" s="5">
        <v>5</v>
      </c>
      <c r="JM47" s="5">
        <v>0</v>
      </c>
      <c r="JN47" s="5">
        <v>5</v>
      </c>
      <c r="JO47" s="5">
        <v>5</v>
      </c>
      <c r="JP47" s="5">
        <v>0</v>
      </c>
      <c r="JQ47" s="5">
        <v>5</v>
      </c>
      <c r="JR47" s="5">
        <v>5</v>
      </c>
      <c r="JS47" s="5">
        <v>0</v>
      </c>
      <c r="JT47" s="5">
        <v>5</v>
      </c>
      <c r="JU47" s="5">
        <v>5</v>
      </c>
      <c r="JV47" s="5">
        <v>0</v>
      </c>
      <c r="JW47" s="5">
        <v>5</v>
      </c>
      <c r="JX47" s="5">
        <v>5</v>
      </c>
      <c r="JY47" s="5">
        <v>0</v>
      </c>
      <c r="JZ47" s="5">
        <v>5</v>
      </c>
      <c r="KA47" s="5">
        <v>0</v>
      </c>
      <c r="KB47" s="5">
        <v>0</v>
      </c>
      <c r="KC47" s="5">
        <v>5</v>
      </c>
      <c r="KD47" s="5">
        <v>5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t="s">
        <v>916</v>
      </c>
      <c r="LE47" t="s">
        <v>916</v>
      </c>
      <c r="LF47" s="5">
        <v>0</v>
      </c>
      <c r="LG47" s="5">
        <v>0</v>
      </c>
      <c r="LH47" t="s">
        <v>918</v>
      </c>
      <c r="LI47" t="s">
        <v>916</v>
      </c>
      <c r="LJ47" t="s">
        <v>918</v>
      </c>
      <c r="LK47" s="5">
        <v>0</v>
      </c>
      <c r="LL47" s="5">
        <v>0</v>
      </c>
      <c r="LM47" t="s">
        <v>918</v>
      </c>
      <c r="LN47" t="s">
        <v>918</v>
      </c>
      <c r="LO47" s="5">
        <v>0</v>
      </c>
      <c r="LP47" s="5">
        <v>0</v>
      </c>
      <c r="LQ47" s="5">
        <v>0</v>
      </c>
      <c r="LR47" t="s">
        <v>916</v>
      </c>
      <c r="LS47" t="s">
        <v>918</v>
      </c>
      <c r="LT47" s="5">
        <v>0</v>
      </c>
      <c r="LU47" s="5">
        <v>0</v>
      </c>
      <c r="LV47" t="s">
        <v>916</v>
      </c>
      <c r="LW47" s="5">
        <v>0</v>
      </c>
      <c r="LX47" s="5">
        <v>0</v>
      </c>
      <c r="LY47" s="5">
        <v>0</v>
      </c>
      <c r="LZ47" t="s">
        <v>916</v>
      </c>
      <c r="MA47" s="5">
        <v>0</v>
      </c>
      <c r="MB47" s="5">
        <v>0</v>
      </c>
      <c r="MC47" s="5">
        <v>0</v>
      </c>
      <c r="MD47" t="s">
        <v>916</v>
      </c>
      <c r="ME47" t="s">
        <v>918</v>
      </c>
      <c r="MF47" s="5">
        <v>0</v>
      </c>
      <c r="MG47" s="5">
        <v>0</v>
      </c>
      <c r="MH47" s="5">
        <v>0</v>
      </c>
      <c r="MI47" t="s">
        <v>916</v>
      </c>
      <c r="MJ47" t="s">
        <v>916</v>
      </c>
      <c r="MK47" s="5">
        <v>0</v>
      </c>
      <c r="ML47" t="s">
        <v>916</v>
      </c>
      <c r="MM47" t="s">
        <v>918</v>
      </c>
      <c r="MN47" s="5">
        <v>0</v>
      </c>
      <c r="MO47" t="s">
        <v>916</v>
      </c>
      <c r="MP47" t="s">
        <v>918</v>
      </c>
      <c r="MQ47" s="5">
        <v>0</v>
      </c>
      <c r="MR47" t="s">
        <v>918</v>
      </c>
      <c r="MS47" s="5">
        <v>0</v>
      </c>
      <c r="MT47" s="5">
        <v>0</v>
      </c>
      <c r="MU47" s="5">
        <v>0</v>
      </c>
      <c r="MV47" t="s">
        <v>918</v>
      </c>
      <c r="MW47" t="s">
        <v>918</v>
      </c>
      <c r="MX47" s="5">
        <v>0</v>
      </c>
      <c r="MY47" t="s">
        <v>916</v>
      </c>
      <c r="MZ47" t="s">
        <v>916</v>
      </c>
      <c r="NA47" s="5">
        <v>0</v>
      </c>
      <c r="NB47" t="s">
        <v>916</v>
      </c>
      <c r="NC47" t="s">
        <v>916</v>
      </c>
      <c r="ND47" s="5">
        <v>0</v>
      </c>
      <c r="NE47" t="s">
        <v>916</v>
      </c>
      <c r="NF47" t="s">
        <v>916</v>
      </c>
      <c r="NG47" s="5">
        <v>0</v>
      </c>
      <c r="NH47" t="s">
        <v>916</v>
      </c>
      <c r="NI47" t="s">
        <v>916</v>
      </c>
      <c r="NJ47" s="5">
        <v>0</v>
      </c>
      <c r="NK47" t="s">
        <v>916</v>
      </c>
      <c r="NL47" s="5">
        <v>0</v>
      </c>
      <c r="NM47" s="5">
        <v>0</v>
      </c>
      <c r="NN47" t="s">
        <v>916</v>
      </c>
      <c r="NO47" s="5">
        <v>0</v>
      </c>
      <c r="NP47" s="5">
        <v>0</v>
      </c>
      <c r="NQ47" s="5">
        <v>0</v>
      </c>
      <c r="NR47" s="5">
        <v>0</v>
      </c>
      <c r="NS47" s="5">
        <v>0</v>
      </c>
      <c r="NT47" s="5">
        <v>0</v>
      </c>
      <c r="NU47" s="5">
        <v>0</v>
      </c>
      <c r="NV47" s="5">
        <v>0</v>
      </c>
      <c r="NW47" s="5">
        <v>0</v>
      </c>
      <c r="NX47" s="5">
        <v>0</v>
      </c>
      <c r="NY47" s="5">
        <v>0</v>
      </c>
      <c r="NZ47" s="5">
        <v>0</v>
      </c>
      <c r="OA47" s="5">
        <v>0</v>
      </c>
      <c r="OB47" s="5">
        <v>0</v>
      </c>
      <c r="OC47" s="5">
        <v>0</v>
      </c>
      <c r="OD47" s="5">
        <v>0</v>
      </c>
      <c r="OE47" s="5">
        <v>0</v>
      </c>
      <c r="OF47" s="5">
        <v>0</v>
      </c>
      <c r="OG47" s="5">
        <v>0</v>
      </c>
      <c r="OH47" s="5">
        <v>0</v>
      </c>
      <c r="OI47" s="5">
        <v>0</v>
      </c>
      <c r="OJ47" s="5">
        <v>0</v>
      </c>
      <c r="OK47" s="5">
        <v>0</v>
      </c>
      <c r="OL47" s="5">
        <v>0</v>
      </c>
      <c r="OM47" s="5">
        <v>0</v>
      </c>
      <c r="ON47" s="5">
        <v>0</v>
      </c>
      <c r="OO47" s="5">
        <v>5</v>
      </c>
      <c r="OP47" s="5">
        <v>0</v>
      </c>
      <c r="OQ47" s="5">
        <v>0</v>
      </c>
      <c r="OR47" s="5">
        <v>0</v>
      </c>
      <c r="OS47" s="5">
        <v>5</v>
      </c>
      <c r="OT47" s="5">
        <v>15</v>
      </c>
      <c r="OU47" s="5">
        <v>0</v>
      </c>
      <c r="OV47" s="5">
        <v>0</v>
      </c>
      <c r="OW47" s="5">
        <v>0</v>
      </c>
      <c r="OX47" s="5">
        <v>5</v>
      </c>
      <c r="OY47" s="5">
        <v>5</v>
      </c>
      <c r="OZ47" s="5">
        <v>0</v>
      </c>
      <c r="PA47" s="5">
        <v>0</v>
      </c>
      <c r="PB47" s="5">
        <v>0</v>
      </c>
      <c r="PC47" s="5">
        <v>15</v>
      </c>
      <c r="PD47" s="5">
        <v>15</v>
      </c>
      <c r="PE47" s="5">
        <v>0</v>
      </c>
      <c r="PF47" s="5">
        <v>0</v>
      </c>
      <c r="PG47" s="5">
        <v>5</v>
      </c>
      <c r="PH47" s="5">
        <v>0</v>
      </c>
      <c r="PI47" s="5">
        <v>0</v>
      </c>
      <c r="PJ47" s="5">
        <v>0</v>
      </c>
      <c r="PK47" s="5">
        <v>5</v>
      </c>
      <c r="PL47" s="5">
        <v>0</v>
      </c>
      <c r="PM47" s="5">
        <v>0</v>
      </c>
      <c r="PN47" s="5">
        <v>0</v>
      </c>
      <c r="PO47" s="5">
        <v>15</v>
      </c>
      <c r="PP47" s="5">
        <v>15</v>
      </c>
      <c r="PQ47" s="5">
        <v>0</v>
      </c>
      <c r="PR47" s="5">
        <v>0</v>
      </c>
      <c r="PS47" s="5">
        <v>0</v>
      </c>
      <c r="PT47" s="5">
        <v>15</v>
      </c>
      <c r="PU47" s="5">
        <v>15</v>
      </c>
      <c r="PV47" s="5">
        <v>0</v>
      </c>
      <c r="PW47" s="5">
        <v>15</v>
      </c>
      <c r="PX47" s="5">
        <v>15</v>
      </c>
      <c r="PY47" s="5">
        <v>0</v>
      </c>
      <c r="PZ47" s="5">
        <v>15</v>
      </c>
      <c r="QA47" s="5">
        <v>15</v>
      </c>
      <c r="QB47" s="5">
        <v>0</v>
      </c>
      <c r="QC47" s="5">
        <v>15</v>
      </c>
      <c r="QD47" s="5">
        <v>0</v>
      </c>
      <c r="QE47" s="5">
        <v>0</v>
      </c>
      <c r="QF47" s="5">
        <v>0</v>
      </c>
      <c r="QG47" s="5">
        <v>15</v>
      </c>
      <c r="QH47" s="5">
        <v>15</v>
      </c>
      <c r="QI47" s="5">
        <v>0</v>
      </c>
      <c r="QJ47" s="5">
        <v>15</v>
      </c>
      <c r="QK47" s="5">
        <v>15</v>
      </c>
      <c r="QL47" s="5">
        <v>0</v>
      </c>
      <c r="QM47" s="5">
        <v>15</v>
      </c>
      <c r="QN47" s="5">
        <v>15</v>
      </c>
      <c r="QO47" s="5">
        <v>0</v>
      </c>
      <c r="QP47" s="5">
        <v>15</v>
      </c>
      <c r="QQ47" s="5">
        <v>15</v>
      </c>
      <c r="QR47" s="5">
        <v>0</v>
      </c>
      <c r="QS47" s="5">
        <v>15</v>
      </c>
      <c r="QT47" s="5">
        <v>15</v>
      </c>
      <c r="QU47" s="5">
        <v>0</v>
      </c>
      <c r="QV47" s="5">
        <v>15</v>
      </c>
      <c r="QW47" s="5">
        <v>0</v>
      </c>
      <c r="QX47" s="5">
        <v>0</v>
      </c>
      <c r="QY47" s="5">
        <v>15</v>
      </c>
      <c r="QZ47" s="5">
        <v>15</v>
      </c>
      <c r="RA47" s="5">
        <v>0</v>
      </c>
      <c r="RB47" s="5">
        <v>0</v>
      </c>
      <c r="RC47" s="5">
        <v>0</v>
      </c>
      <c r="RD47" s="5">
        <v>0</v>
      </c>
      <c r="RE47" s="5">
        <v>0</v>
      </c>
      <c r="RF47" s="5">
        <v>0</v>
      </c>
      <c r="RG47" s="5">
        <v>0</v>
      </c>
      <c r="RH47" s="5">
        <v>0</v>
      </c>
      <c r="RI47" s="5">
        <v>0</v>
      </c>
      <c r="RJ47" s="5">
        <v>0</v>
      </c>
      <c r="RK47" s="5">
        <v>0</v>
      </c>
      <c r="RL47" s="5">
        <v>0</v>
      </c>
      <c r="RM47" s="5">
        <v>0</v>
      </c>
      <c r="RN47" s="5">
        <v>0</v>
      </c>
      <c r="RO47" s="5">
        <v>0</v>
      </c>
      <c r="RP47" s="5">
        <v>0</v>
      </c>
      <c r="RQ47" s="5">
        <v>0</v>
      </c>
      <c r="RR47" s="5">
        <v>0</v>
      </c>
      <c r="RS47" s="5">
        <v>0</v>
      </c>
      <c r="RT47" s="5">
        <v>0</v>
      </c>
      <c r="RU47" s="5">
        <v>0</v>
      </c>
      <c r="RV47" s="5">
        <v>0</v>
      </c>
      <c r="RW47" s="5">
        <v>0</v>
      </c>
      <c r="RX47" s="5">
        <v>0</v>
      </c>
      <c r="RY47" s="5">
        <v>0</v>
      </c>
      <c r="RZ47" s="5">
        <v>2</v>
      </c>
      <c r="SA47" s="5">
        <v>3</v>
      </c>
      <c r="SB47" s="5">
        <v>2</v>
      </c>
      <c r="SC47" s="5">
        <v>2</v>
      </c>
      <c r="SD47" s="5">
        <v>1</v>
      </c>
      <c r="SE47" s="5">
        <v>1</v>
      </c>
      <c r="SF47" s="5">
        <v>2</v>
      </c>
      <c r="SG47" s="5">
        <v>2</v>
      </c>
      <c r="SH47" s="5">
        <v>2</v>
      </c>
      <c r="SI47" s="5">
        <v>2</v>
      </c>
      <c r="SJ47" s="5">
        <v>1</v>
      </c>
      <c r="SK47" s="5">
        <v>2</v>
      </c>
      <c r="SL47" s="5">
        <v>2</v>
      </c>
      <c r="SM47" s="5">
        <v>2</v>
      </c>
      <c r="SN47" s="5">
        <v>2</v>
      </c>
      <c r="SO47" s="5">
        <v>2</v>
      </c>
      <c r="SP47" s="5">
        <v>1</v>
      </c>
      <c r="SQ47" s="5">
        <v>2</v>
      </c>
      <c r="SR47" s="5">
        <v>0</v>
      </c>
      <c r="SS47" s="5">
        <v>0</v>
      </c>
      <c r="ST47" s="5">
        <v>0</v>
      </c>
      <c r="SU47" s="5">
        <v>0</v>
      </c>
      <c r="SV47" s="5">
        <v>0</v>
      </c>
      <c r="SW47" s="5">
        <v>0</v>
      </c>
      <c r="SX47" s="5">
        <v>0</v>
      </c>
      <c r="SY47" s="5">
        <v>0</v>
      </c>
      <c r="SZ47" s="5">
        <v>0</v>
      </c>
      <c r="TA47" s="5">
        <v>0</v>
      </c>
      <c r="TB47" t="s">
        <v>944</v>
      </c>
      <c r="TC47" t="s">
        <v>944</v>
      </c>
      <c r="TD47" t="s">
        <v>944</v>
      </c>
      <c r="TE47" t="s">
        <v>943</v>
      </c>
      <c r="TF47" t="s">
        <v>941</v>
      </c>
      <c r="TG47" t="s">
        <v>932</v>
      </c>
      <c r="TH47" t="s">
        <v>943</v>
      </c>
      <c r="TI47" t="s">
        <v>932</v>
      </c>
      <c r="TJ47" t="s">
        <v>943</v>
      </c>
      <c r="TK47" t="s">
        <v>932</v>
      </c>
      <c r="TL47" t="s">
        <v>943</v>
      </c>
      <c r="TM47" t="s">
        <v>943</v>
      </c>
      <c r="TN47" t="s">
        <v>944</v>
      </c>
      <c r="TO47" t="s">
        <v>932</v>
      </c>
      <c r="TP47" t="s">
        <v>943</v>
      </c>
      <c r="TQ47" t="s">
        <v>941</v>
      </c>
      <c r="TR47" t="s">
        <v>941</v>
      </c>
      <c r="TS47" t="s">
        <v>932</v>
      </c>
      <c r="TT47" s="5">
        <v>999</v>
      </c>
      <c r="TU47" s="5">
        <v>999</v>
      </c>
      <c r="TV47" s="5">
        <v>999</v>
      </c>
      <c r="TW47" s="5">
        <v>999</v>
      </c>
      <c r="TX47" s="5">
        <v>999</v>
      </c>
      <c r="TY47" s="5">
        <v>999</v>
      </c>
      <c r="TZ47" s="5">
        <v>999</v>
      </c>
      <c r="UA47" s="5">
        <v>999</v>
      </c>
      <c r="UB47" s="5">
        <v>999</v>
      </c>
      <c r="UC47" s="5">
        <v>999</v>
      </c>
      <c r="UD47" t="s">
        <v>932</v>
      </c>
      <c r="UE47" s="5">
        <v>999</v>
      </c>
      <c r="UF47" s="5">
        <v>0</v>
      </c>
      <c r="UG47" s="5">
        <v>0</v>
      </c>
      <c r="UH47" s="5">
        <v>0</v>
      </c>
      <c r="UI47" s="5">
        <v>0</v>
      </c>
      <c r="UJ47" s="5">
        <v>0</v>
      </c>
      <c r="UK47" s="5">
        <v>0</v>
      </c>
      <c r="UL47" s="5">
        <v>0</v>
      </c>
      <c r="UM47" s="5">
        <v>0</v>
      </c>
      <c r="UN47" s="5">
        <v>0</v>
      </c>
      <c r="UO47" s="5">
        <v>0</v>
      </c>
      <c r="UP47" s="5">
        <v>0</v>
      </c>
      <c r="UQ47" s="5">
        <v>0</v>
      </c>
      <c r="UR47" s="5">
        <v>0</v>
      </c>
      <c r="US47" s="5">
        <v>0</v>
      </c>
      <c r="UT47" s="5">
        <v>0</v>
      </c>
      <c r="UU47" s="5">
        <v>0</v>
      </c>
      <c r="UV47" s="5">
        <v>0</v>
      </c>
      <c r="UW47" s="5">
        <v>0</v>
      </c>
      <c r="UX47" s="5">
        <v>0</v>
      </c>
      <c r="UY47" s="5">
        <v>0</v>
      </c>
      <c r="UZ47" s="5">
        <v>0</v>
      </c>
      <c r="VA47" s="5">
        <v>0</v>
      </c>
      <c r="VB47" s="5">
        <v>0</v>
      </c>
      <c r="VC47" s="5">
        <v>0</v>
      </c>
      <c r="VD47" s="5">
        <v>0</v>
      </c>
      <c r="VE47" s="5">
        <v>0</v>
      </c>
      <c r="VF47" s="5">
        <v>0</v>
      </c>
      <c r="VG47" t="s">
        <v>926</v>
      </c>
      <c r="VH47" s="5">
        <v>0</v>
      </c>
      <c r="VI47" s="5">
        <v>0</v>
      </c>
      <c r="VJ47" s="5">
        <v>0</v>
      </c>
      <c r="VK47" t="s">
        <v>924</v>
      </c>
      <c r="VL47" t="s">
        <v>926</v>
      </c>
      <c r="VM47" s="5">
        <v>0</v>
      </c>
      <c r="VN47" t="s">
        <v>925</v>
      </c>
      <c r="VO47" t="s">
        <v>925</v>
      </c>
      <c r="VP47" s="5">
        <v>0</v>
      </c>
      <c r="VQ47" t="s">
        <v>926</v>
      </c>
      <c r="VR47" t="s">
        <v>925</v>
      </c>
      <c r="VS47" s="5">
        <v>0</v>
      </c>
      <c r="VT47" t="s">
        <v>924</v>
      </c>
      <c r="VU47" s="5">
        <v>0</v>
      </c>
      <c r="VV47" s="5">
        <v>0</v>
      </c>
      <c r="VW47">
        <v>0</v>
      </c>
      <c r="VX47" t="s">
        <v>924</v>
      </c>
      <c r="VY47" t="s">
        <v>925</v>
      </c>
      <c r="VZ47" s="5">
        <v>0</v>
      </c>
      <c r="WA47" t="s">
        <v>925</v>
      </c>
      <c r="WB47" t="s">
        <v>925</v>
      </c>
      <c r="WC47" s="5">
        <v>0</v>
      </c>
      <c r="WD47" t="s">
        <v>924</v>
      </c>
      <c r="WE47" t="s">
        <v>924</v>
      </c>
      <c r="WF47" s="5">
        <v>0</v>
      </c>
      <c r="WG47" t="s">
        <v>925</v>
      </c>
      <c r="WH47" t="s">
        <v>925</v>
      </c>
      <c r="WI47" s="5">
        <v>0</v>
      </c>
      <c r="WJ47" t="s">
        <v>925</v>
      </c>
      <c r="WK47" t="s">
        <v>925</v>
      </c>
      <c r="WL47" s="5">
        <v>0</v>
      </c>
      <c r="WM47" t="s">
        <v>926</v>
      </c>
      <c r="WN47" s="5">
        <v>0</v>
      </c>
      <c r="WO47" s="5">
        <v>0</v>
      </c>
      <c r="WP47" t="s">
        <v>925</v>
      </c>
      <c r="WQ47" t="s">
        <v>925</v>
      </c>
      <c r="WR47" s="5">
        <v>0</v>
      </c>
      <c r="WS47" s="5">
        <v>0</v>
      </c>
      <c r="WT47" s="5">
        <v>0</v>
      </c>
      <c r="WU47" s="5">
        <v>0</v>
      </c>
      <c r="WV47" s="5">
        <v>0</v>
      </c>
      <c r="WW47" s="5">
        <v>0</v>
      </c>
      <c r="WX47" s="5">
        <v>0</v>
      </c>
      <c r="WY47" s="5">
        <v>0</v>
      </c>
      <c r="WZ47" s="5">
        <v>0</v>
      </c>
      <c r="XA47" s="5">
        <v>0</v>
      </c>
      <c r="XB47" s="5">
        <v>0</v>
      </c>
      <c r="XC47" s="5">
        <v>0</v>
      </c>
      <c r="XD47" s="5">
        <v>0</v>
      </c>
      <c r="XE47" s="5">
        <v>0</v>
      </c>
      <c r="XF47" s="5">
        <v>0</v>
      </c>
      <c r="XG47" s="5">
        <v>0</v>
      </c>
      <c r="XH47" s="5">
        <v>0</v>
      </c>
      <c r="XI47" s="5">
        <v>0</v>
      </c>
      <c r="XJ47" s="5">
        <v>0</v>
      </c>
      <c r="XK47" s="5">
        <v>0</v>
      </c>
      <c r="XL47" s="5">
        <v>0</v>
      </c>
      <c r="XM47" s="5">
        <v>0</v>
      </c>
      <c r="XN47" s="5">
        <v>0</v>
      </c>
      <c r="XO47" s="5">
        <v>0</v>
      </c>
      <c r="XP47" s="5">
        <v>0</v>
      </c>
      <c r="XQ47" s="3">
        <v>2</v>
      </c>
      <c r="XR47" s="3">
        <v>0</v>
      </c>
      <c r="XS47" s="1" t="e">
        <v>#NULL!</v>
      </c>
      <c r="XT47" s="1" t="e">
        <v>#NULL!</v>
      </c>
      <c r="XU47" s="3">
        <v>2</v>
      </c>
      <c r="XV47" s="3">
        <v>1</v>
      </c>
      <c r="XW47" s="3">
        <v>0</v>
      </c>
      <c r="XX47" s="1" t="e">
        <v>#NULL!</v>
      </c>
      <c r="XY47" s="1" t="e">
        <v>#NULL!</v>
      </c>
      <c r="XZ47" s="3">
        <v>1</v>
      </c>
      <c r="YA47" s="3">
        <v>0</v>
      </c>
      <c r="YB47" s="1" t="e">
        <v>#NULL!</v>
      </c>
      <c r="YC47" s="1" t="e">
        <v>#NULL!</v>
      </c>
      <c r="YD47" s="1" t="e">
        <v>#NULL!</v>
      </c>
      <c r="YE47" s="3">
        <v>2</v>
      </c>
      <c r="YF47" s="3">
        <v>0</v>
      </c>
      <c r="YG47" s="1" t="e">
        <v>#NULL!</v>
      </c>
      <c r="YH47" s="1" t="e">
        <v>#NULL!</v>
      </c>
      <c r="YI47" s="3">
        <v>0</v>
      </c>
      <c r="YJ47" s="1" t="e">
        <v>#NULL!</v>
      </c>
      <c r="YK47" s="1" t="e">
        <v>#NULL!</v>
      </c>
      <c r="YL47" s="1" t="e">
        <v>#NULL!</v>
      </c>
      <c r="YM47" s="3">
        <v>0</v>
      </c>
      <c r="YN47" s="1" t="e">
        <v>#NULL!</v>
      </c>
      <c r="YO47" s="1" t="e">
        <v>#NULL!</v>
      </c>
      <c r="YP47" s="1" t="e">
        <v>#NULL!</v>
      </c>
      <c r="YQ47" s="3">
        <v>2</v>
      </c>
      <c r="YR47" s="3">
        <v>0</v>
      </c>
      <c r="YS47" s="1" t="e">
        <v>#NULL!</v>
      </c>
      <c r="YT47" s="1" t="e">
        <v>#NULL!</v>
      </c>
      <c r="YU47" s="1" t="e">
        <v>#NULL!</v>
      </c>
      <c r="YV47" s="3">
        <v>1</v>
      </c>
      <c r="YW47" s="3">
        <v>0</v>
      </c>
      <c r="YX47" s="1" t="e">
        <v>#NULL!</v>
      </c>
      <c r="YY47" s="3">
        <v>2</v>
      </c>
      <c r="YZ47" s="3">
        <v>0</v>
      </c>
      <c r="ZA47" s="1" t="e">
        <v>#NULL!</v>
      </c>
      <c r="ZB47" s="3">
        <v>2</v>
      </c>
      <c r="ZC47" s="3">
        <v>0</v>
      </c>
      <c r="ZD47" s="1" t="e">
        <v>#NULL!</v>
      </c>
      <c r="ZE47" s="3">
        <v>0</v>
      </c>
      <c r="ZF47" s="1" t="e">
        <v>#NULL!</v>
      </c>
      <c r="ZG47" s="1" t="e">
        <v>#NULL!</v>
      </c>
      <c r="ZH47" s="1" t="e">
        <v>#NULL!</v>
      </c>
      <c r="ZI47" s="3">
        <v>2</v>
      </c>
      <c r="ZJ47" s="3">
        <v>0</v>
      </c>
      <c r="ZK47" s="1" t="e">
        <v>#NULL!</v>
      </c>
      <c r="ZL47" s="3">
        <v>1</v>
      </c>
      <c r="ZM47" s="3">
        <v>0</v>
      </c>
      <c r="ZN47" s="1" t="e">
        <v>#NULL!</v>
      </c>
      <c r="ZO47" s="3">
        <v>2</v>
      </c>
      <c r="ZP47" s="3">
        <v>0</v>
      </c>
      <c r="ZQ47" s="1" t="e">
        <v>#NULL!</v>
      </c>
      <c r="ZR47" s="3">
        <v>999</v>
      </c>
      <c r="ZS47" s="3">
        <v>0</v>
      </c>
      <c r="ZT47" s="1" t="e">
        <v>#NULL!</v>
      </c>
      <c r="ZU47" s="3">
        <v>2</v>
      </c>
      <c r="ZV47" s="3">
        <v>0</v>
      </c>
      <c r="ZW47" s="1" t="e">
        <v>#NULL!</v>
      </c>
      <c r="ZX47" s="3">
        <v>0</v>
      </c>
      <c r="ZY47" s="1" t="e">
        <v>#NULL!</v>
      </c>
      <c r="ZZ47" s="1" t="e">
        <v>#NULL!</v>
      </c>
      <c r="AAA47" s="3">
        <v>2</v>
      </c>
      <c r="AAB47" s="3">
        <v>0</v>
      </c>
      <c r="AAC47" s="1" t="e">
        <v>#NULL!</v>
      </c>
      <c r="AAD47" s="3">
        <v>999</v>
      </c>
      <c r="AAE47" s="3">
        <v>999</v>
      </c>
      <c r="AAF47" s="3">
        <v>999</v>
      </c>
      <c r="AAG47" s="3">
        <v>999</v>
      </c>
      <c r="AAH47" s="3">
        <v>999</v>
      </c>
      <c r="AAI47" s="3">
        <v>999</v>
      </c>
      <c r="AAJ47" s="3">
        <v>999</v>
      </c>
      <c r="AAK47" s="3">
        <v>999</v>
      </c>
      <c r="AAL47" s="3">
        <v>999</v>
      </c>
      <c r="AAM47" s="3">
        <v>999</v>
      </c>
      <c r="AAN47" s="3">
        <v>999</v>
      </c>
      <c r="AAO47" s="3">
        <v>999</v>
      </c>
      <c r="AAP47" s="3">
        <v>999</v>
      </c>
      <c r="AAQ47" s="3">
        <v>999</v>
      </c>
      <c r="AAR47" s="3">
        <v>999</v>
      </c>
      <c r="AAS47" s="3">
        <v>999</v>
      </c>
      <c r="AAT47" s="3">
        <v>999</v>
      </c>
      <c r="AAU47" s="3">
        <v>999</v>
      </c>
      <c r="AAV47" s="3">
        <v>999</v>
      </c>
      <c r="AAW47" s="3">
        <v>999</v>
      </c>
      <c r="AAX47" s="3">
        <v>999</v>
      </c>
      <c r="AAY47" s="3">
        <v>999</v>
      </c>
      <c r="AAZ47" s="3">
        <v>999</v>
      </c>
      <c r="ABA47" s="3">
        <v>999</v>
      </c>
      <c r="ABB47" s="3">
        <v>5</v>
      </c>
      <c r="ABC47" s="3">
        <v>5</v>
      </c>
      <c r="ABD47" s="3">
        <v>0</v>
      </c>
      <c r="ABE47" s="3">
        <v>0</v>
      </c>
      <c r="ABF47" s="3">
        <v>4</v>
      </c>
      <c r="ABG47" s="3">
        <v>4</v>
      </c>
      <c r="ABH47" s="3">
        <v>3</v>
      </c>
      <c r="ABI47" s="3">
        <v>0</v>
      </c>
      <c r="ABJ47" s="3">
        <v>0</v>
      </c>
      <c r="ABK47" s="3">
        <v>5</v>
      </c>
      <c r="ABL47" s="3">
        <v>6</v>
      </c>
      <c r="ABM47" s="3">
        <v>0</v>
      </c>
      <c r="ABN47" s="3">
        <v>0</v>
      </c>
      <c r="ABO47" s="3">
        <v>0</v>
      </c>
      <c r="ABP47" s="3">
        <v>7</v>
      </c>
      <c r="ABQ47" s="3">
        <v>4</v>
      </c>
      <c r="ABR47" s="3">
        <v>0</v>
      </c>
      <c r="ABS47" s="3">
        <v>0</v>
      </c>
      <c r="ABT47" s="3">
        <v>9</v>
      </c>
      <c r="ABU47" s="3">
        <v>0</v>
      </c>
      <c r="ABV47" s="3">
        <v>0</v>
      </c>
      <c r="ABW47" s="3">
        <v>0</v>
      </c>
      <c r="ABX47" s="3">
        <v>10</v>
      </c>
      <c r="ABY47" s="3">
        <v>0</v>
      </c>
      <c r="ABZ47" s="3">
        <v>0</v>
      </c>
      <c r="ACA47" s="3">
        <v>0</v>
      </c>
      <c r="ACB47" s="3">
        <v>6</v>
      </c>
      <c r="ACC47" s="3">
        <v>5</v>
      </c>
      <c r="ACD47" s="3">
        <v>0</v>
      </c>
      <c r="ACE47" s="3">
        <v>0</v>
      </c>
      <c r="ACF47" s="3">
        <v>0</v>
      </c>
      <c r="ACG47" s="3">
        <v>2</v>
      </c>
      <c r="ACH47" s="3">
        <v>0</v>
      </c>
      <c r="ACI47" s="3">
        <v>0</v>
      </c>
      <c r="ACJ47" s="3">
        <v>4</v>
      </c>
      <c r="ACK47" s="3">
        <v>5</v>
      </c>
      <c r="ACL47" s="3">
        <v>0</v>
      </c>
      <c r="ACM47" s="3">
        <v>5</v>
      </c>
      <c r="ACN47" s="3">
        <v>3</v>
      </c>
      <c r="ACO47" s="3">
        <v>0</v>
      </c>
      <c r="ACP47" s="3">
        <v>7</v>
      </c>
      <c r="ACQ47" s="3">
        <v>0</v>
      </c>
      <c r="ACR47" s="3">
        <v>0</v>
      </c>
      <c r="ACS47" s="3">
        <v>0</v>
      </c>
      <c r="ACT47" s="3">
        <v>6</v>
      </c>
      <c r="ACU47" s="3">
        <v>4</v>
      </c>
      <c r="ACV47" s="3">
        <v>0</v>
      </c>
      <c r="ACW47" s="3">
        <v>6</v>
      </c>
      <c r="ACX47" s="3">
        <v>6</v>
      </c>
      <c r="ACY47" s="3">
        <v>0</v>
      </c>
      <c r="ACZ47" s="3">
        <v>5</v>
      </c>
      <c r="ADA47" s="3">
        <v>4</v>
      </c>
      <c r="ADB47" s="3">
        <v>0</v>
      </c>
      <c r="ADC47" s="3">
        <v>6</v>
      </c>
      <c r="ADD47" s="3">
        <v>5</v>
      </c>
      <c r="ADE47" s="3">
        <v>0</v>
      </c>
      <c r="ADF47" s="3">
        <v>6</v>
      </c>
      <c r="ADG47" s="3">
        <v>3</v>
      </c>
      <c r="ADH47" s="3">
        <v>0</v>
      </c>
      <c r="ADI47" s="3">
        <v>10</v>
      </c>
      <c r="ADJ47" s="3">
        <v>0</v>
      </c>
      <c r="ADK47" s="3">
        <v>0</v>
      </c>
      <c r="ADL47" s="3">
        <v>7</v>
      </c>
      <c r="ADM47" s="3">
        <v>0</v>
      </c>
      <c r="ADN47" s="3">
        <v>0</v>
      </c>
      <c r="ADO47" s="3">
        <v>0</v>
      </c>
      <c r="ADP47" s="3">
        <v>0</v>
      </c>
      <c r="ADQ47" s="3">
        <v>0</v>
      </c>
      <c r="ADR47" s="3">
        <v>0</v>
      </c>
      <c r="ADS47" s="3">
        <v>0</v>
      </c>
      <c r="ADT47" s="3">
        <v>0</v>
      </c>
      <c r="ADU47" s="3">
        <v>0</v>
      </c>
      <c r="ADV47" s="3">
        <v>0</v>
      </c>
      <c r="ADW47" s="3">
        <v>0</v>
      </c>
      <c r="ADX47" s="3">
        <v>0</v>
      </c>
      <c r="ADY47" s="3">
        <v>0</v>
      </c>
      <c r="ADZ47" s="3">
        <v>0</v>
      </c>
      <c r="AEA47" s="3">
        <v>0</v>
      </c>
      <c r="AEB47" s="3">
        <v>0</v>
      </c>
      <c r="AEC47" s="3">
        <v>0</v>
      </c>
      <c r="AED47" s="3">
        <v>0</v>
      </c>
      <c r="AEE47" s="3">
        <v>0</v>
      </c>
      <c r="AEF47" s="3">
        <v>0</v>
      </c>
      <c r="AEG47" s="3">
        <v>0</v>
      </c>
      <c r="AEH47" s="3">
        <v>0</v>
      </c>
      <c r="AEI47" s="3">
        <v>0</v>
      </c>
      <c r="AEJ47" s="3">
        <v>0</v>
      </c>
      <c r="AEK47" s="3">
        <v>0</v>
      </c>
      <c r="AEL47" s="3">
        <v>0</v>
      </c>
      <c r="AEM47" t="s">
        <v>933</v>
      </c>
      <c r="AEN47" t="s">
        <v>933</v>
      </c>
      <c r="AEO47" s="5">
        <v>0</v>
      </c>
      <c r="AEP47" s="5">
        <v>0</v>
      </c>
      <c r="AEQ47" t="s">
        <v>933</v>
      </c>
      <c r="AER47" t="s">
        <v>933</v>
      </c>
      <c r="AES47" t="s">
        <v>933</v>
      </c>
      <c r="AET47" s="5">
        <v>0</v>
      </c>
      <c r="AEU47" s="5">
        <v>0</v>
      </c>
      <c r="AEV47" t="s">
        <v>933</v>
      </c>
      <c r="AEW47" t="s">
        <v>933</v>
      </c>
      <c r="AEX47" s="5">
        <v>0</v>
      </c>
      <c r="AEY47" s="5">
        <v>0</v>
      </c>
      <c r="AEZ47" s="5">
        <v>0</v>
      </c>
      <c r="AFA47" t="s">
        <v>933</v>
      </c>
      <c r="AFB47" t="s">
        <v>933</v>
      </c>
      <c r="AFC47" s="5">
        <v>0</v>
      </c>
      <c r="AFD47" s="5">
        <v>0</v>
      </c>
      <c r="AFE47" t="s">
        <v>933</v>
      </c>
      <c r="AFF47" s="5">
        <v>0</v>
      </c>
      <c r="AFG47" s="5">
        <v>0</v>
      </c>
      <c r="AFH47" s="5">
        <v>0</v>
      </c>
      <c r="AFI47" t="s">
        <v>933</v>
      </c>
      <c r="AFJ47" s="5">
        <v>0</v>
      </c>
      <c r="AFK47" s="5">
        <v>0</v>
      </c>
      <c r="AFL47" s="5">
        <v>0</v>
      </c>
      <c r="AFM47" t="s">
        <v>933</v>
      </c>
      <c r="AFN47" t="s">
        <v>933</v>
      </c>
      <c r="AFO47" s="5">
        <v>0</v>
      </c>
      <c r="AFP47" s="5">
        <v>0</v>
      </c>
      <c r="AFQ47" s="5">
        <v>0</v>
      </c>
      <c r="AFR47" t="s">
        <v>933</v>
      </c>
      <c r="AFS47" t="s">
        <v>933</v>
      </c>
      <c r="AFT47" s="5">
        <v>0</v>
      </c>
      <c r="AFU47" t="s">
        <v>933</v>
      </c>
      <c r="AFV47" t="s">
        <v>933</v>
      </c>
      <c r="AFW47" s="5">
        <v>0</v>
      </c>
      <c r="AFX47" t="s">
        <v>933</v>
      </c>
      <c r="AFY47" t="s">
        <v>933</v>
      </c>
      <c r="AFZ47" s="5">
        <v>0</v>
      </c>
      <c r="AGA47" t="s">
        <v>933</v>
      </c>
      <c r="AGB47" s="5">
        <v>0</v>
      </c>
      <c r="AGC47" s="5">
        <v>0</v>
      </c>
      <c r="AGD47" s="5">
        <v>0</v>
      </c>
      <c r="AGE47" t="s">
        <v>927</v>
      </c>
      <c r="AGF47" t="s">
        <v>927</v>
      </c>
      <c r="AGG47" s="5">
        <v>0</v>
      </c>
      <c r="AGH47" t="s">
        <v>927</v>
      </c>
      <c r="AGI47" t="s">
        <v>927</v>
      </c>
      <c r="AGJ47" s="5">
        <v>0</v>
      </c>
      <c r="AGK47" t="s">
        <v>933</v>
      </c>
      <c r="AGL47" t="s">
        <v>933</v>
      </c>
      <c r="AGM47" s="5">
        <v>0</v>
      </c>
      <c r="AGN47" t="s">
        <v>933</v>
      </c>
      <c r="AGO47" t="s">
        <v>933</v>
      </c>
      <c r="AGP47" s="5">
        <v>0</v>
      </c>
      <c r="AGQ47" t="s">
        <v>933</v>
      </c>
      <c r="AGR47" t="s">
        <v>933</v>
      </c>
      <c r="AGS47" s="5">
        <v>0</v>
      </c>
      <c r="AGT47" t="s">
        <v>933</v>
      </c>
      <c r="AGU47" s="5">
        <v>0</v>
      </c>
      <c r="AGV47" s="5">
        <v>0</v>
      </c>
      <c r="AGW47" t="s">
        <v>933</v>
      </c>
      <c r="AGX47" s="5">
        <v>0</v>
      </c>
      <c r="AGY47" s="5">
        <v>0</v>
      </c>
      <c r="AGZ47" s="5">
        <v>0</v>
      </c>
      <c r="AHA47" s="5">
        <v>0</v>
      </c>
      <c r="AHB47" s="5">
        <v>0</v>
      </c>
      <c r="AHC47" s="5">
        <v>0</v>
      </c>
      <c r="AHD47" s="5">
        <v>0</v>
      </c>
      <c r="AHE47" s="5">
        <v>0</v>
      </c>
      <c r="AHF47" s="5">
        <v>0</v>
      </c>
      <c r="AHG47" s="5">
        <v>0</v>
      </c>
      <c r="AHH47" s="5">
        <v>0</v>
      </c>
      <c r="AHI47" s="5">
        <v>0</v>
      </c>
      <c r="AHJ47" s="5">
        <v>0</v>
      </c>
      <c r="AHK47" s="5">
        <v>0</v>
      </c>
      <c r="AHL47" s="5">
        <v>0</v>
      </c>
      <c r="AHM47" s="5">
        <v>0</v>
      </c>
      <c r="AHN47" s="5">
        <v>0</v>
      </c>
      <c r="AHO47" s="5">
        <v>0</v>
      </c>
      <c r="AHP47" s="5">
        <v>0</v>
      </c>
      <c r="AHQ47" s="5">
        <v>0</v>
      </c>
      <c r="AHR47" s="5">
        <v>0</v>
      </c>
      <c r="AHS47" s="5">
        <v>0</v>
      </c>
      <c r="AHT47" s="5">
        <v>0</v>
      </c>
      <c r="AHU47" s="5">
        <v>0</v>
      </c>
      <c r="AHV47" s="5">
        <v>0</v>
      </c>
      <c r="AHW47" s="5">
        <v>0</v>
      </c>
    </row>
    <row r="48" spans="1:907" x14ac:dyDescent="0.2">
      <c r="A48" s="5">
        <v>55</v>
      </c>
      <c r="B48" t="s">
        <v>903</v>
      </c>
      <c r="C48" t="s">
        <v>904</v>
      </c>
      <c r="D48" t="s">
        <v>905</v>
      </c>
      <c r="E48" s="5">
        <v>52</v>
      </c>
      <c r="F48" s="5">
        <v>51.836111111111109</v>
      </c>
      <c r="G48" s="2">
        <v>42569</v>
      </c>
      <c r="H48" s="2">
        <v>42611</v>
      </c>
      <c r="I48" t="s">
        <v>906</v>
      </c>
      <c r="J48" t="s">
        <v>907</v>
      </c>
      <c r="K48" t="s">
        <v>913</v>
      </c>
      <c r="L48" t="s">
        <v>912</v>
      </c>
      <c r="M48" s="5">
        <v>0</v>
      </c>
      <c r="N48" s="5">
        <v>0</v>
      </c>
      <c r="O48" t="s">
        <v>913</v>
      </c>
      <c r="P48" t="s">
        <v>913</v>
      </c>
      <c r="Q48" s="5">
        <v>0</v>
      </c>
      <c r="R48" s="5">
        <v>0</v>
      </c>
      <c r="S48" s="5">
        <v>0</v>
      </c>
      <c r="T48" t="s">
        <v>913</v>
      </c>
      <c r="U48" t="s">
        <v>913</v>
      </c>
      <c r="V48" s="5">
        <v>0</v>
      </c>
      <c r="W48" s="5">
        <v>0</v>
      </c>
      <c r="X48" s="5">
        <v>0</v>
      </c>
      <c r="Y48" t="s">
        <v>913</v>
      </c>
      <c r="Z48" t="s">
        <v>913</v>
      </c>
      <c r="AA48" s="5">
        <v>0</v>
      </c>
      <c r="AB48" s="5">
        <v>0</v>
      </c>
      <c r="AC48" t="s">
        <v>913</v>
      </c>
      <c r="AD48" t="s">
        <v>912</v>
      </c>
      <c r="AE48" s="5">
        <v>0</v>
      </c>
      <c r="AF48" s="5">
        <v>0</v>
      </c>
      <c r="AG48" t="s">
        <v>913</v>
      </c>
      <c r="AH48" t="s">
        <v>913</v>
      </c>
      <c r="AI48" s="5">
        <v>0</v>
      </c>
      <c r="AJ48" s="5">
        <v>0</v>
      </c>
      <c r="AK48" t="s">
        <v>912</v>
      </c>
      <c r="AL48" t="s">
        <v>913</v>
      </c>
      <c r="AM48" s="5">
        <v>0</v>
      </c>
      <c r="AN48" s="5">
        <v>0</v>
      </c>
      <c r="AO48" s="5">
        <v>0</v>
      </c>
      <c r="AP48" t="s">
        <v>913</v>
      </c>
      <c r="AQ48" s="5">
        <v>0</v>
      </c>
      <c r="AR48" s="5">
        <v>0</v>
      </c>
      <c r="AS48" t="s">
        <v>913</v>
      </c>
      <c r="AT48" t="s">
        <v>913</v>
      </c>
      <c r="AU48" t="s">
        <v>913</v>
      </c>
      <c r="AV48" t="s">
        <v>913</v>
      </c>
      <c r="AW48" t="s">
        <v>913</v>
      </c>
      <c r="AX48" s="5">
        <v>0</v>
      </c>
      <c r="AY48" t="s">
        <v>913</v>
      </c>
      <c r="AZ48" s="5">
        <v>0</v>
      </c>
      <c r="BA48" s="5">
        <v>0</v>
      </c>
      <c r="BB48" s="5">
        <v>0</v>
      </c>
      <c r="BC48" t="s">
        <v>913</v>
      </c>
      <c r="BD48" t="s">
        <v>913</v>
      </c>
      <c r="BE48" t="s">
        <v>913</v>
      </c>
      <c r="BF48" t="s">
        <v>913</v>
      </c>
      <c r="BG48" t="s">
        <v>913</v>
      </c>
      <c r="BH48" s="5">
        <v>0</v>
      </c>
      <c r="BI48" t="s">
        <v>913</v>
      </c>
      <c r="BJ48" t="s">
        <v>913</v>
      </c>
      <c r="BK48" s="5">
        <v>0</v>
      </c>
      <c r="BL48" t="s">
        <v>913</v>
      </c>
      <c r="BM48" t="s">
        <v>913</v>
      </c>
      <c r="BN48" s="5">
        <v>0</v>
      </c>
      <c r="BO48" t="s">
        <v>913</v>
      </c>
      <c r="BP48" t="s">
        <v>913</v>
      </c>
      <c r="BQ48" s="5">
        <v>0</v>
      </c>
      <c r="BR48" t="s">
        <v>913</v>
      </c>
      <c r="BS48" t="s">
        <v>913</v>
      </c>
      <c r="BT48" s="5">
        <v>0</v>
      </c>
      <c r="BU48" t="s">
        <v>913</v>
      </c>
      <c r="BV48" t="s">
        <v>913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t="s">
        <v>913</v>
      </c>
      <c r="CW48" t="s">
        <v>912</v>
      </c>
      <c r="CX48" s="5">
        <v>0</v>
      </c>
      <c r="CY48" s="5">
        <v>0</v>
      </c>
      <c r="CZ48" t="s">
        <v>913</v>
      </c>
      <c r="DA48" t="s">
        <v>913</v>
      </c>
      <c r="DB48" s="5">
        <v>0</v>
      </c>
      <c r="DC48" s="5">
        <v>0</v>
      </c>
      <c r="DD48" s="5">
        <v>0</v>
      </c>
      <c r="DE48" t="s">
        <v>913</v>
      </c>
      <c r="DF48" t="s">
        <v>913</v>
      </c>
      <c r="DG48" s="5">
        <v>0</v>
      </c>
      <c r="DH48" s="5">
        <v>0</v>
      </c>
      <c r="DI48" s="5">
        <v>0</v>
      </c>
      <c r="DJ48" t="s">
        <v>913</v>
      </c>
      <c r="DK48" t="s">
        <v>913</v>
      </c>
      <c r="DL48" s="5">
        <v>0</v>
      </c>
      <c r="DM48" s="5">
        <v>0</v>
      </c>
      <c r="DN48" t="s">
        <v>913</v>
      </c>
      <c r="DO48" t="s">
        <v>912</v>
      </c>
      <c r="DP48" s="5">
        <v>0</v>
      </c>
      <c r="DQ48" s="5">
        <v>0</v>
      </c>
      <c r="DR48" t="s">
        <v>913</v>
      </c>
      <c r="DS48" t="s">
        <v>913</v>
      </c>
      <c r="DT48" s="5">
        <v>0</v>
      </c>
      <c r="DU48" s="5">
        <v>0</v>
      </c>
      <c r="DV48" t="s">
        <v>913</v>
      </c>
      <c r="DW48" t="s">
        <v>913</v>
      </c>
      <c r="DX48" s="5">
        <v>0</v>
      </c>
      <c r="DY48" s="5">
        <v>0</v>
      </c>
      <c r="DZ48" s="5">
        <v>0</v>
      </c>
      <c r="EA48" t="s">
        <v>913</v>
      </c>
      <c r="EB48" s="5">
        <v>0</v>
      </c>
      <c r="EC48" s="5">
        <v>0</v>
      </c>
      <c r="ED48" t="s">
        <v>913</v>
      </c>
      <c r="EE48" t="s">
        <v>913</v>
      </c>
      <c r="EF48" t="s">
        <v>913</v>
      </c>
      <c r="EG48" t="s">
        <v>913</v>
      </c>
      <c r="EH48" t="s">
        <v>913</v>
      </c>
      <c r="EI48" s="5">
        <v>0</v>
      </c>
      <c r="EJ48" t="s">
        <v>913</v>
      </c>
      <c r="EK48" s="5">
        <v>0</v>
      </c>
      <c r="EL48" s="5">
        <v>0</v>
      </c>
      <c r="EM48" s="5">
        <v>0</v>
      </c>
      <c r="EN48" t="s">
        <v>913</v>
      </c>
      <c r="EO48" t="s">
        <v>913</v>
      </c>
      <c r="EP48" t="s">
        <v>913</v>
      </c>
      <c r="EQ48" t="s">
        <v>913</v>
      </c>
      <c r="ER48" t="s">
        <v>913</v>
      </c>
      <c r="ES48" s="5">
        <v>0</v>
      </c>
      <c r="ET48" t="s">
        <v>913</v>
      </c>
      <c r="EU48" t="s">
        <v>913</v>
      </c>
      <c r="EV48" s="5">
        <v>0</v>
      </c>
      <c r="EW48" t="s">
        <v>913</v>
      </c>
      <c r="EX48" t="s">
        <v>913</v>
      </c>
      <c r="EY48" s="5">
        <v>0</v>
      </c>
      <c r="EZ48" t="s">
        <v>913</v>
      </c>
      <c r="FA48" t="s">
        <v>913</v>
      </c>
      <c r="FB48" s="5">
        <v>0</v>
      </c>
      <c r="FC48" t="s">
        <v>913</v>
      </c>
      <c r="FD48" t="s">
        <v>913</v>
      </c>
      <c r="FE48" s="5">
        <v>0</v>
      </c>
      <c r="FF48" t="s">
        <v>913</v>
      </c>
      <c r="FG48" t="s">
        <v>913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t="s">
        <v>930</v>
      </c>
      <c r="GH48" t="s">
        <v>908</v>
      </c>
      <c r="GI48" t="s">
        <v>909</v>
      </c>
      <c r="GJ48" s="5">
        <v>0</v>
      </c>
      <c r="GK48" s="5">
        <v>1</v>
      </c>
      <c r="GL48" s="5">
        <v>0</v>
      </c>
      <c r="GM48" s="5">
        <v>1</v>
      </c>
      <c r="GN48" s="5">
        <v>0</v>
      </c>
      <c r="GO48" s="5">
        <v>0</v>
      </c>
      <c r="GP48" t="s">
        <v>930</v>
      </c>
      <c r="GQ48" t="s">
        <v>908</v>
      </c>
      <c r="GR48" t="s">
        <v>1036</v>
      </c>
      <c r="GS48" s="4">
        <v>0</v>
      </c>
      <c r="GT48" s="4">
        <v>1</v>
      </c>
      <c r="GU48" s="4">
        <v>22</v>
      </c>
      <c r="GV48" s="4">
        <v>25</v>
      </c>
      <c r="GW48" s="5">
        <v>22</v>
      </c>
      <c r="GX48" s="5">
        <v>26</v>
      </c>
      <c r="GY48" s="5">
        <v>0</v>
      </c>
      <c r="GZ48" s="5">
        <v>0</v>
      </c>
      <c r="HA48" s="5">
        <v>0</v>
      </c>
      <c r="HB48" s="5">
        <v>1</v>
      </c>
      <c r="HC48" s="5">
        <v>11</v>
      </c>
      <c r="HD48" s="5">
        <v>13</v>
      </c>
      <c r="HE48" s="5">
        <v>11</v>
      </c>
      <c r="HF48" s="5">
        <v>12</v>
      </c>
      <c r="HG48" t="s">
        <v>910</v>
      </c>
      <c r="HH48" t="s">
        <v>935</v>
      </c>
      <c r="HI48" s="5">
        <v>21</v>
      </c>
      <c r="HJ48" s="5">
        <v>24</v>
      </c>
      <c r="HK48" s="5">
        <v>3</v>
      </c>
      <c r="HL48" s="5">
        <v>2</v>
      </c>
      <c r="HM48" s="5">
        <v>0</v>
      </c>
      <c r="HN48" s="5">
        <v>0</v>
      </c>
      <c r="HO48" s="5">
        <v>0</v>
      </c>
      <c r="HP48" s="5">
        <v>6</v>
      </c>
      <c r="HQ48" s="5">
        <v>0</v>
      </c>
      <c r="HR48" s="5">
        <v>6</v>
      </c>
      <c r="HS48" s="5">
        <v>5</v>
      </c>
      <c r="HT48" s="5">
        <v>5</v>
      </c>
      <c r="HU48" s="5">
        <v>0</v>
      </c>
      <c r="HV48" s="5">
        <v>0</v>
      </c>
      <c r="HW48" s="5">
        <v>5</v>
      </c>
      <c r="HX48" s="5">
        <v>5</v>
      </c>
      <c r="HY48" s="5">
        <v>0</v>
      </c>
      <c r="HZ48" s="5">
        <v>0</v>
      </c>
      <c r="IA48" s="5">
        <v>0</v>
      </c>
      <c r="IB48" s="5">
        <v>5</v>
      </c>
      <c r="IC48" s="5">
        <v>5</v>
      </c>
      <c r="ID48" s="5">
        <v>0</v>
      </c>
      <c r="IE48" s="5">
        <v>0</v>
      </c>
      <c r="IF48" s="5">
        <v>0</v>
      </c>
      <c r="IG48" s="5">
        <v>5</v>
      </c>
      <c r="IH48" s="5">
        <v>5</v>
      </c>
      <c r="II48" s="5">
        <v>0</v>
      </c>
      <c r="IJ48" s="5">
        <v>0</v>
      </c>
      <c r="IK48" s="5">
        <v>5</v>
      </c>
      <c r="IL48" s="5">
        <v>5</v>
      </c>
      <c r="IM48" s="5">
        <v>0</v>
      </c>
      <c r="IN48" s="5">
        <v>0</v>
      </c>
      <c r="IO48" s="5">
        <v>5</v>
      </c>
      <c r="IP48" s="5">
        <v>5</v>
      </c>
      <c r="IQ48" s="5">
        <v>0</v>
      </c>
      <c r="IR48" s="5">
        <v>0</v>
      </c>
      <c r="IS48" s="5">
        <v>5</v>
      </c>
      <c r="IT48" s="5">
        <v>5</v>
      </c>
      <c r="IU48" s="5">
        <v>0</v>
      </c>
      <c r="IV48" s="5">
        <v>0</v>
      </c>
      <c r="IW48" s="5">
        <v>0</v>
      </c>
      <c r="IX48" s="5">
        <v>5</v>
      </c>
      <c r="IY48" s="5">
        <v>0</v>
      </c>
      <c r="IZ48" s="5">
        <v>0</v>
      </c>
      <c r="JA48" s="5">
        <v>5</v>
      </c>
      <c r="JB48" s="5">
        <v>5</v>
      </c>
      <c r="JC48" s="5">
        <v>5</v>
      </c>
      <c r="JD48" s="5">
        <v>5</v>
      </c>
      <c r="JE48" s="5">
        <v>5</v>
      </c>
      <c r="JF48" s="5">
        <v>0</v>
      </c>
      <c r="JG48" s="5">
        <v>5</v>
      </c>
      <c r="JH48" s="5">
        <v>0</v>
      </c>
      <c r="JI48" s="5">
        <v>0</v>
      </c>
      <c r="JJ48" s="5">
        <v>0</v>
      </c>
      <c r="JK48" s="5">
        <v>5</v>
      </c>
      <c r="JL48" s="5">
        <v>5</v>
      </c>
      <c r="JM48" s="5">
        <v>5</v>
      </c>
      <c r="JN48" s="5">
        <v>5</v>
      </c>
      <c r="JO48" s="5">
        <v>5</v>
      </c>
      <c r="JP48" s="5">
        <v>0</v>
      </c>
      <c r="JQ48" s="5">
        <v>5</v>
      </c>
      <c r="JR48" s="5">
        <v>5</v>
      </c>
      <c r="JS48" s="5">
        <v>0</v>
      </c>
      <c r="JT48" s="5">
        <v>5</v>
      </c>
      <c r="JU48" s="5">
        <v>5</v>
      </c>
      <c r="JV48" s="5">
        <v>0</v>
      </c>
      <c r="JW48" s="5">
        <v>5</v>
      </c>
      <c r="JX48" s="5">
        <v>5</v>
      </c>
      <c r="JY48" s="5">
        <v>0</v>
      </c>
      <c r="JZ48" s="5">
        <v>5</v>
      </c>
      <c r="KA48" s="5">
        <v>5</v>
      </c>
      <c r="KB48" s="5">
        <v>0</v>
      </c>
      <c r="KC48" s="5">
        <v>5</v>
      </c>
      <c r="KD48" s="5">
        <v>5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t="s">
        <v>918</v>
      </c>
      <c r="LE48" t="s">
        <v>916</v>
      </c>
      <c r="LF48" s="5">
        <v>0</v>
      </c>
      <c r="LG48" s="5">
        <v>0</v>
      </c>
      <c r="LH48" t="s">
        <v>918</v>
      </c>
      <c r="LI48" t="s">
        <v>918</v>
      </c>
      <c r="LJ48" s="5">
        <v>0</v>
      </c>
      <c r="LK48" s="5">
        <v>0</v>
      </c>
      <c r="LL48" s="5">
        <v>0</v>
      </c>
      <c r="LM48" t="s">
        <v>918</v>
      </c>
      <c r="LN48" t="s">
        <v>918</v>
      </c>
      <c r="LO48" s="5">
        <v>0</v>
      </c>
      <c r="LP48" s="5">
        <v>0</v>
      </c>
      <c r="LQ48" s="5">
        <v>0</v>
      </c>
      <c r="LR48" t="s">
        <v>918</v>
      </c>
      <c r="LS48" t="s">
        <v>918</v>
      </c>
      <c r="LT48" s="5">
        <v>0</v>
      </c>
      <c r="LU48" s="5">
        <v>0</v>
      </c>
      <c r="LV48" t="s">
        <v>918</v>
      </c>
      <c r="LW48" t="s">
        <v>916</v>
      </c>
      <c r="LX48" s="5">
        <v>0</v>
      </c>
      <c r="LY48" s="5">
        <v>0</v>
      </c>
      <c r="LZ48" t="s">
        <v>918</v>
      </c>
      <c r="MA48" t="s">
        <v>918</v>
      </c>
      <c r="MB48" s="5">
        <v>0</v>
      </c>
      <c r="MC48" s="5">
        <v>0</v>
      </c>
      <c r="MD48" t="s">
        <v>918</v>
      </c>
      <c r="ME48" t="s">
        <v>918</v>
      </c>
      <c r="MF48" s="5">
        <v>0</v>
      </c>
      <c r="MG48" s="5">
        <v>0</v>
      </c>
      <c r="MH48" s="5">
        <v>0</v>
      </c>
      <c r="MI48" t="s">
        <v>918</v>
      </c>
      <c r="MJ48" s="5">
        <v>0</v>
      </c>
      <c r="MK48" s="5">
        <v>0</v>
      </c>
      <c r="ML48" t="s">
        <v>918</v>
      </c>
      <c r="MM48" t="s">
        <v>918</v>
      </c>
      <c r="MN48" t="s">
        <v>918</v>
      </c>
      <c r="MO48" t="s">
        <v>918</v>
      </c>
      <c r="MP48" t="s">
        <v>916</v>
      </c>
      <c r="MQ48" s="5">
        <v>0</v>
      </c>
      <c r="MR48" t="s">
        <v>918</v>
      </c>
      <c r="MS48" s="5">
        <v>0</v>
      </c>
      <c r="MT48" s="5">
        <v>0</v>
      </c>
      <c r="MU48" s="5">
        <v>0</v>
      </c>
      <c r="MV48" t="s">
        <v>918</v>
      </c>
      <c r="MW48" t="s">
        <v>918</v>
      </c>
      <c r="MX48" t="s">
        <v>918</v>
      </c>
      <c r="MY48" t="s">
        <v>918</v>
      </c>
      <c r="MZ48" t="s">
        <v>918</v>
      </c>
      <c r="NA48" s="5">
        <v>0</v>
      </c>
      <c r="NB48" t="s">
        <v>918</v>
      </c>
      <c r="NC48" t="s">
        <v>918</v>
      </c>
      <c r="ND48" s="5">
        <v>0</v>
      </c>
      <c r="NE48" t="s">
        <v>918</v>
      </c>
      <c r="NF48" t="s">
        <v>918</v>
      </c>
      <c r="NG48" s="5">
        <v>0</v>
      </c>
      <c r="NH48" t="s">
        <v>918</v>
      </c>
      <c r="NI48" t="s">
        <v>918</v>
      </c>
      <c r="NJ48" s="5">
        <v>0</v>
      </c>
      <c r="NK48" t="s">
        <v>918</v>
      </c>
      <c r="NL48" t="s">
        <v>918</v>
      </c>
      <c r="NM48" s="5">
        <v>0</v>
      </c>
      <c r="NN48" t="s">
        <v>918</v>
      </c>
      <c r="NO48" t="s">
        <v>918</v>
      </c>
      <c r="NP48" s="5">
        <v>0</v>
      </c>
      <c r="NQ48" s="5">
        <v>0</v>
      </c>
      <c r="NR48" s="5">
        <v>0</v>
      </c>
      <c r="NS48" s="5">
        <v>0</v>
      </c>
      <c r="NT48" s="5">
        <v>0</v>
      </c>
      <c r="NU48" s="5">
        <v>0</v>
      </c>
      <c r="NV48" s="5">
        <v>0</v>
      </c>
      <c r="NW48" s="5">
        <v>0</v>
      </c>
      <c r="NX48" s="5">
        <v>0</v>
      </c>
      <c r="NY48" s="5">
        <v>0</v>
      </c>
      <c r="NZ48" s="5">
        <v>0</v>
      </c>
      <c r="OA48" s="5">
        <v>0</v>
      </c>
      <c r="OB48" s="5">
        <v>0</v>
      </c>
      <c r="OC48" s="5">
        <v>0</v>
      </c>
      <c r="OD48" s="5">
        <v>0</v>
      </c>
      <c r="OE48" s="5">
        <v>0</v>
      </c>
      <c r="OF48" s="5">
        <v>0</v>
      </c>
      <c r="OG48" s="5">
        <v>0</v>
      </c>
      <c r="OH48" s="5">
        <v>0</v>
      </c>
      <c r="OI48" s="5">
        <v>0</v>
      </c>
      <c r="OJ48" s="5">
        <v>0</v>
      </c>
      <c r="OK48" s="5">
        <v>0</v>
      </c>
      <c r="OL48" s="5">
        <v>0</v>
      </c>
      <c r="OM48" s="5">
        <v>0</v>
      </c>
      <c r="ON48" s="5">
        <v>0</v>
      </c>
      <c r="OO48" s="5">
        <v>5</v>
      </c>
      <c r="OP48" s="5">
        <v>15</v>
      </c>
      <c r="OQ48" s="5">
        <v>0</v>
      </c>
      <c r="OR48" s="5">
        <v>0</v>
      </c>
      <c r="OS48" s="5">
        <v>5</v>
      </c>
      <c r="OT48" s="5">
        <v>15</v>
      </c>
      <c r="OU48" s="5">
        <v>0</v>
      </c>
      <c r="OV48" s="5">
        <v>0</v>
      </c>
      <c r="OW48" s="5">
        <v>0</v>
      </c>
      <c r="OX48" s="5">
        <v>5</v>
      </c>
      <c r="OY48" s="5">
        <v>15</v>
      </c>
      <c r="OZ48" s="5">
        <v>0</v>
      </c>
      <c r="PA48" s="5">
        <v>0</v>
      </c>
      <c r="PB48" s="5">
        <v>0</v>
      </c>
      <c r="PC48" s="5">
        <v>15</v>
      </c>
      <c r="PD48" s="5">
        <v>15</v>
      </c>
      <c r="PE48" s="5">
        <v>0</v>
      </c>
      <c r="PF48" s="5">
        <v>0</v>
      </c>
      <c r="PG48" s="5">
        <v>5</v>
      </c>
      <c r="PH48" s="5">
        <v>15</v>
      </c>
      <c r="PI48" s="5">
        <v>0</v>
      </c>
      <c r="PJ48" s="5">
        <v>0</v>
      </c>
      <c r="PK48" s="5">
        <v>5</v>
      </c>
      <c r="PL48" s="5">
        <v>15</v>
      </c>
      <c r="PM48" s="5">
        <v>0</v>
      </c>
      <c r="PN48" s="5">
        <v>0</v>
      </c>
      <c r="PO48" s="5">
        <v>15</v>
      </c>
      <c r="PP48" s="5">
        <v>15</v>
      </c>
      <c r="PQ48" s="5">
        <v>0</v>
      </c>
      <c r="PR48" s="5">
        <v>0</v>
      </c>
      <c r="PS48" s="5">
        <v>0</v>
      </c>
      <c r="PT48" s="5">
        <v>15</v>
      </c>
      <c r="PU48" s="5">
        <v>0</v>
      </c>
      <c r="PV48" s="5">
        <v>0</v>
      </c>
      <c r="PW48" s="5">
        <v>5</v>
      </c>
      <c r="PX48" s="5">
        <v>15</v>
      </c>
      <c r="PY48" s="5">
        <v>15</v>
      </c>
      <c r="PZ48" s="5">
        <v>15</v>
      </c>
      <c r="QA48" s="5">
        <v>45</v>
      </c>
      <c r="QB48" s="5">
        <v>0</v>
      </c>
      <c r="QC48" s="5">
        <v>15</v>
      </c>
      <c r="QD48" s="5">
        <v>0</v>
      </c>
      <c r="QE48" s="5">
        <v>0</v>
      </c>
      <c r="QF48" s="5">
        <v>0</v>
      </c>
      <c r="QG48" s="5">
        <v>15</v>
      </c>
      <c r="QH48" s="5">
        <v>45</v>
      </c>
      <c r="QI48" s="5">
        <v>45</v>
      </c>
      <c r="QJ48" s="5">
        <v>45</v>
      </c>
      <c r="QK48" s="5">
        <v>45</v>
      </c>
      <c r="QL48" s="5">
        <v>0</v>
      </c>
      <c r="QM48" s="5">
        <v>45</v>
      </c>
      <c r="QN48" s="5">
        <v>45</v>
      </c>
      <c r="QO48" s="5">
        <v>0</v>
      </c>
      <c r="QP48" s="5">
        <v>45</v>
      </c>
      <c r="QQ48" s="5">
        <v>45</v>
      </c>
      <c r="QR48" s="5">
        <v>0</v>
      </c>
      <c r="QS48" s="5">
        <v>45</v>
      </c>
      <c r="QT48" s="5">
        <v>45</v>
      </c>
      <c r="QU48" s="5">
        <v>0</v>
      </c>
      <c r="QV48" s="5">
        <v>45</v>
      </c>
      <c r="QW48" s="5">
        <v>45</v>
      </c>
      <c r="QX48" s="5">
        <v>0</v>
      </c>
      <c r="QY48" s="5">
        <v>45</v>
      </c>
      <c r="QZ48" s="5">
        <v>45</v>
      </c>
      <c r="RA48" s="5">
        <v>0</v>
      </c>
      <c r="RB48" s="5">
        <v>0</v>
      </c>
      <c r="RC48" s="5">
        <v>0</v>
      </c>
      <c r="RD48" s="5">
        <v>0</v>
      </c>
      <c r="RE48" s="5">
        <v>0</v>
      </c>
      <c r="RF48" s="5">
        <v>0</v>
      </c>
      <c r="RG48" s="5">
        <v>0</v>
      </c>
      <c r="RH48" s="5">
        <v>0</v>
      </c>
      <c r="RI48" s="5">
        <v>0</v>
      </c>
      <c r="RJ48" s="5">
        <v>0</v>
      </c>
      <c r="RK48" s="5">
        <v>0</v>
      </c>
      <c r="RL48" s="5">
        <v>0</v>
      </c>
      <c r="RM48" s="5">
        <v>0</v>
      </c>
      <c r="RN48" s="5">
        <v>0</v>
      </c>
      <c r="RO48" s="5">
        <v>0</v>
      </c>
      <c r="RP48" s="5">
        <v>0</v>
      </c>
      <c r="RQ48" s="5">
        <v>0</v>
      </c>
      <c r="RR48" s="5">
        <v>0</v>
      </c>
      <c r="RS48" s="5">
        <v>0</v>
      </c>
      <c r="RT48" s="5">
        <v>0</v>
      </c>
      <c r="RU48" s="5">
        <v>0</v>
      </c>
      <c r="RV48" s="5">
        <v>0</v>
      </c>
      <c r="RW48" s="5">
        <v>0</v>
      </c>
      <c r="RX48" s="5">
        <v>0</v>
      </c>
      <c r="RY48" s="5">
        <v>0</v>
      </c>
      <c r="RZ48" s="5">
        <v>2</v>
      </c>
      <c r="SA48" s="5">
        <v>2</v>
      </c>
      <c r="SB48" s="5">
        <v>2</v>
      </c>
      <c r="SC48" s="5">
        <v>2</v>
      </c>
      <c r="SD48" s="5">
        <v>2</v>
      </c>
      <c r="SE48" s="5">
        <v>2</v>
      </c>
      <c r="SF48" s="5">
        <v>2</v>
      </c>
      <c r="SG48" s="5">
        <v>1</v>
      </c>
      <c r="SH48" s="5">
        <v>3</v>
      </c>
      <c r="SI48" s="5">
        <v>2</v>
      </c>
      <c r="SJ48" s="5">
        <v>1</v>
      </c>
      <c r="SK48" s="5">
        <v>3</v>
      </c>
      <c r="SL48" s="5">
        <v>2</v>
      </c>
      <c r="SM48" s="5">
        <v>2</v>
      </c>
      <c r="SN48" s="5">
        <v>2</v>
      </c>
      <c r="SO48" s="5">
        <v>2</v>
      </c>
      <c r="SP48" s="5">
        <v>2</v>
      </c>
      <c r="SQ48" s="5">
        <v>2</v>
      </c>
      <c r="SR48" s="5">
        <v>0</v>
      </c>
      <c r="SS48" s="5">
        <v>0</v>
      </c>
      <c r="ST48" s="5">
        <v>0</v>
      </c>
      <c r="SU48" s="5">
        <v>0</v>
      </c>
      <c r="SV48" s="5">
        <v>0</v>
      </c>
      <c r="SW48" s="5">
        <v>0</v>
      </c>
      <c r="SX48" s="5">
        <v>0</v>
      </c>
      <c r="SY48" s="5">
        <v>0</v>
      </c>
      <c r="SZ48" s="5">
        <v>0</v>
      </c>
      <c r="TA48" s="5">
        <v>0</v>
      </c>
      <c r="TB48" t="s">
        <v>944</v>
      </c>
      <c r="TC48" t="s">
        <v>932</v>
      </c>
      <c r="TD48" t="s">
        <v>941</v>
      </c>
      <c r="TE48" t="s">
        <v>932</v>
      </c>
      <c r="TF48" t="s">
        <v>941</v>
      </c>
      <c r="TG48" t="s">
        <v>944</v>
      </c>
      <c r="TH48" t="s">
        <v>944</v>
      </c>
      <c r="TI48" t="s">
        <v>944</v>
      </c>
      <c r="TJ48" t="s">
        <v>941</v>
      </c>
      <c r="TK48" t="s">
        <v>943</v>
      </c>
      <c r="TL48" t="s">
        <v>932</v>
      </c>
      <c r="TM48" t="s">
        <v>932</v>
      </c>
      <c r="TN48" t="s">
        <v>944</v>
      </c>
      <c r="TO48" t="s">
        <v>944</v>
      </c>
      <c r="TP48" t="s">
        <v>932</v>
      </c>
      <c r="TQ48" t="s">
        <v>932</v>
      </c>
      <c r="TR48" t="s">
        <v>932</v>
      </c>
      <c r="TS48" t="s">
        <v>932</v>
      </c>
      <c r="TT48" s="5">
        <v>999</v>
      </c>
      <c r="TU48" s="5">
        <v>999</v>
      </c>
      <c r="TV48" s="5">
        <v>999</v>
      </c>
      <c r="TW48" s="5">
        <v>999</v>
      </c>
      <c r="TX48" s="5">
        <v>999</v>
      </c>
      <c r="TY48" s="5">
        <v>999</v>
      </c>
      <c r="TZ48" s="5">
        <v>999</v>
      </c>
      <c r="UA48" s="5">
        <v>999</v>
      </c>
      <c r="UB48" s="5">
        <v>999</v>
      </c>
      <c r="UC48" s="5">
        <v>999</v>
      </c>
      <c r="UD48" t="s">
        <v>932</v>
      </c>
      <c r="UE48" s="5">
        <v>999</v>
      </c>
      <c r="UF48" s="5">
        <v>0</v>
      </c>
      <c r="UG48" s="5">
        <v>0</v>
      </c>
      <c r="UH48" s="5">
        <v>0</v>
      </c>
      <c r="UI48" s="5">
        <v>0</v>
      </c>
      <c r="UJ48" s="5">
        <v>0</v>
      </c>
      <c r="UK48" s="5">
        <v>0</v>
      </c>
      <c r="UL48" s="5">
        <v>0</v>
      </c>
      <c r="UM48" s="5">
        <v>0</v>
      </c>
      <c r="UN48" s="5">
        <v>0</v>
      </c>
      <c r="UO48" s="5">
        <v>0</v>
      </c>
      <c r="UP48" s="5">
        <v>0</v>
      </c>
      <c r="UQ48" s="5">
        <v>0</v>
      </c>
      <c r="UR48" s="5">
        <v>0</v>
      </c>
      <c r="US48" s="5">
        <v>0</v>
      </c>
      <c r="UT48" s="5">
        <v>0</v>
      </c>
      <c r="UU48" s="5">
        <v>0</v>
      </c>
      <c r="UV48" s="5">
        <v>0</v>
      </c>
      <c r="UW48" s="5">
        <v>0</v>
      </c>
      <c r="UX48" t="s">
        <v>925</v>
      </c>
      <c r="UY48" t="s">
        <v>925</v>
      </c>
      <c r="UZ48" s="5">
        <v>0</v>
      </c>
      <c r="VA48" s="5">
        <v>0</v>
      </c>
      <c r="VB48" s="5">
        <v>0</v>
      </c>
      <c r="VC48" s="5">
        <v>0</v>
      </c>
      <c r="VD48" s="5">
        <v>0</v>
      </c>
      <c r="VE48" s="5">
        <v>0</v>
      </c>
      <c r="VF48" t="s">
        <v>925</v>
      </c>
      <c r="VG48" t="s">
        <v>925</v>
      </c>
      <c r="VH48" s="5">
        <v>0</v>
      </c>
      <c r="VI48" s="5">
        <v>0</v>
      </c>
      <c r="VJ48" s="5">
        <v>0</v>
      </c>
      <c r="VK48" t="s">
        <v>925</v>
      </c>
      <c r="VL48" s="5">
        <v>0</v>
      </c>
      <c r="VM48" s="5">
        <v>0</v>
      </c>
      <c r="VN48" t="s">
        <v>925</v>
      </c>
      <c r="VO48" t="s">
        <v>925</v>
      </c>
      <c r="VP48" t="s">
        <v>925</v>
      </c>
      <c r="VQ48" t="s">
        <v>925</v>
      </c>
      <c r="VR48" t="s">
        <v>925</v>
      </c>
      <c r="VS48" s="5">
        <v>0</v>
      </c>
      <c r="VT48" t="s">
        <v>925</v>
      </c>
      <c r="VU48" s="5">
        <v>0</v>
      </c>
      <c r="VV48" s="5">
        <v>0</v>
      </c>
      <c r="VW48">
        <v>0</v>
      </c>
      <c r="VX48" t="s">
        <v>925</v>
      </c>
      <c r="VY48" t="s">
        <v>925</v>
      </c>
      <c r="VZ48" t="s">
        <v>925</v>
      </c>
      <c r="WA48" t="s">
        <v>925</v>
      </c>
      <c r="WB48" t="s">
        <v>925</v>
      </c>
      <c r="WC48" s="5">
        <v>0</v>
      </c>
      <c r="WD48" t="s">
        <v>925</v>
      </c>
      <c r="WE48" t="s">
        <v>925</v>
      </c>
      <c r="WF48" s="5">
        <v>0</v>
      </c>
      <c r="WG48" t="s">
        <v>925</v>
      </c>
      <c r="WH48" t="s">
        <v>925</v>
      </c>
      <c r="WI48" s="5">
        <v>0</v>
      </c>
      <c r="WJ48" t="s">
        <v>926</v>
      </c>
      <c r="WK48" t="s">
        <v>926</v>
      </c>
      <c r="WL48" s="5">
        <v>0</v>
      </c>
      <c r="WM48" t="s">
        <v>925</v>
      </c>
      <c r="WN48" t="s">
        <v>925</v>
      </c>
      <c r="WO48" s="5">
        <v>0</v>
      </c>
      <c r="WP48" t="s">
        <v>925</v>
      </c>
      <c r="WQ48" t="s">
        <v>926</v>
      </c>
      <c r="WR48" s="5">
        <v>0</v>
      </c>
      <c r="WS48" s="5">
        <v>0</v>
      </c>
      <c r="WT48" s="5">
        <v>0</v>
      </c>
      <c r="WU48" s="5">
        <v>0</v>
      </c>
      <c r="WV48" s="5">
        <v>0</v>
      </c>
      <c r="WW48" s="5">
        <v>0</v>
      </c>
      <c r="WX48" s="5">
        <v>0</v>
      </c>
      <c r="WY48" s="5">
        <v>0</v>
      </c>
      <c r="WZ48" s="5">
        <v>0</v>
      </c>
      <c r="XA48" s="5">
        <v>0</v>
      </c>
      <c r="XB48" s="5">
        <v>0</v>
      </c>
      <c r="XC48" s="5">
        <v>0</v>
      </c>
      <c r="XD48" s="5">
        <v>0</v>
      </c>
      <c r="XE48" s="5">
        <v>0</v>
      </c>
      <c r="XF48" s="5">
        <v>0</v>
      </c>
      <c r="XG48" s="5">
        <v>0</v>
      </c>
      <c r="XH48" s="5">
        <v>0</v>
      </c>
      <c r="XI48" s="5">
        <v>0</v>
      </c>
      <c r="XJ48" s="5">
        <v>0</v>
      </c>
      <c r="XK48" s="5">
        <v>0</v>
      </c>
      <c r="XL48" s="5">
        <v>0</v>
      </c>
      <c r="XM48" s="5">
        <v>0</v>
      </c>
      <c r="XN48" s="5">
        <v>0</v>
      </c>
      <c r="XO48" s="5">
        <v>0</v>
      </c>
      <c r="XP48" s="5">
        <v>0</v>
      </c>
      <c r="XQ48" s="3">
        <v>2</v>
      </c>
      <c r="XR48" s="3">
        <v>0</v>
      </c>
      <c r="XS48" s="1" t="e">
        <v>#NULL!</v>
      </c>
      <c r="XT48" s="1" t="e">
        <v>#NULL!</v>
      </c>
      <c r="XU48" s="3">
        <v>2</v>
      </c>
      <c r="XV48" s="3">
        <v>0</v>
      </c>
      <c r="XW48" s="1" t="e">
        <v>#NULL!</v>
      </c>
      <c r="XX48" s="1" t="e">
        <v>#NULL!</v>
      </c>
      <c r="XY48" s="1" t="e">
        <v>#NULL!</v>
      </c>
      <c r="XZ48" s="3">
        <v>2</v>
      </c>
      <c r="YA48" s="3">
        <v>0</v>
      </c>
      <c r="YB48" s="1" t="e">
        <v>#NULL!</v>
      </c>
      <c r="YC48" s="1" t="e">
        <v>#NULL!</v>
      </c>
      <c r="YD48" s="1" t="e">
        <v>#NULL!</v>
      </c>
      <c r="YE48" s="3">
        <v>2</v>
      </c>
      <c r="YF48" s="3">
        <v>0</v>
      </c>
      <c r="YG48" s="1" t="e">
        <v>#NULL!</v>
      </c>
      <c r="YH48" s="1" t="e">
        <v>#NULL!</v>
      </c>
      <c r="YI48" s="3">
        <v>2</v>
      </c>
      <c r="YJ48" s="3">
        <v>0</v>
      </c>
      <c r="YK48" s="1" t="e">
        <v>#NULL!</v>
      </c>
      <c r="YL48" s="1" t="e">
        <v>#NULL!</v>
      </c>
      <c r="YM48" s="3">
        <v>1</v>
      </c>
      <c r="YN48" s="3">
        <v>0</v>
      </c>
      <c r="YO48" s="1" t="e">
        <v>#NULL!</v>
      </c>
      <c r="YP48" s="1" t="e">
        <v>#NULL!</v>
      </c>
      <c r="YQ48" s="3">
        <v>1</v>
      </c>
      <c r="YR48" s="3">
        <v>0</v>
      </c>
      <c r="YS48" s="1" t="e">
        <v>#NULL!</v>
      </c>
      <c r="YT48" s="1" t="e">
        <v>#NULL!</v>
      </c>
      <c r="YU48" s="1" t="e">
        <v>#NULL!</v>
      </c>
      <c r="YV48" s="3">
        <v>0</v>
      </c>
      <c r="YW48" s="1" t="e">
        <v>#NULL!</v>
      </c>
      <c r="YX48" s="1" t="e">
        <v>#NULL!</v>
      </c>
      <c r="YY48" s="3">
        <v>2</v>
      </c>
      <c r="YZ48" s="3">
        <v>2</v>
      </c>
      <c r="ZA48" s="3">
        <v>0</v>
      </c>
      <c r="ZB48" s="3">
        <v>2</v>
      </c>
      <c r="ZC48" s="3">
        <v>0</v>
      </c>
      <c r="ZD48" s="1" t="e">
        <v>#NULL!</v>
      </c>
      <c r="ZE48" s="3">
        <v>0</v>
      </c>
      <c r="ZF48" s="1" t="e">
        <v>#NULL!</v>
      </c>
      <c r="ZG48" s="1" t="e">
        <v>#NULL!</v>
      </c>
      <c r="ZH48" s="1" t="e">
        <v>#NULL!</v>
      </c>
      <c r="ZI48" s="3">
        <v>2</v>
      </c>
      <c r="ZJ48" s="3">
        <v>2</v>
      </c>
      <c r="ZK48" s="3">
        <v>0</v>
      </c>
      <c r="ZL48" s="3">
        <v>2</v>
      </c>
      <c r="ZM48" s="3">
        <v>0</v>
      </c>
      <c r="ZN48" s="1" t="e">
        <v>#NULL!</v>
      </c>
      <c r="ZO48" s="3">
        <v>1</v>
      </c>
      <c r="ZP48" s="3">
        <v>0</v>
      </c>
      <c r="ZQ48" s="1" t="e">
        <v>#NULL!</v>
      </c>
      <c r="ZR48" s="3">
        <v>1</v>
      </c>
      <c r="ZS48" s="3">
        <v>0</v>
      </c>
      <c r="ZT48" s="1" t="e">
        <v>#NULL!</v>
      </c>
      <c r="ZU48" s="3">
        <v>2</v>
      </c>
      <c r="ZV48" s="3">
        <v>0</v>
      </c>
      <c r="ZW48" s="1" t="e">
        <v>#NULL!</v>
      </c>
      <c r="ZX48" s="3">
        <v>2</v>
      </c>
      <c r="ZY48" s="3">
        <v>0</v>
      </c>
      <c r="ZZ48" s="1" t="e">
        <v>#NULL!</v>
      </c>
      <c r="AAA48" s="3">
        <v>3</v>
      </c>
      <c r="AAB48" s="3">
        <v>0</v>
      </c>
      <c r="AAC48" s="1" t="e">
        <v>#NULL!</v>
      </c>
      <c r="AAD48" s="3">
        <v>999</v>
      </c>
      <c r="AAE48" s="3">
        <v>999</v>
      </c>
      <c r="AAF48" s="3">
        <v>999</v>
      </c>
      <c r="AAG48" s="3">
        <v>999</v>
      </c>
      <c r="AAH48" s="3">
        <v>999</v>
      </c>
      <c r="AAI48" s="3">
        <v>999</v>
      </c>
      <c r="AAJ48" s="3">
        <v>999</v>
      </c>
      <c r="AAK48" s="3">
        <v>999</v>
      </c>
      <c r="AAL48" s="3">
        <v>999</v>
      </c>
      <c r="AAM48" s="3">
        <v>999</v>
      </c>
      <c r="AAN48" s="3">
        <v>999</v>
      </c>
      <c r="AAO48" s="3">
        <v>999</v>
      </c>
      <c r="AAP48" s="3">
        <v>999</v>
      </c>
      <c r="AAQ48" s="3">
        <v>999</v>
      </c>
      <c r="AAR48" s="3">
        <v>999</v>
      </c>
      <c r="AAS48" s="3">
        <v>999</v>
      </c>
      <c r="AAT48" s="3">
        <v>999</v>
      </c>
      <c r="AAU48" s="3">
        <v>999</v>
      </c>
      <c r="AAV48" s="3">
        <v>999</v>
      </c>
      <c r="AAW48" s="3">
        <v>999</v>
      </c>
      <c r="AAX48" s="3">
        <v>999</v>
      </c>
      <c r="AAY48" s="3">
        <v>999</v>
      </c>
      <c r="AAZ48" s="3">
        <v>999</v>
      </c>
      <c r="ABA48" s="3">
        <v>999</v>
      </c>
      <c r="ABB48" s="3">
        <v>5</v>
      </c>
      <c r="ABC48" s="3">
        <v>4</v>
      </c>
      <c r="ABD48" s="3">
        <v>0</v>
      </c>
      <c r="ABE48" s="3">
        <v>0</v>
      </c>
      <c r="ABF48" s="3">
        <v>9</v>
      </c>
      <c r="ABG48" s="3">
        <v>3</v>
      </c>
      <c r="ABH48" s="3">
        <v>0</v>
      </c>
      <c r="ABI48" s="3">
        <v>0</v>
      </c>
      <c r="ABJ48" s="3">
        <v>0</v>
      </c>
      <c r="ABK48" s="3">
        <v>3</v>
      </c>
      <c r="ABL48" s="3">
        <v>6</v>
      </c>
      <c r="ABM48" s="3">
        <v>0</v>
      </c>
      <c r="ABN48" s="3">
        <v>0</v>
      </c>
      <c r="ABO48" s="3">
        <v>0</v>
      </c>
      <c r="ABP48" s="3">
        <v>6</v>
      </c>
      <c r="ABQ48" s="3">
        <v>5</v>
      </c>
      <c r="ABR48" s="3">
        <v>0</v>
      </c>
      <c r="ABS48" s="3">
        <v>0</v>
      </c>
      <c r="ABT48" s="3">
        <v>5</v>
      </c>
      <c r="ABU48" s="3">
        <v>4</v>
      </c>
      <c r="ABV48" s="3">
        <v>0</v>
      </c>
      <c r="ABW48" s="3">
        <v>0</v>
      </c>
      <c r="ABX48" s="3">
        <v>4</v>
      </c>
      <c r="ABY48" s="3">
        <v>4</v>
      </c>
      <c r="ABZ48" s="3">
        <v>0</v>
      </c>
      <c r="ACA48" s="3">
        <v>0</v>
      </c>
      <c r="ACB48" s="3">
        <v>5</v>
      </c>
      <c r="ACC48" s="3">
        <v>4</v>
      </c>
      <c r="ACD48" s="3">
        <v>0</v>
      </c>
      <c r="ACE48" s="3">
        <v>0</v>
      </c>
      <c r="ACF48" s="3">
        <v>0</v>
      </c>
      <c r="ACG48" s="3">
        <v>6</v>
      </c>
      <c r="ACH48" s="3">
        <v>0</v>
      </c>
      <c r="ACI48" s="3">
        <v>0</v>
      </c>
      <c r="ACJ48" s="3">
        <v>3</v>
      </c>
      <c r="ACK48" s="3">
        <v>4</v>
      </c>
      <c r="ACL48" s="3">
        <v>3</v>
      </c>
      <c r="ACM48" s="3">
        <v>2</v>
      </c>
      <c r="ACN48" s="3">
        <v>5</v>
      </c>
      <c r="ACO48" s="3">
        <v>0</v>
      </c>
      <c r="ACP48" s="3">
        <v>8</v>
      </c>
      <c r="ACQ48" s="3">
        <v>0</v>
      </c>
      <c r="ACR48" s="3">
        <v>0</v>
      </c>
      <c r="ACS48" s="3">
        <v>0</v>
      </c>
      <c r="ACT48" s="3">
        <v>5</v>
      </c>
      <c r="ACU48" s="3">
        <v>3</v>
      </c>
      <c r="ACV48" s="3">
        <v>3</v>
      </c>
      <c r="ACW48" s="3">
        <v>5</v>
      </c>
      <c r="ACX48" s="3">
        <v>4</v>
      </c>
      <c r="ACY48" s="3">
        <v>0</v>
      </c>
      <c r="ACZ48" s="3">
        <v>4</v>
      </c>
      <c r="ADA48" s="3">
        <v>3</v>
      </c>
      <c r="ADB48" s="3">
        <v>0</v>
      </c>
      <c r="ADC48" s="3">
        <v>3</v>
      </c>
      <c r="ADD48" s="3">
        <v>6</v>
      </c>
      <c r="ADE48" s="3">
        <v>0</v>
      </c>
      <c r="ADF48" s="3">
        <v>4</v>
      </c>
      <c r="ADG48" s="3">
        <v>6</v>
      </c>
      <c r="ADH48" s="3">
        <v>0</v>
      </c>
      <c r="ADI48" s="3">
        <v>8</v>
      </c>
      <c r="ADJ48" s="3">
        <v>4</v>
      </c>
      <c r="ADK48" s="3">
        <v>0</v>
      </c>
      <c r="ADL48" s="3">
        <v>4</v>
      </c>
      <c r="ADM48" s="3">
        <v>4</v>
      </c>
      <c r="ADN48" s="3">
        <v>0</v>
      </c>
      <c r="ADO48" s="3">
        <v>0</v>
      </c>
      <c r="ADP48" s="3">
        <v>0</v>
      </c>
      <c r="ADQ48" s="3">
        <v>0</v>
      </c>
      <c r="ADR48" s="3">
        <v>0</v>
      </c>
      <c r="ADS48" s="3">
        <v>0</v>
      </c>
      <c r="ADT48" s="3">
        <v>0</v>
      </c>
      <c r="ADU48" s="3">
        <v>0</v>
      </c>
      <c r="ADV48" s="3">
        <v>0</v>
      </c>
      <c r="ADW48" s="3">
        <v>0</v>
      </c>
      <c r="ADX48" s="3">
        <v>0</v>
      </c>
      <c r="ADY48" s="3">
        <v>0</v>
      </c>
      <c r="ADZ48" s="3">
        <v>0</v>
      </c>
      <c r="AEA48" s="3">
        <v>0</v>
      </c>
      <c r="AEB48" s="3">
        <v>0</v>
      </c>
      <c r="AEC48" s="3">
        <v>0</v>
      </c>
      <c r="AED48" s="3">
        <v>0</v>
      </c>
      <c r="AEE48" s="3">
        <v>0</v>
      </c>
      <c r="AEF48" s="3">
        <v>0</v>
      </c>
      <c r="AEG48" s="3">
        <v>0</v>
      </c>
      <c r="AEH48" s="3">
        <v>0</v>
      </c>
      <c r="AEI48" s="3">
        <v>0</v>
      </c>
      <c r="AEJ48" s="3">
        <v>0</v>
      </c>
      <c r="AEK48" s="3">
        <v>0</v>
      </c>
      <c r="AEL48" s="3">
        <v>0</v>
      </c>
      <c r="AEM48" t="s">
        <v>933</v>
      </c>
      <c r="AEN48" t="s">
        <v>933</v>
      </c>
      <c r="AEO48" s="5">
        <v>0</v>
      </c>
      <c r="AEP48" s="5">
        <v>0</v>
      </c>
      <c r="AEQ48" t="s">
        <v>933</v>
      </c>
      <c r="AER48" t="s">
        <v>933</v>
      </c>
      <c r="AES48" s="5">
        <v>0</v>
      </c>
      <c r="AET48" s="5">
        <v>0</v>
      </c>
      <c r="AEU48" s="5">
        <v>0</v>
      </c>
      <c r="AEV48" t="s">
        <v>933</v>
      </c>
      <c r="AEW48" t="s">
        <v>933</v>
      </c>
      <c r="AEX48" s="5">
        <v>0</v>
      </c>
      <c r="AEY48" s="5">
        <v>0</v>
      </c>
      <c r="AEZ48" s="5">
        <v>0</v>
      </c>
      <c r="AFA48" t="s">
        <v>933</v>
      </c>
      <c r="AFB48" t="s">
        <v>933</v>
      </c>
      <c r="AFC48" s="5">
        <v>0</v>
      </c>
      <c r="AFD48" s="5">
        <v>0</v>
      </c>
      <c r="AFE48" t="s">
        <v>933</v>
      </c>
      <c r="AFF48" t="s">
        <v>933</v>
      </c>
      <c r="AFG48" s="5">
        <v>0</v>
      </c>
      <c r="AFH48" s="5">
        <v>0</v>
      </c>
      <c r="AFI48" t="s">
        <v>933</v>
      </c>
      <c r="AFJ48" t="s">
        <v>933</v>
      </c>
      <c r="AFK48" s="5">
        <v>0</v>
      </c>
      <c r="AFL48" s="5">
        <v>0</v>
      </c>
      <c r="AFM48" t="s">
        <v>933</v>
      </c>
      <c r="AFN48" t="s">
        <v>933</v>
      </c>
      <c r="AFO48" s="5">
        <v>0</v>
      </c>
      <c r="AFP48" s="5">
        <v>0</v>
      </c>
      <c r="AFQ48" s="5">
        <v>0</v>
      </c>
      <c r="AFR48" t="s">
        <v>933</v>
      </c>
      <c r="AFS48" s="5">
        <v>0</v>
      </c>
      <c r="AFT48" s="5">
        <v>0</v>
      </c>
      <c r="AFU48" t="s">
        <v>933</v>
      </c>
      <c r="AFV48" t="s">
        <v>933</v>
      </c>
      <c r="AFW48" t="s">
        <v>933</v>
      </c>
      <c r="AFX48" t="s">
        <v>933</v>
      </c>
      <c r="AFY48" t="s">
        <v>933</v>
      </c>
      <c r="AFZ48" s="5">
        <v>0</v>
      </c>
      <c r="AGA48" t="s">
        <v>933</v>
      </c>
      <c r="AGB48" s="5">
        <v>0</v>
      </c>
      <c r="AGC48" s="5">
        <v>0</v>
      </c>
      <c r="AGD48" s="5">
        <v>0</v>
      </c>
      <c r="AGE48" t="s">
        <v>933</v>
      </c>
      <c r="AGF48" t="s">
        <v>933</v>
      </c>
      <c r="AGG48" t="s">
        <v>933</v>
      </c>
      <c r="AGH48" t="s">
        <v>933</v>
      </c>
      <c r="AGI48" t="s">
        <v>933</v>
      </c>
      <c r="AGJ48" s="5">
        <v>0</v>
      </c>
      <c r="AGK48" t="s">
        <v>933</v>
      </c>
      <c r="AGL48" t="s">
        <v>933</v>
      </c>
      <c r="AGM48" s="5">
        <v>0</v>
      </c>
      <c r="AGN48" t="s">
        <v>933</v>
      </c>
      <c r="AGO48" t="s">
        <v>933</v>
      </c>
      <c r="AGP48" s="5">
        <v>0</v>
      </c>
      <c r="AGQ48" t="s">
        <v>933</v>
      </c>
      <c r="AGR48" t="s">
        <v>933</v>
      </c>
      <c r="AGS48" s="5">
        <v>0</v>
      </c>
      <c r="AGT48" t="s">
        <v>933</v>
      </c>
      <c r="AGU48" t="s">
        <v>933</v>
      </c>
      <c r="AGV48" s="5">
        <v>0</v>
      </c>
      <c r="AGW48" t="s">
        <v>933</v>
      </c>
      <c r="AGX48" t="s">
        <v>933</v>
      </c>
      <c r="AGY48" s="5">
        <v>0</v>
      </c>
      <c r="AGZ48" s="5">
        <v>0</v>
      </c>
      <c r="AHA48" s="5">
        <v>0</v>
      </c>
      <c r="AHB48" s="5">
        <v>0</v>
      </c>
      <c r="AHC48" s="5">
        <v>0</v>
      </c>
      <c r="AHD48" s="5">
        <v>0</v>
      </c>
      <c r="AHE48" s="5">
        <v>0</v>
      </c>
      <c r="AHF48" s="5">
        <v>0</v>
      </c>
      <c r="AHG48" s="5">
        <v>0</v>
      </c>
      <c r="AHH48" s="5">
        <v>0</v>
      </c>
      <c r="AHI48" s="5">
        <v>0</v>
      </c>
      <c r="AHJ48" s="5">
        <v>0</v>
      </c>
      <c r="AHK48" s="5">
        <v>0</v>
      </c>
      <c r="AHL48" s="5">
        <v>0</v>
      </c>
      <c r="AHM48" s="5">
        <v>0</v>
      </c>
      <c r="AHN48" s="5">
        <v>0</v>
      </c>
      <c r="AHO48" s="5">
        <v>0</v>
      </c>
      <c r="AHP48" s="5">
        <v>0</v>
      </c>
      <c r="AHQ48" s="5">
        <v>0</v>
      </c>
      <c r="AHR48" s="5">
        <v>0</v>
      </c>
      <c r="AHS48" s="5">
        <v>0</v>
      </c>
      <c r="AHT48" s="5">
        <v>0</v>
      </c>
      <c r="AHU48" s="5">
        <v>0</v>
      </c>
      <c r="AHV48" s="5">
        <v>0</v>
      </c>
      <c r="AHW48" s="5">
        <v>0</v>
      </c>
    </row>
    <row r="49" spans="1:907" x14ac:dyDescent="0.2">
      <c r="A49" s="5">
        <v>56</v>
      </c>
      <c r="B49" t="s">
        <v>903</v>
      </c>
      <c r="C49" t="s">
        <v>904</v>
      </c>
      <c r="D49" t="s">
        <v>905</v>
      </c>
      <c r="E49" s="5">
        <v>73</v>
      </c>
      <c r="F49" s="5">
        <v>73.13055555555556</v>
      </c>
      <c r="G49" s="2">
        <v>42625</v>
      </c>
      <c r="H49" s="2">
        <v>43831</v>
      </c>
      <c r="I49" t="s">
        <v>906</v>
      </c>
      <c r="J49" t="s">
        <v>907</v>
      </c>
      <c r="K49" t="s">
        <v>912</v>
      </c>
      <c r="L49" t="s">
        <v>912</v>
      </c>
      <c r="M49" t="s">
        <v>912</v>
      </c>
      <c r="N49" s="5">
        <v>0</v>
      </c>
      <c r="O49" t="s">
        <v>913</v>
      </c>
      <c r="P49" t="s">
        <v>912</v>
      </c>
      <c r="Q49" s="5">
        <v>0</v>
      </c>
      <c r="R49" s="5">
        <v>0</v>
      </c>
      <c r="S49" s="5">
        <v>0</v>
      </c>
      <c r="T49" t="s">
        <v>913</v>
      </c>
      <c r="U49" t="s">
        <v>913</v>
      </c>
      <c r="V49" s="5">
        <v>0</v>
      </c>
      <c r="W49" s="5">
        <v>0</v>
      </c>
      <c r="X49" s="5">
        <v>0</v>
      </c>
      <c r="Y49" t="s">
        <v>913</v>
      </c>
      <c r="Z49" t="s">
        <v>913</v>
      </c>
      <c r="AA49" s="5">
        <v>0</v>
      </c>
      <c r="AB49" s="5">
        <v>0</v>
      </c>
      <c r="AC49" t="s">
        <v>913</v>
      </c>
      <c r="AD49" t="s">
        <v>913</v>
      </c>
      <c r="AE49" s="5">
        <v>0</v>
      </c>
      <c r="AF49" s="5">
        <v>0</v>
      </c>
      <c r="AG49" t="s">
        <v>913</v>
      </c>
      <c r="AH49" t="s">
        <v>912</v>
      </c>
      <c r="AI49" t="s">
        <v>912</v>
      </c>
      <c r="AJ49" s="5">
        <v>0</v>
      </c>
      <c r="AK49" t="s">
        <v>913</v>
      </c>
      <c r="AL49" t="s">
        <v>913</v>
      </c>
      <c r="AM49" s="5">
        <v>0</v>
      </c>
      <c r="AN49" s="5">
        <v>0</v>
      </c>
      <c r="AO49" s="5">
        <v>0</v>
      </c>
      <c r="AP49" t="s">
        <v>912</v>
      </c>
      <c r="AQ49" t="s">
        <v>912</v>
      </c>
      <c r="AR49" s="5">
        <v>0</v>
      </c>
      <c r="AS49" t="s">
        <v>913</v>
      </c>
      <c r="AT49" t="s">
        <v>913</v>
      </c>
      <c r="AU49" s="5">
        <v>0</v>
      </c>
      <c r="AV49" t="s">
        <v>913</v>
      </c>
      <c r="AW49" t="s">
        <v>913</v>
      </c>
      <c r="AX49" s="5">
        <v>0</v>
      </c>
      <c r="AY49" t="s">
        <v>913</v>
      </c>
      <c r="AZ49" t="s">
        <v>912</v>
      </c>
      <c r="BA49" s="5">
        <v>0</v>
      </c>
      <c r="BB49" s="5">
        <v>0</v>
      </c>
      <c r="BC49" t="s">
        <v>913</v>
      </c>
      <c r="BD49" t="s">
        <v>912</v>
      </c>
      <c r="BE49" s="5">
        <v>0</v>
      </c>
      <c r="BF49" t="s">
        <v>913</v>
      </c>
      <c r="BG49" t="s">
        <v>913</v>
      </c>
      <c r="BH49" t="s">
        <v>912</v>
      </c>
      <c r="BI49" t="s">
        <v>913</v>
      </c>
      <c r="BJ49" t="s">
        <v>913</v>
      </c>
      <c r="BK49" s="5">
        <v>0</v>
      </c>
      <c r="BL49" t="s">
        <v>912</v>
      </c>
      <c r="BM49" t="s">
        <v>913</v>
      </c>
      <c r="BN49" s="5">
        <v>0</v>
      </c>
      <c r="BO49" t="s">
        <v>912</v>
      </c>
      <c r="BP49" t="s">
        <v>912</v>
      </c>
      <c r="BQ49" s="5">
        <v>0</v>
      </c>
      <c r="BR49" t="s">
        <v>913</v>
      </c>
      <c r="BS49" t="s">
        <v>913</v>
      </c>
      <c r="BT49" s="5">
        <v>0</v>
      </c>
      <c r="BU49" t="s">
        <v>913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t="s">
        <v>912</v>
      </c>
      <c r="CW49" t="s">
        <v>913</v>
      </c>
      <c r="CX49" t="s">
        <v>913</v>
      </c>
      <c r="CY49" s="5">
        <v>0</v>
      </c>
      <c r="CZ49" t="s">
        <v>913</v>
      </c>
      <c r="DA49" t="s">
        <v>913</v>
      </c>
      <c r="DB49" s="5">
        <v>0</v>
      </c>
      <c r="DC49" s="5">
        <v>0</v>
      </c>
      <c r="DD49" s="5">
        <v>0</v>
      </c>
      <c r="DE49" t="s">
        <v>913</v>
      </c>
      <c r="DF49" t="s">
        <v>913</v>
      </c>
      <c r="DG49" s="5">
        <v>0</v>
      </c>
      <c r="DH49" s="5">
        <v>0</v>
      </c>
      <c r="DI49" s="5">
        <v>0</v>
      </c>
      <c r="DJ49" t="s">
        <v>913</v>
      </c>
      <c r="DK49" t="s">
        <v>913</v>
      </c>
      <c r="DL49" s="5">
        <v>0</v>
      </c>
      <c r="DM49" s="5">
        <v>0</v>
      </c>
      <c r="DN49" t="s">
        <v>913</v>
      </c>
      <c r="DO49" t="s">
        <v>913</v>
      </c>
      <c r="DP49" s="5">
        <v>0</v>
      </c>
      <c r="DQ49" s="5">
        <v>0</v>
      </c>
      <c r="DR49" t="s">
        <v>913</v>
      </c>
      <c r="DS49" t="s">
        <v>913</v>
      </c>
      <c r="DT49" t="s">
        <v>913</v>
      </c>
      <c r="DU49" s="5">
        <v>0</v>
      </c>
      <c r="DV49" t="s">
        <v>913</v>
      </c>
      <c r="DW49" t="s">
        <v>913</v>
      </c>
      <c r="DX49" s="5">
        <v>0</v>
      </c>
      <c r="DY49" s="5">
        <v>0</v>
      </c>
      <c r="DZ49" s="5">
        <v>0</v>
      </c>
      <c r="EA49" t="s">
        <v>913</v>
      </c>
      <c r="EB49" t="s">
        <v>913</v>
      </c>
      <c r="EC49" s="5">
        <v>0</v>
      </c>
      <c r="ED49" t="s">
        <v>913</v>
      </c>
      <c r="EE49" t="s">
        <v>913</v>
      </c>
      <c r="EF49" s="5">
        <v>0</v>
      </c>
      <c r="EG49" t="s">
        <v>913</v>
      </c>
      <c r="EH49" t="s">
        <v>913</v>
      </c>
      <c r="EI49" s="5">
        <v>0</v>
      </c>
      <c r="EJ49" t="s">
        <v>913</v>
      </c>
      <c r="EK49" t="s">
        <v>913</v>
      </c>
      <c r="EL49" s="5">
        <v>0</v>
      </c>
      <c r="EM49" s="5">
        <v>0</v>
      </c>
      <c r="EN49" t="s">
        <v>913</v>
      </c>
      <c r="EO49" t="s">
        <v>913</v>
      </c>
      <c r="EP49" s="5">
        <v>0</v>
      </c>
      <c r="EQ49" t="s">
        <v>913</v>
      </c>
      <c r="ER49" t="s">
        <v>913</v>
      </c>
      <c r="ES49" t="s">
        <v>913</v>
      </c>
      <c r="ET49" t="s">
        <v>913</v>
      </c>
      <c r="EU49" t="s">
        <v>913</v>
      </c>
      <c r="EV49" s="5">
        <v>0</v>
      </c>
      <c r="EW49" t="s">
        <v>913</v>
      </c>
      <c r="EX49" t="s">
        <v>913</v>
      </c>
      <c r="EY49" s="5">
        <v>0</v>
      </c>
      <c r="EZ49" t="s">
        <v>913</v>
      </c>
      <c r="FA49" t="s">
        <v>913</v>
      </c>
      <c r="FB49" s="5">
        <v>0</v>
      </c>
      <c r="FC49" t="s">
        <v>913</v>
      </c>
      <c r="FD49" t="s">
        <v>913</v>
      </c>
      <c r="FE49" s="5">
        <v>0</v>
      </c>
      <c r="FF49" t="s">
        <v>913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999</v>
      </c>
      <c r="GH49" s="5">
        <v>999</v>
      </c>
      <c r="GI49" t="s">
        <v>909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999</v>
      </c>
      <c r="GQ49" s="5">
        <v>999</v>
      </c>
      <c r="GR49" t="s">
        <v>1036</v>
      </c>
      <c r="GS49" s="4">
        <v>1</v>
      </c>
      <c r="GT49" s="4">
        <v>0</v>
      </c>
      <c r="GU49" s="4">
        <v>22</v>
      </c>
      <c r="GV49" s="4">
        <v>20</v>
      </c>
      <c r="GW49" s="5">
        <v>23</v>
      </c>
      <c r="GX49" s="5">
        <v>20</v>
      </c>
      <c r="GY49" s="5">
        <v>0</v>
      </c>
      <c r="GZ49" s="5">
        <v>1</v>
      </c>
      <c r="HA49" s="5">
        <v>0</v>
      </c>
      <c r="HB49" s="5">
        <v>0</v>
      </c>
      <c r="HC49" s="5">
        <v>16</v>
      </c>
      <c r="HD49" s="5">
        <v>12</v>
      </c>
      <c r="HE49" s="5">
        <v>6</v>
      </c>
      <c r="HF49" s="5">
        <v>8</v>
      </c>
      <c r="HG49" t="s">
        <v>910</v>
      </c>
      <c r="HH49" t="s">
        <v>910</v>
      </c>
      <c r="HI49" s="5">
        <v>7</v>
      </c>
      <c r="HJ49" s="5">
        <v>8</v>
      </c>
      <c r="HK49" s="5">
        <v>4</v>
      </c>
      <c r="HL49" s="5">
        <v>4</v>
      </c>
      <c r="HM49" s="5">
        <v>0</v>
      </c>
      <c r="HN49" s="5">
        <v>1</v>
      </c>
      <c r="HO49" s="5">
        <v>1</v>
      </c>
      <c r="HP49" s="5">
        <v>0</v>
      </c>
      <c r="HQ49" s="5">
        <v>1</v>
      </c>
      <c r="HR49" s="5">
        <v>0</v>
      </c>
      <c r="HS49" s="5">
        <v>5</v>
      </c>
      <c r="HT49" s="5">
        <v>5</v>
      </c>
      <c r="HU49" s="5">
        <v>5</v>
      </c>
      <c r="HV49" s="5">
        <v>0</v>
      </c>
      <c r="HW49" s="5">
        <v>5</v>
      </c>
      <c r="HX49" s="5">
        <v>5</v>
      </c>
      <c r="HY49" s="5">
        <v>0</v>
      </c>
      <c r="HZ49" s="5">
        <v>0</v>
      </c>
      <c r="IA49" s="5">
        <v>0</v>
      </c>
      <c r="IB49" s="5">
        <v>5</v>
      </c>
      <c r="IC49" s="5">
        <v>5</v>
      </c>
      <c r="ID49" s="5">
        <v>0</v>
      </c>
      <c r="IE49" s="5">
        <v>0</v>
      </c>
      <c r="IF49" s="5">
        <v>0</v>
      </c>
      <c r="IG49" s="5">
        <v>5</v>
      </c>
      <c r="IH49" s="5">
        <v>5</v>
      </c>
      <c r="II49" s="5">
        <v>0</v>
      </c>
      <c r="IJ49" s="5">
        <v>0</v>
      </c>
      <c r="IK49" s="5">
        <v>5</v>
      </c>
      <c r="IL49" s="5">
        <v>5</v>
      </c>
      <c r="IM49" s="5">
        <v>0</v>
      </c>
      <c r="IN49" s="5">
        <v>0</v>
      </c>
      <c r="IO49" s="5">
        <v>5</v>
      </c>
      <c r="IP49" s="5">
        <v>5</v>
      </c>
      <c r="IQ49" s="5">
        <v>5</v>
      </c>
      <c r="IR49" s="5">
        <v>0</v>
      </c>
      <c r="IS49" s="5">
        <v>5</v>
      </c>
      <c r="IT49" s="5">
        <v>5</v>
      </c>
      <c r="IU49" s="5">
        <v>0</v>
      </c>
      <c r="IV49" s="5">
        <v>0</v>
      </c>
      <c r="IW49" s="5">
        <v>0</v>
      </c>
      <c r="IX49" s="5">
        <v>5</v>
      </c>
      <c r="IY49" s="5">
        <v>5</v>
      </c>
      <c r="IZ49" s="5">
        <v>0</v>
      </c>
      <c r="JA49" s="5">
        <v>5</v>
      </c>
      <c r="JB49" s="5">
        <v>5</v>
      </c>
      <c r="JC49" s="5">
        <v>0</v>
      </c>
      <c r="JD49" s="5">
        <v>5</v>
      </c>
      <c r="JE49" s="5">
        <v>5</v>
      </c>
      <c r="JF49" s="5">
        <v>0</v>
      </c>
      <c r="JG49" s="5">
        <v>5</v>
      </c>
      <c r="JH49" s="5">
        <v>5</v>
      </c>
      <c r="JI49" s="5">
        <v>0</v>
      </c>
      <c r="JJ49" s="5">
        <v>0</v>
      </c>
      <c r="JK49" s="5">
        <v>5</v>
      </c>
      <c r="JL49" s="5">
        <v>5</v>
      </c>
      <c r="JM49" s="5">
        <v>0</v>
      </c>
      <c r="JN49" s="5">
        <v>5</v>
      </c>
      <c r="JO49" s="5">
        <v>5</v>
      </c>
      <c r="JP49" s="5">
        <v>5</v>
      </c>
      <c r="JQ49" s="5">
        <v>5</v>
      </c>
      <c r="JR49" s="5">
        <v>5</v>
      </c>
      <c r="JS49" s="5">
        <v>0</v>
      </c>
      <c r="JT49" s="5">
        <v>5</v>
      </c>
      <c r="JU49" s="5">
        <v>5</v>
      </c>
      <c r="JV49" s="5">
        <v>0</v>
      </c>
      <c r="JW49" s="5">
        <v>5</v>
      </c>
      <c r="JX49" s="5">
        <v>5</v>
      </c>
      <c r="JY49" s="5">
        <v>0</v>
      </c>
      <c r="JZ49" s="5">
        <v>5</v>
      </c>
      <c r="KA49" s="5">
        <v>5</v>
      </c>
      <c r="KB49" s="5">
        <v>0</v>
      </c>
      <c r="KC49" s="5">
        <v>5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t="s">
        <v>916</v>
      </c>
      <c r="LE49" t="s">
        <v>916</v>
      </c>
      <c r="LF49" t="s">
        <v>916</v>
      </c>
      <c r="LG49" s="5">
        <v>0</v>
      </c>
      <c r="LH49" t="s">
        <v>918</v>
      </c>
      <c r="LI49" t="s">
        <v>916</v>
      </c>
      <c r="LJ49" t="s">
        <v>940</v>
      </c>
      <c r="LK49" s="5">
        <v>0</v>
      </c>
      <c r="LL49" s="5">
        <v>0</v>
      </c>
      <c r="LM49" t="s">
        <v>918</v>
      </c>
      <c r="LN49" t="s">
        <v>918</v>
      </c>
      <c r="LO49" s="5">
        <v>0</v>
      </c>
      <c r="LP49" s="5">
        <v>0</v>
      </c>
      <c r="LQ49" s="5">
        <v>0</v>
      </c>
      <c r="LR49" t="s">
        <v>918</v>
      </c>
      <c r="LS49" t="s">
        <v>916</v>
      </c>
      <c r="LT49" s="5">
        <v>0</v>
      </c>
      <c r="LU49" s="5">
        <v>0</v>
      </c>
      <c r="LV49" t="s">
        <v>916</v>
      </c>
      <c r="LW49" t="s">
        <v>918</v>
      </c>
      <c r="LX49" s="5">
        <v>0</v>
      </c>
      <c r="LY49" s="5">
        <v>0</v>
      </c>
      <c r="LZ49" t="s">
        <v>918</v>
      </c>
      <c r="MA49" t="s">
        <v>918</v>
      </c>
      <c r="MB49" t="s">
        <v>918</v>
      </c>
      <c r="MC49" s="5">
        <v>0</v>
      </c>
      <c r="MD49" t="s">
        <v>916</v>
      </c>
      <c r="ME49" t="s">
        <v>918</v>
      </c>
      <c r="MF49" s="5">
        <v>0</v>
      </c>
      <c r="MG49" s="5">
        <v>0</v>
      </c>
      <c r="MH49" s="5">
        <v>0</v>
      </c>
      <c r="MI49" t="s">
        <v>916</v>
      </c>
      <c r="MJ49" t="s">
        <v>916</v>
      </c>
      <c r="MK49" s="5">
        <v>0</v>
      </c>
      <c r="ML49" t="s">
        <v>918</v>
      </c>
      <c r="MM49" t="s">
        <v>916</v>
      </c>
      <c r="MN49" s="5">
        <v>0</v>
      </c>
      <c r="MO49" t="s">
        <v>918</v>
      </c>
      <c r="MP49" t="s">
        <v>918</v>
      </c>
      <c r="MQ49" s="5">
        <v>0</v>
      </c>
      <c r="MR49" t="s">
        <v>918</v>
      </c>
      <c r="MS49" t="s">
        <v>916</v>
      </c>
      <c r="MT49" s="5">
        <v>0</v>
      </c>
      <c r="MU49" s="5">
        <v>0</v>
      </c>
      <c r="MV49" t="s">
        <v>918</v>
      </c>
      <c r="MW49" t="s">
        <v>916</v>
      </c>
      <c r="MX49" s="5">
        <v>0</v>
      </c>
      <c r="MY49" t="s">
        <v>918</v>
      </c>
      <c r="MZ49" t="s">
        <v>918</v>
      </c>
      <c r="NA49" t="s">
        <v>916</v>
      </c>
      <c r="NB49" t="s">
        <v>916</v>
      </c>
      <c r="NC49" t="s">
        <v>916</v>
      </c>
      <c r="ND49" s="5">
        <v>0</v>
      </c>
      <c r="NE49" t="s">
        <v>916</v>
      </c>
      <c r="NF49" t="s">
        <v>918</v>
      </c>
      <c r="NG49" s="5">
        <v>0</v>
      </c>
      <c r="NH49" t="s">
        <v>916</v>
      </c>
      <c r="NI49" t="s">
        <v>916</v>
      </c>
      <c r="NJ49" s="5">
        <v>0</v>
      </c>
      <c r="NK49" t="s">
        <v>918</v>
      </c>
      <c r="NL49" t="s">
        <v>918</v>
      </c>
      <c r="NM49" s="5">
        <v>0</v>
      </c>
      <c r="NN49" t="s">
        <v>918</v>
      </c>
      <c r="NO49" t="s">
        <v>940</v>
      </c>
      <c r="NP49" s="5">
        <v>0</v>
      </c>
      <c r="NQ49" s="5">
        <v>0</v>
      </c>
      <c r="NR49" s="5">
        <v>0</v>
      </c>
      <c r="NS49" s="5">
        <v>0</v>
      </c>
      <c r="NT49" s="5">
        <v>0</v>
      </c>
      <c r="NU49" s="5">
        <v>0</v>
      </c>
      <c r="NV49" s="5">
        <v>0</v>
      </c>
      <c r="NW49" s="5">
        <v>0</v>
      </c>
      <c r="NX49" s="5">
        <v>0</v>
      </c>
      <c r="NY49" s="5">
        <v>0</v>
      </c>
      <c r="NZ49" s="5">
        <v>0</v>
      </c>
      <c r="OA49" s="5">
        <v>0</v>
      </c>
      <c r="OB49" s="5">
        <v>0</v>
      </c>
      <c r="OC49" s="5">
        <v>0</v>
      </c>
      <c r="OD49" s="5">
        <v>0</v>
      </c>
      <c r="OE49" s="5">
        <v>0</v>
      </c>
      <c r="OF49" s="5">
        <v>0</v>
      </c>
      <c r="OG49" s="5">
        <v>0</v>
      </c>
      <c r="OH49" s="5">
        <v>0</v>
      </c>
      <c r="OI49" s="5">
        <v>0</v>
      </c>
      <c r="OJ49" s="5">
        <v>0</v>
      </c>
      <c r="OK49" s="5">
        <v>0</v>
      </c>
      <c r="OL49" s="5">
        <v>0</v>
      </c>
      <c r="OM49" s="5">
        <v>0</v>
      </c>
      <c r="ON49" s="5">
        <v>0</v>
      </c>
      <c r="OO49" s="5">
        <v>5</v>
      </c>
      <c r="OP49" s="5">
        <v>5</v>
      </c>
      <c r="OQ49" s="5">
        <v>5</v>
      </c>
      <c r="OR49" s="5">
        <v>0</v>
      </c>
      <c r="OS49" s="5">
        <v>5</v>
      </c>
      <c r="OT49" s="5">
        <v>15</v>
      </c>
      <c r="OU49" s="5">
        <v>0</v>
      </c>
      <c r="OV49" s="5">
        <v>0</v>
      </c>
      <c r="OW49" s="5">
        <v>0</v>
      </c>
      <c r="OX49" s="5">
        <v>5</v>
      </c>
      <c r="OY49" s="5">
        <v>5</v>
      </c>
      <c r="OZ49" s="5">
        <v>0</v>
      </c>
      <c r="PA49" s="5">
        <v>0</v>
      </c>
      <c r="PB49" s="5">
        <v>0</v>
      </c>
      <c r="PC49" s="5">
        <v>5</v>
      </c>
      <c r="PD49" s="5">
        <v>15</v>
      </c>
      <c r="PE49" s="5">
        <v>0</v>
      </c>
      <c r="PF49" s="5">
        <v>0</v>
      </c>
      <c r="PG49" s="5">
        <v>5</v>
      </c>
      <c r="PH49" s="5">
        <v>5</v>
      </c>
      <c r="PI49" s="5">
        <v>0</v>
      </c>
      <c r="PJ49" s="5">
        <v>0</v>
      </c>
      <c r="PK49" s="5">
        <v>5</v>
      </c>
      <c r="PL49" s="5">
        <v>15</v>
      </c>
      <c r="PM49" s="5">
        <v>15</v>
      </c>
      <c r="PN49" s="5">
        <v>0</v>
      </c>
      <c r="PO49" s="5">
        <v>15</v>
      </c>
      <c r="PP49" s="5">
        <v>15</v>
      </c>
      <c r="PQ49" s="5">
        <v>0</v>
      </c>
      <c r="PR49" s="5">
        <v>0</v>
      </c>
      <c r="PS49" s="5">
        <v>0</v>
      </c>
      <c r="PT49" s="5">
        <v>15</v>
      </c>
      <c r="PU49" s="5">
        <v>15</v>
      </c>
      <c r="PV49" s="5">
        <v>0</v>
      </c>
      <c r="PW49" s="5">
        <v>5</v>
      </c>
      <c r="PX49" s="5">
        <v>15</v>
      </c>
      <c r="PY49" s="5">
        <v>15</v>
      </c>
      <c r="PZ49" s="5">
        <v>15</v>
      </c>
      <c r="QA49" s="5">
        <v>15</v>
      </c>
      <c r="QB49" s="5">
        <v>0</v>
      </c>
      <c r="QC49" s="5">
        <v>5</v>
      </c>
      <c r="QD49" s="5">
        <v>15</v>
      </c>
      <c r="QE49" s="5">
        <v>0</v>
      </c>
      <c r="QF49" s="5">
        <v>0</v>
      </c>
      <c r="QG49" s="5">
        <v>5</v>
      </c>
      <c r="QH49" s="5">
        <v>15</v>
      </c>
      <c r="QI49" s="5">
        <v>0</v>
      </c>
      <c r="QJ49" s="5">
        <v>5</v>
      </c>
      <c r="QK49" s="5">
        <v>15</v>
      </c>
      <c r="QL49" s="5">
        <v>15</v>
      </c>
      <c r="QM49" s="5">
        <v>15</v>
      </c>
      <c r="QN49" s="5">
        <v>15</v>
      </c>
      <c r="QO49" s="5">
        <v>0</v>
      </c>
      <c r="QP49" s="5">
        <v>15</v>
      </c>
      <c r="QQ49" s="5">
        <v>15</v>
      </c>
      <c r="QR49" s="5">
        <v>0</v>
      </c>
      <c r="QS49" s="5">
        <v>15</v>
      </c>
      <c r="QT49" s="5">
        <v>15</v>
      </c>
      <c r="QU49" s="5">
        <v>0</v>
      </c>
      <c r="QV49" s="5">
        <v>5</v>
      </c>
      <c r="QW49" s="5">
        <v>15</v>
      </c>
      <c r="QX49" s="5">
        <v>0</v>
      </c>
      <c r="QY49" s="5">
        <v>15</v>
      </c>
      <c r="QZ49" s="5">
        <v>0</v>
      </c>
      <c r="RA49" s="5">
        <v>0</v>
      </c>
      <c r="RB49" s="5">
        <v>0</v>
      </c>
      <c r="RC49" s="5">
        <v>0</v>
      </c>
      <c r="RD49" s="5">
        <v>0</v>
      </c>
      <c r="RE49" s="5">
        <v>0</v>
      </c>
      <c r="RF49" s="5">
        <v>0</v>
      </c>
      <c r="RG49" s="5">
        <v>0</v>
      </c>
      <c r="RH49" s="5">
        <v>0</v>
      </c>
      <c r="RI49" s="5">
        <v>0</v>
      </c>
      <c r="RJ49" s="5">
        <v>0</v>
      </c>
      <c r="RK49" s="5">
        <v>0</v>
      </c>
      <c r="RL49" s="5">
        <v>0</v>
      </c>
      <c r="RM49" s="5">
        <v>0</v>
      </c>
      <c r="RN49" s="5">
        <v>0</v>
      </c>
      <c r="RO49" s="5">
        <v>0</v>
      </c>
      <c r="RP49" s="5">
        <v>0</v>
      </c>
      <c r="RQ49" s="5">
        <v>0</v>
      </c>
      <c r="RR49" s="5">
        <v>0</v>
      </c>
      <c r="RS49" s="5">
        <v>0</v>
      </c>
      <c r="RT49" s="5">
        <v>0</v>
      </c>
      <c r="RU49" s="5">
        <v>0</v>
      </c>
      <c r="RV49" s="5">
        <v>0</v>
      </c>
      <c r="RW49" s="5">
        <v>0</v>
      </c>
      <c r="RX49" s="5">
        <v>0</v>
      </c>
      <c r="RY49" s="5">
        <v>0</v>
      </c>
      <c r="RZ49" s="5">
        <v>3</v>
      </c>
      <c r="SA49" s="5">
        <v>2</v>
      </c>
      <c r="SB49" s="5">
        <v>2</v>
      </c>
      <c r="SC49" s="5">
        <v>2</v>
      </c>
      <c r="SD49" s="5">
        <v>2</v>
      </c>
      <c r="SE49" s="5">
        <v>3</v>
      </c>
      <c r="SF49" s="5">
        <v>2</v>
      </c>
      <c r="SG49" s="5">
        <v>2</v>
      </c>
      <c r="SH49" s="5">
        <v>2</v>
      </c>
      <c r="SI49" s="5">
        <v>2</v>
      </c>
      <c r="SJ49" s="5">
        <v>2</v>
      </c>
      <c r="SK49" s="5">
        <v>2</v>
      </c>
      <c r="SL49" s="5">
        <v>3</v>
      </c>
      <c r="SM49" s="5">
        <v>2</v>
      </c>
      <c r="SN49" s="5">
        <v>2</v>
      </c>
      <c r="SO49" s="5">
        <v>2</v>
      </c>
      <c r="SP49" s="5">
        <v>2</v>
      </c>
      <c r="SQ49" s="5">
        <v>2</v>
      </c>
      <c r="SR49" s="5">
        <v>0</v>
      </c>
      <c r="SS49" s="5">
        <v>0</v>
      </c>
      <c r="ST49" s="5">
        <v>0</v>
      </c>
      <c r="SU49" s="5">
        <v>0</v>
      </c>
      <c r="SV49" s="5">
        <v>0</v>
      </c>
      <c r="SW49" s="5">
        <v>0</v>
      </c>
      <c r="SX49" s="5">
        <v>0</v>
      </c>
      <c r="SY49" s="5">
        <v>0</v>
      </c>
      <c r="SZ49" s="5">
        <v>0</v>
      </c>
      <c r="TA49" s="5">
        <v>0</v>
      </c>
      <c r="TB49" s="1" t="e">
        <v>#NULL!</v>
      </c>
      <c r="TC49" s="1" t="e">
        <v>#NULL!</v>
      </c>
      <c r="TD49" s="1" t="e">
        <v>#NULL!</v>
      </c>
      <c r="TE49" s="1" t="e">
        <v>#NULL!</v>
      </c>
      <c r="TF49" s="1" t="e">
        <v>#NULL!</v>
      </c>
      <c r="TG49" s="1" t="e">
        <v>#NULL!</v>
      </c>
      <c r="TH49" s="1" t="e">
        <v>#NULL!</v>
      </c>
      <c r="TI49" s="1" t="e">
        <v>#NULL!</v>
      </c>
      <c r="TJ49" s="1" t="e">
        <v>#NULL!</v>
      </c>
      <c r="TK49" s="1" t="e">
        <v>#NULL!</v>
      </c>
      <c r="TL49" s="1" t="e">
        <v>#NULL!</v>
      </c>
      <c r="TM49" s="1" t="e">
        <v>#NULL!</v>
      </c>
      <c r="TN49" s="1" t="e">
        <v>#NULL!</v>
      </c>
      <c r="TO49" s="1" t="e">
        <v>#NULL!</v>
      </c>
      <c r="TP49" s="1" t="e">
        <v>#NULL!</v>
      </c>
      <c r="TQ49" s="1" t="e">
        <v>#NULL!</v>
      </c>
      <c r="TR49" s="1" t="e">
        <v>#NULL!</v>
      </c>
      <c r="TS49" s="1" t="e">
        <v>#NULL!</v>
      </c>
      <c r="TT49" s="1" t="e">
        <v>#NULL!</v>
      </c>
      <c r="TU49" s="1" t="e">
        <v>#NULL!</v>
      </c>
      <c r="TV49" s="1" t="e">
        <v>#NULL!</v>
      </c>
      <c r="TW49" s="1" t="e">
        <v>#NULL!</v>
      </c>
      <c r="TX49" s="1" t="e">
        <v>#NULL!</v>
      </c>
      <c r="TY49" s="1" t="e">
        <v>#NULL!</v>
      </c>
      <c r="TZ49" s="1" t="e">
        <v>#NULL!</v>
      </c>
      <c r="UA49" s="1" t="e">
        <v>#NULL!</v>
      </c>
      <c r="UB49" s="1" t="e">
        <v>#NULL!</v>
      </c>
      <c r="UC49" s="1" t="e">
        <v>#NULL!</v>
      </c>
      <c r="UD49" s="1" t="e">
        <v>#NULL!</v>
      </c>
      <c r="UE49" s="1" t="e">
        <v>#NULL!</v>
      </c>
      <c r="UF49" s="5">
        <v>0</v>
      </c>
      <c r="UG49" s="5">
        <v>0</v>
      </c>
      <c r="UH49" s="5">
        <v>0</v>
      </c>
      <c r="UI49" s="5">
        <v>0</v>
      </c>
      <c r="UJ49" s="5">
        <v>0</v>
      </c>
      <c r="UK49" s="5">
        <v>0</v>
      </c>
      <c r="UL49" s="5">
        <v>0</v>
      </c>
      <c r="UM49" s="5">
        <v>0</v>
      </c>
      <c r="UN49" s="5">
        <v>0</v>
      </c>
      <c r="UO49" s="5">
        <v>0</v>
      </c>
      <c r="UP49" s="5">
        <v>0</v>
      </c>
      <c r="UQ49" s="5">
        <v>0</v>
      </c>
      <c r="UR49" s="5">
        <v>0</v>
      </c>
      <c r="US49" s="5">
        <v>0</v>
      </c>
      <c r="UT49" s="5">
        <v>0</v>
      </c>
      <c r="UU49" s="5">
        <v>0</v>
      </c>
      <c r="UV49" s="5">
        <v>0</v>
      </c>
      <c r="UW49" s="5">
        <v>0</v>
      </c>
      <c r="UX49" s="5">
        <v>0</v>
      </c>
      <c r="UY49" s="5">
        <v>0</v>
      </c>
      <c r="UZ49" s="5">
        <v>0</v>
      </c>
      <c r="VA49" s="5">
        <v>0</v>
      </c>
      <c r="VB49" s="5">
        <v>0</v>
      </c>
      <c r="VC49" s="5">
        <v>0</v>
      </c>
      <c r="VD49" s="5">
        <v>0</v>
      </c>
      <c r="VE49" s="5">
        <v>0</v>
      </c>
      <c r="VF49" t="s">
        <v>925</v>
      </c>
      <c r="VG49" t="s">
        <v>925</v>
      </c>
      <c r="VH49" s="5">
        <v>0</v>
      </c>
      <c r="VI49" s="5">
        <v>0</v>
      </c>
      <c r="VJ49" s="5">
        <v>0</v>
      </c>
      <c r="VK49" t="s">
        <v>924</v>
      </c>
      <c r="VL49" t="s">
        <v>924</v>
      </c>
      <c r="VM49" s="5">
        <v>0</v>
      </c>
      <c r="VN49" t="s">
        <v>924</v>
      </c>
      <c r="VO49" t="s">
        <v>924</v>
      </c>
      <c r="VP49" s="5">
        <v>0</v>
      </c>
      <c r="VQ49" t="s">
        <v>924</v>
      </c>
      <c r="VR49" t="s">
        <v>924</v>
      </c>
      <c r="VS49" s="5">
        <v>0</v>
      </c>
      <c r="VT49" t="s">
        <v>924</v>
      </c>
      <c r="VU49" t="s">
        <v>924</v>
      </c>
      <c r="VV49" s="5">
        <v>0</v>
      </c>
      <c r="VW49">
        <v>0</v>
      </c>
      <c r="VX49" t="s">
        <v>924</v>
      </c>
      <c r="VY49" t="s">
        <v>924</v>
      </c>
      <c r="VZ49" s="5">
        <v>0</v>
      </c>
      <c r="WA49" t="s">
        <v>924</v>
      </c>
      <c r="WB49" t="s">
        <v>924</v>
      </c>
      <c r="WC49" t="s">
        <v>924</v>
      </c>
      <c r="WD49" t="s">
        <v>924</v>
      </c>
      <c r="WE49" t="s">
        <v>924</v>
      </c>
      <c r="WF49" s="5">
        <v>0</v>
      </c>
      <c r="WG49" t="s">
        <v>924</v>
      </c>
      <c r="WH49" t="s">
        <v>924</v>
      </c>
      <c r="WI49" s="5">
        <v>0</v>
      </c>
      <c r="WJ49" t="s">
        <v>924</v>
      </c>
      <c r="WK49" t="s">
        <v>924</v>
      </c>
      <c r="WL49" s="5">
        <v>0</v>
      </c>
      <c r="WM49" t="s">
        <v>924</v>
      </c>
      <c r="WN49" t="s">
        <v>924</v>
      </c>
      <c r="WO49" s="5">
        <v>0</v>
      </c>
      <c r="WP49" t="s">
        <v>924</v>
      </c>
      <c r="WQ49" s="5">
        <v>0</v>
      </c>
      <c r="WR49" s="5">
        <v>0</v>
      </c>
      <c r="WS49" s="5">
        <v>0</v>
      </c>
      <c r="WT49" s="5">
        <v>0</v>
      </c>
      <c r="WU49" s="5">
        <v>0</v>
      </c>
      <c r="WV49" s="5">
        <v>0</v>
      </c>
      <c r="WW49" s="5">
        <v>0</v>
      </c>
      <c r="WX49" s="5">
        <v>0</v>
      </c>
      <c r="WY49" s="5">
        <v>0</v>
      </c>
      <c r="WZ49" s="5">
        <v>0</v>
      </c>
      <c r="XA49" s="5">
        <v>0</v>
      </c>
      <c r="XB49" s="5">
        <v>0</v>
      </c>
      <c r="XC49" s="5">
        <v>0</v>
      </c>
      <c r="XD49" s="5">
        <v>0</v>
      </c>
      <c r="XE49" s="5">
        <v>0</v>
      </c>
      <c r="XF49" s="5">
        <v>0</v>
      </c>
      <c r="XG49" s="5">
        <v>0</v>
      </c>
      <c r="XH49" s="5">
        <v>0</v>
      </c>
      <c r="XI49" s="5">
        <v>0</v>
      </c>
      <c r="XJ49" s="5">
        <v>0</v>
      </c>
      <c r="XK49" s="5">
        <v>0</v>
      </c>
      <c r="XL49" s="5">
        <v>0</v>
      </c>
      <c r="XM49" s="5">
        <v>0</v>
      </c>
      <c r="XN49" s="5">
        <v>0</v>
      </c>
      <c r="XO49" s="5">
        <v>0</v>
      </c>
      <c r="XP49" s="5">
        <v>0</v>
      </c>
      <c r="XQ49" s="3">
        <v>2</v>
      </c>
      <c r="XR49" s="3">
        <v>1</v>
      </c>
      <c r="XS49" s="3">
        <v>0</v>
      </c>
      <c r="XT49" s="3">
        <v>0</v>
      </c>
      <c r="XU49" s="3">
        <v>3</v>
      </c>
      <c r="XV49" s="3">
        <v>0</v>
      </c>
      <c r="XW49" s="3">
        <v>0</v>
      </c>
      <c r="XX49" s="3">
        <v>0</v>
      </c>
      <c r="XY49" s="3">
        <v>0</v>
      </c>
      <c r="XZ49" s="3">
        <v>2</v>
      </c>
      <c r="YA49" s="3">
        <v>0</v>
      </c>
      <c r="YB49" s="3">
        <v>0</v>
      </c>
      <c r="YC49" s="3">
        <v>0</v>
      </c>
      <c r="YD49" s="3">
        <v>0</v>
      </c>
      <c r="YE49" s="3">
        <v>2</v>
      </c>
      <c r="YF49" s="3">
        <v>0</v>
      </c>
      <c r="YG49" s="3">
        <v>0</v>
      </c>
      <c r="YH49" s="3">
        <v>0</v>
      </c>
      <c r="YI49" s="3">
        <v>2</v>
      </c>
      <c r="YJ49" s="3">
        <v>0</v>
      </c>
      <c r="YK49" s="3">
        <v>0</v>
      </c>
      <c r="YL49" s="3">
        <v>0</v>
      </c>
      <c r="YM49" s="3">
        <v>2</v>
      </c>
      <c r="YN49" s="3">
        <v>2</v>
      </c>
      <c r="YO49" s="3">
        <v>0</v>
      </c>
      <c r="YP49" s="1" t="e">
        <v>#NULL!</v>
      </c>
      <c r="YQ49" s="3">
        <v>2</v>
      </c>
      <c r="YR49" s="3">
        <v>0</v>
      </c>
      <c r="YS49" s="3">
        <v>0</v>
      </c>
      <c r="YT49" s="3">
        <v>0</v>
      </c>
      <c r="YU49" s="3">
        <v>0</v>
      </c>
      <c r="YV49" s="3">
        <v>2</v>
      </c>
      <c r="YW49" s="3">
        <v>0</v>
      </c>
      <c r="YX49" s="3">
        <v>0</v>
      </c>
      <c r="YY49" s="3">
        <v>2</v>
      </c>
      <c r="YZ49" s="3">
        <v>0</v>
      </c>
      <c r="ZA49" s="3">
        <v>2</v>
      </c>
      <c r="ZB49" s="3">
        <v>0</v>
      </c>
      <c r="ZC49" s="3">
        <v>0</v>
      </c>
      <c r="ZD49" s="3">
        <v>0</v>
      </c>
      <c r="ZE49" s="3">
        <v>2</v>
      </c>
      <c r="ZF49" s="3">
        <v>0</v>
      </c>
      <c r="ZG49" s="3">
        <v>0</v>
      </c>
      <c r="ZH49" s="3">
        <v>0</v>
      </c>
      <c r="ZI49" s="3">
        <v>2</v>
      </c>
      <c r="ZJ49" s="3">
        <v>0</v>
      </c>
      <c r="ZK49" s="3">
        <v>0</v>
      </c>
      <c r="ZL49" s="3">
        <v>1</v>
      </c>
      <c r="ZM49" s="3">
        <v>2</v>
      </c>
      <c r="ZN49" s="3">
        <v>0</v>
      </c>
      <c r="ZO49" s="3">
        <v>2</v>
      </c>
      <c r="ZP49" s="3">
        <v>0</v>
      </c>
      <c r="ZQ49" s="3">
        <v>0</v>
      </c>
      <c r="ZR49" s="3">
        <v>2</v>
      </c>
      <c r="ZS49" s="3">
        <v>0</v>
      </c>
      <c r="ZT49" s="3">
        <v>0</v>
      </c>
      <c r="ZU49" s="3">
        <v>1</v>
      </c>
      <c r="ZV49" s="3">
        <v>0</v>
      </c>
      <c r="ZW49" s="3">
        <v>0</v>
      </c>
      <c r="ZX49" s="3">
        <v>1</v>
      </c>
      <c r="ZY49" s="3">
        <v>0</v>
      </c>
      <c r="ZZ49" s="3">
        <v>0</v>
      </c>
      <c r="AAA49" s="3">
        <v>0</v>
      </c>
      <c r="AAB49" s="3">
        <v>0</v>
      </c>
      <c r="AAC49" s="3">
        <v>0</v>
      </c>
      <c r="AAD49" s="3">
        <v>0</v>
      </c>
      <c r="AAE49" s="3">
        <v>0</v>
      </c>
      <c r="AAF49" s="3">
        <v>0</v>
      </c>
      <c r="AAG49" s="3">
        <v>0</v>
      </c>
      <c r="AAH49" s="3">
        <v>0</v>
      </c>
      <c r="AAI49" s="3">
        <v>0</v>
      </c>
      <c r="AAJ49" s="3">
        <v>0</v>
      </c>
      <c r="AAK49" s="3">
        <v>0</v>
      </c>
      <c r="AAL49" s="3">
        <v>0</v>
      </c>
      <c r="AAM49" s="3">
        <v>0</v>
      </c>
      <c r="AAN49" s="3">
        <v>0</v>
      </c>
      <c r="AAO49" s="3">
        <v>0</v>
      </c>
      <c r="AAP49" s="3">
        <v>0</v>
      </c>
      <c r="AAQ49" s="3">
        <v>0</v>
      </c>
      <c r="AAR49" s="3">
        <v>0</v>
      </c>
      <c r="AAS49" s="3">
        <v>0</v>
      </c>
      <c r="AAT49" s="3">
        <v>0</v>
      </c>
      <c r="AAU49" s="3">
        <v>0</v>
      </c>
      <c r="AAV49" s="3">
        <v>0</v>
      </c>
      <c r="AAW49" s="3">
        <v>0</v>
      </c>
      <c r="AAX49" s="3">
        <v>0</v>
      </c>
      <c r="AAY49" s="3">
        <v>0</v>
      </c>
      <c r="AAZ49" s="3">
        <v>0</v>
      </c>
      <c r="ABA49" s="3">
        <v>0</v>
      </c>
      <c r="ABB49" s="3">
        <v>3</v>
      </c>
      <c r="ABC49" s="3">
        <v>4</v>
      </c>
      <c r="ABD49" s="3">
        <v>3</v>
      </c>
      <c r="ABE49" s="3">
        <v>0</v>
      </c>
      <c r="ABF49" s="3">
        <v>5</v>
      </c>
      <c r="ABG49" s="3">
        <v>5</v>
      </c>
      <c r="ABH49" s="3">
        <v>0</v>
      </c>
      <c r="ABI49" s="3">
        <v>0</v>
      </c>
      <c r="ABJ49" s="3">
        <v>0</v>
      </c>
      <c r="ABK49" s="3">
        <v>3</v>
      </c>
      <c r="ABL49" s="3">
        <v>7</v>
      </c>
      <c r="ABM49" s="3">
        <v>0</v>
      </c>
      <c r="ABN49" s="3">
        <v>0</v>
      </c>
      <c r="ABO49" s="3">
        <v>0</v>
      </c>
      <c r="ABP49" s="3">
        <v>4</v>
      </c>
      <c r="ABQ49" s="3">
        <v>7</v>
      </c>
      <c r="ABR49" s="3">
        <v>0</v>
      </c>
      <c r="ABS49" s="3">
        <v>0</v>
      </c>
      <c r="ABT49" s="3">
        <v>4</v>
      </c>
      <c r="ABU49" s="3">
        <v>6</v>
      </c>
      <c r="ABV49" s="3">
        <v>0</v>
      </c>
      <c r="ABW49" s="3">
        <v>0</v>
      </c>
      <c r="ABX49" s="3">
        <v>2</v>
      </c>
      <c r="ABY49" s="3">
        <v>4</v>
      </c>
      <c r="ABZ49" s="3">
        <v>3</v>
      </c>
      <c r="ACA49" s="3">
        <v>0</v>
      </c>
      <c r="ACB49" s="3">
        <v>8</v>
      </c>
      <c r="ACC49" s="3">
        <v>3</v>
      </c>
      <c r="ACD49" s="3">
        <v>0</v>
      </c>
      <c r="ACE49" s="3">
        <v>0</v>
      </c>
      <c r="ACF49" s="3">
        <v>0</v>
      </c>
      <c r="ACG49" s="3">
        <v>7</v>
      </c>
      <c r="ACH49" s="3">
        <v>3</v>
      </c>
      <c r="ACI49" s="3">
        <v>0</v>
      </c>
      <c r="ACJ49" s="3">
        <v>3</v>
      </c>
      <c r="ACK49" s="3">
        <v>8</v>
      </c>
      <c r="ACL49" s="3">
        <v>0</v>
      </c>
      <c r="ACM49" s="3">
        <v>5</v>
      </c>
      <c r="ACN49" s="3">
        <v>7</v>
      </c>
      <c r="ACO49" s="3">
        <v>0</v>
      </c>
      <c r="ACP49" s="3">
        <v>5</v>
      </c>
      <c r="ACQ49" s="3">
        <v>4</v>
      </c>
      <c r="ACR49" s="3">
        <v>0</v>
      </c>
      <c r="ACS49" s="3">
        <v>0</v>
      </c>
      <c r="ACT49" s="3">
        <v>5</v>
      </c>
      <c r="ACU49" s="3">
        <v>4</v>
      </c>
      <c r="ACV49" s="3">
        <v>0</v>
      </c>
      <c r="ACW49" s="3">
        <v>1</v>
      </c>
      <c r="ACX49" s="3">
        <v>4</v>
      </c>
      <c r="ACY49" s="3">
        <v>5</v>
      </c>
      <c r="ACZ49" s="3">
        <v>6</v>
      </c>
      <c r="ADA49" s="3">
        <v>1</v>
      </c>
      <c r="ADB49" s="3">
        <v>0</v>
      </c>
      <c r="ADC49" s="3">
        <v>4</v>
      </c>
      <c r="ADD49" s="3">
        <v>4</v>
      </c>
      <c r="ADE49" s="3">
        <v>0</v>
      </c>
      <c r="ADF49" s="3">
        <v>7</v>
      </c>
      <c r="ADG49" s="3">
        <v>3</v>
      </c>
      <c r="ADH49" s="3">
        <v>0</v>
      </c>
      <c r="ADI49" s="3">
        <v>3</v>
      </c>
      <c r="ADJ49" s="3">
        <v>6</v>
      </c>
      <c r="ADK49" s="3">
        <v>0</v>
      </c>
      <c r="ADL49" s="3">
        <v>10</v>
      </c>
      <c r="ADM49" s="3">
        <v>0</v>
      </c>
      <c r="ADN49" s="3">
        <v>0</v>
      </c>
      <c r="ADO49" s="3">
        <v>0</v>
      </c>
      <c r="ADP49" s="3">
        <v>0</v>
      </c>
      <c r="ADQ49" s="3">
        <v>0</v>
      </c>
      <c r="ADR49" s="3">
        <v>0</v>
      </c>
      <c r="ADS49" s="3">
        <v>0</v>
      </c>
      <c r="ADT49" s="3">
        <v>0</v>
      </c>
      <c r="ADU49" s="3">
        <v>0</v>
      </c>
      <c r="ADV49" s="3">
        <v>0</v>
      </c>
      <c r="ADW49" s="3">
        <v>0</v>
      </c>
      <c r="ADX49" s="3">
        <v>0</v>
      </c>
      <c r="ADY49" s="3">
        <v>0</v>
      </c>
      <c r="ADZ49" s="3">
        <v>0</v>
      </c>
      <c r="AEA49" s="3">
        <v>0</v>
      </c>
      <c r="AEB49" s="3">
        <v>0</v>
      </c>
      <c r="AEC49" s="3">
        <v>0</v>
      </c>
      <c r="AED49" s="3">
        <v>0</v>
      </c>
      <c r="AEE49" s="3">
        <v>0</v>
      </c>
      <c r="AEF49" s="3">
        <v>0</v>
      </c>
      <c r="AEG49" s="3">
        <v>0</v>
      </c>
      <c r="AEH49" s="3">
        <v>0</v>
      </c>
      <c r="AEI49" s="3">
        <v>0</v>
      </c>
      <c r="AEJ49" s="3">
        <v>0</v>
      </c>
      <c r="AEK49" s="3">
        <v>0</v>
      </c>
      <c r="AEL49" s="3">
        <v>0</v>
      </c>
      <c r="AEM49" t="s">
        <v>933</v>
      </c>
      <c r="AEN49" t="s">
        <v>933</v>
      </c>
      <c r="AEO49" t="s">
        <v>933</v>
      </c>
      <c r="AEP49" s="5">
        <v>0</v>
      </c>
      <c r="AEQ49" t="s">
        <v>933</v>
      </c>
      <c r="AER49" t="s">
        <v>933</v>
      </c>
      <c r="AES49" s="5">
        <v>0</v>
      </c>
      <c r="AET49" s="5">
        <v>0</v>
      </c>
      <c r="AEU49" s="5">
        <v>0</v>
      </c>
      <c r="AEV49" t="s">
        <v>933</v>
      </c>
      <c r="AEW49" t="s">
        <v>933</v>
      </c>
      <c r="AEX49" s="5">
        <v>0</v>
      </c>
      <c r="AEY49" s="5">
        <v>0</v>
      </c>
      <c r="AEZ49" s="5">
        <v>0</v>
      </c>
      <c r="AFA49" t="s">
        <v>933</v>
      </c>
      <c r="AFB49" t="s">
        <v>933</v>
      </c>
      <c r="AFC49" s="5">
        <v>0</v>
      </c>
      <c r="AFD49" s="5">
        <v>0</v>
      </c>
      <c r="AFE49" t="s">
        <v>933</v>
      </c>
      <c r="AFF49" t="s">
        <v>933</v>
      </c>
      <c r="AFG49" s="5">
        <v>0</v>
      </c>
      <c r="AFH49" s="5">
        <v>0</v>
      </c>
      <c r="AFI49" t="s">
        <v>933</v>
      </c>
      <c r="AFJ49" t="s">
        <v>933</v>
      </c>
      <c r="AFK49" t="s">
        <v>933</v>
      </c>
      <c r="AFL49" s="5">
        <v>0</v>
      </c>
      <c r="AFM49" t="s">
        <v>933</v>
      </c>
      <c r="AFN49" t="s">
        <v>933</v>
      </c>
      <c r="AFO49" s="5">
        <v>0</v>
      </c>
      <c r="AFP49" s="5">
        <v>0</v>
      </c>
      <c r="AFQ49" s="5">
        <v>0</v>
      </c>
      <c r="AFR49" t="s">
        <v>933</v>
      </c>
      <c r="AFS49" t="s">
        <v>933</v>
      </c>
      <c r="AFT49" s="5">
        <v>0</v>
      </c>
      <c r="AFU49" t="s">
        <v>933</v>
      </c>
      <c r="AFV49" t="s">
        <v>933</v>
      </c>
      <c r="AFW49" s="5">
        <v>0</v>
      </c>
      <c r="AFX49" t="s">
        <v>933</v>
      </c>
      <c r="AFY49" t="s">
        <v>933</v>
      </c>
      <c r="AFZ49" s="5">
        <v>0</v>
      </c>
      <c r="AGA49" t="s">
        <v>933</v>
      </c>
      <c r="AGB49" t="s">
        <v>933</v>
      </c>
      <c r="AGC49" s="5">
        <v>0</v>
      </c>
      <c r="AGD49" s="5">
        <v>0</v>
      </c>
      <c r="AGE49" t="s">
        <v>933</v>
      </c>
      <c r="AGF49" t="s">
        <v>933</v>
      </c>
      <c r="AGG49" s="5">
        <v>0</v>
      </c>
      <c r="AGH49" t="s">
        <v>933</v>
      </c>
      <c r="AGI49" t="s">
        <v>933</v>
      </c>
      <c r="AGJ49" t="s">
        <v>933</v>
      </c>
      <c r="AGK49" t="s">
        <v>927</v>
      </c>
      <c r="AGL49" t="s">
        <v>928</v>
      </c>
      <c r="AGM49" s="5">
        <v>0</v>
      </c>
      <c r="AGN49" t="s">
        <v>933</v>
      </c>
      <c r="AGO49" t="s">
        <v>933</v>
      </c>
      <c r="AGP49" s="5">
        <v>0</v>
      </c>
      <c r="AGQ49" t="s">
        <v>933</v>
      </c>
      <c r="AGR49" t="s">
        <v>933</v>
      </c>
      <c r="AGS49" s="5">
        <v>0</v>
      </c>
      <c r="AGT49" t="s">
        <v>933</v>
      </c>
      <c r="AGU49" t="s">
        <v>933</v>
      </c>
      <c r="AGV49" s="5">
        <v>0</v>
      </c>
      <c r="AGW49" t="s">
        <v>933</v>
      </c>
      <c r="AGX49" s="5">
        <v>0</v>
      </c>
      <c r="AGY49" s="5">
        <v>0</v>
      </c>
      <c r="AGZ49" s="5">
        <v>0</v>
      </c>
      <c r="AHA49" s="5">
        <v>0</v>
      </c>
      <c r="AHB49" s="5">
        <v>0</v>
      </c>
      <c r="AHC49" s="5">
        <v>0</v>
      </c>
      <c r="AHD49" s="5">
        <v>0</v>
      </c>
      <c r="AHE49" s="5">
        <v>0</v>
      </c>
      <c r="AHF49" s="5">
        <v>0</v>
      </c>
      <c r="AHG49" s="5">
        <v>0</v>
      </c>
      <c r="AHH49" s="5">
        <v>0</v>
      </c>
      <c r="AHI49" s="5">
        <v>0</v>
      </c>
      <c r="AHJ49" s="5">
        <v>0</v>
      </c>
      <c r="AHK49" s="5">
        <v>0</v>
      </c>
      <c r="AHL49" s="5">
        <v>0</v>
      </c>
      <c r="AHM49" s="5">
        <v>0</v>
      </c>
      <c r="AHN49" s="5">
        <v>0</v>
      </c>
      <c r="AHO49" s="5">
        <v>0</v>
      </c>
      <c r="AHP49" s="5">
        <v>0</v>
      </c>
      <c r="AHQ49" s="5">
        <v>0</v>
      </c>
      <c r="AHR49" s="5">
        <v>0</v>
      </c>
      <c r="AHS49" s="5">
        <v>0</v>
      </c>
      <c r="AHT49" s="5">
        <v>0</v>
      </c>
      <c r="AHU49" s="5">
        <v>0</v>
      </c>
      <c r="AHV49" s="5">
        <v>0</v>
      </c>
      <c r="AHW49" s="5">
        <v>0</v>
      </c>
    </row>
    <row r="50" spans="1:907" x14ac:dyDescent="0.2">
      <c r="A50" s="5">
        <v>57</v>
      </c>
      <c r="B50" t="s">
        <v>903</v>
      </c>
      <c r="C50" t="s">
        <v>905</v>
      </c>
      <c r="D50" t="s">
        <v>905</v>
      </c>
      <c r="E50" s="5">
        <v>69</v>
      </c>
      <c r="F50" s="5">
        <v>69.150000000000006</v>
      </c>
      <c r="G50" s="2">
        <v>42905</v>
      </c>
      <c r="H50" s="2">
        <v>42937</v>
      </c>
      <c r="I50" t="s">
        <v>906</v>
      </c>
      <c r="J50" t="s">
        <v>907</v>
      </c>
      <c r="K50" t="s">
        <v>913</v>
      </c>
      <c r="L50" t="s">
        <v>913</v>
      </c>
      <c r="M50" s="5">
        <v>0</v>
      </c>
      <c r="N50" s="5">
        <v>0</v>
      </c>
      <c r="O50" t="s">
        <v>913</v>
      </c>
      <c r="P50" t="s">
        <v>913</v>
      </c>
      <c r="Q50" t="s">
        <v>913</v>
      </c>
      <c r="R50" s="5">
        <v>0</v>
      </c>
      <c r="S50" s="5">
        <v>0</v>
      </c>
      <c r="T50" t="s">
        <v>913</v>
      </c>
      <c r="U50" t="s">
        <v>913</v>
      </c>
      <c r="V50" s="5">
        <v>0</v>
      </c>
      <c r="W50" s="5">
        <v>0</v>
      </c>
      <c r="X50" s="5">
        <v>0</v>
      </c>
      <c r="Y50" t="s">
        <v>913</v>
      </c>
      <c r="Z50" t="s">
        <v>913</v>
      </c>
      <c r="AA50" s="5">
        <v>0</v>
      </c>
      <c r="AB50" s="5">
        <v>0</v>
      </c>
      <c r="AC50" t="s">
        <v>913</v>
      </c>
      <c r="AD50" t="s">
        <v>913</v>
      </c>
      <c r="AE50" s="5">
        <v>0</v>
      </c>
      <c r="AF50" s="5">
        <v>0</v>
      </c>
      <c r="AG50" t="s">
        <v>913</v>
      </c>
      <c r="AH50" t="s">
        <v>912</v>
      </c>
      <c r="AI50" s="5">
        <v>0</v>
      </c>
      <c r="AJ50" s="5">
        <v>0</v>
      </c>
      <c r="AK50" t="s">
        <v>913</v>
      </c>
      <c r="AL50" t="s">
        <v>913</v>
      </c>
      <c r="AM50" s="5">
        <v>0</v>
      </c>
      <c r="AN50" s="5">
        <v>0</v>
      </c>
      <c r="AO50" s="5">
        <v>0</v>
      </c>
      <c r="AP50" t="s">
        <v>913</v>
      </c>
      <c r="AQ50" t="s">
        <v>913</v>
      </c>
      <c r="AR50" s="5">
        <v>0</v>
      </c>
      <c r="AS50" t="s">
        <v>913</v>
      </c>
      <c r="AT50" t="s">
        <v>912</v>
      </c>
      <c r="AU50" s="5">
        <v>0</v>
      </c>
      <c r="AV50" t="s">
        <v>913</v>
      </c>
      <c r="AW50" t="s">
        <v>912</v>
      </c>
      <c r="AX50" t="s">
        <v>912</v>
      </c>
      <c r="AY50" t="s">
        <v>913</v>
      </c>
      <c r="AZ50" t="s">
        <v>912</v>
      </c>
      <c r="BA50" s="5">
        <v>0</v>
      </c>
      <c r="BB50" s="5">
        <v>0</v>
      </c>
      <c r="BC50" t="s">
        <v>913</v>
      </c>
      <c r="BD50" t="s">
        <v>912</v>
      </c>
      <c r="BE50" s="5">
        <v>0</v>
      </c>
      <c r="BF50" t="s">
        <v>912</v>
      </c>
      <c r="BG50" t="s">
        <v>912</v>
      </c>
      <c r="BH50" s="5">
        <v>0</v>
      </c>
      <c r="BI50" t="s">
        <v>912</v>
      </c>
      <c r="BJ50" t="s">
        <v>912</v>
      </c>
      <c r="BK50" s="5">
        <v>0</v>
      </c>
      <c r="BL50" t="s">
        <v>912</v>
      </c>
      <c r="BM50" t="s">
        <v>913</v>
      </c>
      <c r="BN50" s="5">
        <v>0</v>
      </c>
      <c r="BO50" t="s">
        <v>913</v>
      </c>
      <c r="BP50" t="s">
        <v>913</v>
      </c>
      <c r="BQ50" s="5">
        <v>0</v>
      </c>
      <c r="BR50" t="s">
        <v>912</v>
      </c>
      <c r="BS50" t="s">
        <v>911</v>
      </c>
      <c r="BT50" s="5">
        <v>0</v>
      </c>
      <c r="BU50" t="s">
        <v>912</v>
      </c>
      <c r="BV50" t="s">
        <v>912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t="s">
        <v>913</v>
      </c>
      <c r="CW50" t="s">
        <v>912</v>
      </c>
      <c r="CX50" s="5">
        <v>0</v>
      </c>
      <c r="CY50" s="5">
        <v>0</v>
      </c>
      <c r="CZ50" t="s">
        <v>913</v>
      </c>
      <c r="DA50" t="s">
        <v>911</v>
      </c>
      <c r="DB50" t="s">
        <v>913</v>
      </c>
      <c r="DC50" s="5">
        <v>0</v>
      </c>
      <c r="DD50" s="5">
        <v>0</v>
      </c>
      <c r="DE50" t="s">
        <v>913</v>
      </c>
      <c r="DF50" t="s">
        <v>912</v>
      </c>
      <c r="DG50" s="5">
        <v>0</v>
      </c>
      <c r="DH50" s="5">
        <v>0</v>
      </c>
      <c r="DI50" s="5">
        <v>0</v>
      </c>
      <c r="DJ50" t="s">
        <v>913</v>
      </c>
      <c r="DK50" t="s">
        <v>912</v>
      </c>
      <c r="DL50" s="5">
        <v>0</v>
      </c>
      <c r="DM50" s="5">
        <v>0</v>
      </c>
      <c r="DN50" t="s">
        <v>913</v>
      </c>
      <c r="DO50" t="s">
        <v>913</v>
      </c>
      <c r="DP50" s="5">
        <v>0</v>
      </c>
      <c r="DQ50" s="5">
        <v>0</v>
      </c>
      <c r="DR50" t="s">
        <v>913</v>
      </c>
      <c r="DS50" t="s">
        <v>913</v>
      </c>
      <c r="DT50" s="5">
        <v>0</v>
      </c>
      <c r="DU50" s="5">
        <v>0</v>
      </c>
      <c r="DV50" t="s">
        <v>913</v>
      </c>
      <c r="DW50" t="s">
        <v>912</v>
      </c>
      <c r="DX50" s="5">
        <v>0</v>
      </c>
      <c r="DY50" s="5">
        <v>0</v>
      </c>
      <c r="DZ50" s="5">
        <v>0</v>
      </c>
      <c r="EA50" t="s">
        <v>912</v>
      </c>
      <c r="EB50" t="s">
        <v>912</v>
      </c>
      <c r="EC50" s="5">
        <v>0</v>
      </c>
      <c r="ED50" t="s">
        <v>913</v>
      </c>
      <c r="EE50" t="s">
        <v>913</v>
      </c>
      <c r="EF50" s="5">
        <v>0</v>
      </c>
      <c r="EG50" t="s">
        <v>913</v>
      </c>
      <c r="EH50" t="s">
        <v>911</v>
      </c>
      <c r="EI50" t="s">
        <v>911</v>
      </c>
      <c r="EJ50" t="s">
        <v>913</v>
      </c>
      <c r="EK50" t="s">
        <v>912</v>
      </c>
      <c r="EL50" s="5">
        <v>0</v>
      </c>
      <c r="EM50" s="5">
        <v>0</v>
      </c>
      <c r="EN50" t="s">
        <v>913</v>
      </c>
      <c r="EO50" t="s">
        <v>912</v>
      </c>
      <c r="EP50" s="5">
        <v>0</v>
      </c>
      <c r="EQ50" t="s">
        <v>913</v>
      </c>
      <c r="ER50" t="s">
        <v>913</v>
      </c>
      <c r="ES50" s="5">
        <v>0</v>
      </c>
      <c r="ET50" t="s">
        <v>913</v>
      </c>
      <c r="EU50" t="s">
        <v>912</v>
      </c>
      <c r="EV50" s="5">
        <v>0</v>
      </c>
      <c r="EW50" t="s">
        <v>911</v>
      </c>
      <c r="EX50" t="s">
        <v>913</v>
      </c>
      <c r="EY50" s="5">
        <v>0</v>
      </c>
      <c r="EZ50" t="s">
        <v>913</v>
      </c>
      <c r="FA50" t="s">
        <v>913</v>
      </c>
      <c r="FB50" s="5">
        <v>0</v>
      </c>
      <c r="FC50" t="s">
        <v>913</v>
      </c>
      <c r="FD50" t="s">
        <v>912</v>
      </c>
      <c r="FE50" s="5">
        <v>0</v>
      </c>
      <c r="FF50" t="s">
        <v>912</v>
      </c>
      <c r="FG50" t="s">
        <v>913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999</v>
      </c>
      <c r="GH50" s="5">
        <v>999</v>
      </c>
      <c r="GI50" t="s">
        <v>909</v>
      </c>
      <c r="GJ50" s="5">
        <v>0</v>
      </c>
      <c r="GK50" s="5">
        <v>9</v>
      </c>
      <c r="GL50" s="5">
        <v>0</v>
      </c>
      <c r="GM50" s="5">
        <v>6</v>
      </c>
      <c r="GN50" s="5">
        <v>0</v>
      </c>
      <c r="GO50" s="5">
        <v>3</v>
      </c>
      <c r="GP50" s="5">
        <v>999</v>
      </c>
      <c r="GQ50" s="5">
        <v>999</v>
      </c>
      <c r="GR50" t="s">
        <v>1036</v>
      </c>
      <c r="GS50" s="4">
        <v>23</v>
      </c>
      <c r="GT50" s="4">
        <v>24</v>
      </c>
      <c r="GU50" s="4">
        <v>36</v>
      </c>
      <c r="GV50" s="4">
        <v>36</v>
      </c>
      <c r="GW50" s="5">
        <v>59</v>
      </c>
      <c r="GX50" s="5">
        <v>60</v>
      </c>
      <c r="GY50" s="5">
        <v>12</v>
      </c>
      <c r="GZ50" s="5">
        <v>11</v>
      </c>
      <c r="HA50" s="5">
        <v>12</v>
      </c>
      <c r="HB50" s="5">
        <v>12</v>
      </c>
      <c r="HC50" s="5">
        <v>18</v>
      </c>
      <c r="HD50" s="5">
        <v>18</v>
      </c>
      <c r="HE50" s="5">
        <v>18</v>
      </c>
      <c r="HF50" s="5">
        <v>18</v>
      </c>
      <c r="HG50" t="s">
        <v>935</v>
      </c>
      <c r="HH50" t="s">
        <v>935</v>
      </c>
      <c r="HI50" s="5">
        <v>0</v>
      </c>
      <c r="HJ50" s="5">
        <v>18</v>
      </c>
      <c r="HK50" s="5">
        <v>4</v>
      </c>
      <c r="HL50" s="5">
        <v>4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5</v>
      </c>
      <c r="HT50" s="5">
        <v>5</v>
      </c>
      <c r="HU50" s="5">
        <v>0</v>
      </c>
      <c r="HV50" s="5">
        <v>0</v>
      </c>
      <c r="HW50" s="5">
        <v>5</v>
      </c>
      <c r="HX50" s="5">
        <v>5</v>
      </c>
      <c r="HY50" s="5">
        <v>5</v>
      </c>
      <c r="HZ50" s="5">
        <v>0</v>
      </c>
      <c r="IA50" s="5">
        <v>0</v>
      </c>
      <c r="IB50" s="5">
        <v>5</v>
      </c>
      <c r="IC50" s="5">
        <v>5</v>
      </c>
      <c r="ID50" s="5">
        <v>0</v>
      </c>
      <c r="IE50" s="5">
        <v>0</v>
      </c>
      <c r="IF50" s="5">
        <v>0</v>
      </c>
      <c r="IG50" s="5">
        <v>5</v>
      </c>
      <c r="IH50" s="5">
        <v>5</v>
      </c>
      <c r="II50" s="5">
        <v>0</v>
      </c>
      <c r="IJ50" s="5">
        <v>0</v>
      </c>
      <c r="IK50" s="5">
        <v>5</v>
      </c>
      <c r="IL50" s="5">
        <v>5</v>
      </c>
      <c r="IM50" s="5">
        <v>0</v>
      </c>
      <c r="IN50" s="5">
        <v>0</v>
      </c>
      <c r="IO50" s="5">
        <v>5</v>
      </c>
      <c r="IP50" s="5">
        <v>5</v>
      </c>
      <c r="IQ50" s="5">
        <v>0</v>
      </c>
      <c r="IR50" s="5">
        <v>0</v>
      </c>
      <c r="IS50" s="5">
        <v>5</v>
      </c>
      <c r="IT50" s="5">
        <v>5</v>
      </c>
      <c r="IU50" s="5">
        <v>0</v>
      </c>
      <c r="IV50" s="5">
        <v>0</v>
      </c>
      <c r="IW50" s="5">
        <v>0</v>
      </c>
      <c r="IX50" s="5">
        <v>5</v>
      </c>
      <c r="IY50" s="5">
        <v>5</v>
      </c>
      <c r="IZ50" s="5">
        <v>0</v>
      </c>
      <c r="JA50" s="5">
        <v>5</v>
      </c>
      <c r="JB50" s="5">
        <v>5</v>
      </c>
      <c r="JC50" s="5">
        <v>0</v>
      </c>
      <c r="JD50" s="5">
        <v>5</v>
      </c>
      <c r="JE50" s="5">
        <v>5</v>
      </c>
      <c r="JF50" s="5">
        <v>5</v>
      </c>
      <c r="JG50" s="5">
        <v>5</v>
      </c>
      <c r="JH50" s="5">
        <v>5</v>
      </c>
      <c r="JI50" s="5">
        <v>0</v>
      </c>
      <c r="JJ50" s="5">
        <v>0</v>
      </c>
      <c r="JK50" s="5">
        <v>5</v>
      </c>
      <c r="JL50" s="5">
        <v>5</v>
      </c>
      <c r="JM50" s="5">
        <v>0</v>
      </c>
      <c r="JN50" s="5">
        <v>5</v>
      </c>
      <c r="JO50" s="5">
        <v>5</v>
      </c>
      <c r="JP50" s="5">
        <v>0</v>
      </c>
      <c r="JQ50" s="5">
        <v>5</v>
      </c>
      <c r="JR50" s="5">
        <v>5</v>
      </c>
      <c r="JS50" s="5">
        <v>0</v>
      </c>
      <c r="JT50" s="5">
        <v>5</v>
      </c>
      <c r="JU50" s="5">
        <v>5</v>
      </c>
      <c r="JV50" s="5">
        <v>0</v>
      </c>
      <c r="JW50" s="5">
        <v>5</v>
      </c>
      <c r="JX50" s="5">
        <v>5</v>
      </c>
      <c r="JY50" s="5">
        <v>0</v>
      </c>
      <c r="JZ50" s="5">
        <v>5</v>
      </c>
      <c r="KA50" s="5">
        <v>5</v>
      </c>
      <c r="KB50" s="5">
        <v>0</v>
      </c>
      <c r="KC50" s="5">
        <v>5</v>
      </c>
      <c r="KD50" s="5">
        <v>5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t="s">
        <v>918</v>
      </c>
      <c r="LE50" t="s">
        <v>916</v>
      </c>
      <c r="LF50" s="5">
        <v>0</v>
      </c>
      <c r="LG50" s="5">
        <v>0</v>
      </c>
      <c r="LH50" t="s">
        <v>918</v>
      </c>
      <c r="LI50" t="s">
        <v>917</v>
      </c>
      <c r="LJ50" t="s">
        <v>918</v>
      </c>
      <c r="LK50" s="5">
        <v>0</v>
      </c>
      <c r="LL50" s="5">
        <v>0</v>
      </c>
      <c r="LM50" t="s">
        <v>916</v>
      </c>
      <c r="LN50" t="s">
        <v>918</v>
      </c>
      <c r="LO50" s="5">
        <v>0</v>
      </c>
      <c r="LP50" s="5">
        <v>0</v>
      </c>
      <c r="LQ50" s="5">
        <v>0</v>
      </c>
      <c r="LR50" t="s">
        <v>918</v>
      </c>
      <c r="LS50" t="s">
        <v>918</v>
      </c>
      <c r="LT50" s="5">
        <v>0</v>
      </c>
      <c r="LU50" s="5">
        <v>0</v>
      </c>
      <c r="LV50" t="s">
        <v>918</v>
      </c>
      <c r="LW50" t="s">
        <v>918</v>
      </c>
      <c r="LX50" s="5">
        <v>0</v>
      </c>
      <c r="LY50" s="5">
        <v>0</v>
      </c>
      <c r="LZ50" t="s">
        <v>918</v>
      </c>
      <c r="MA50" t="s">
        <v>918</v>
      </c>
      <c r="MB50" s="5">
        <v>0</v>
      </c>
      <c r="MC50" s="5">
        <v>0</v>
      </c>
      <c r="MD50" t="s">
        <v>918</v>
      </c>
      <c r="ME50" t="s">
        <v>918</v>
      </c>
      <c r="MF50" s="5">
        <v>0</v>
      </c>
      <c r="MG50" s="5">
        <v>0</v>
      </c>
      <c r="MH50" s="5">
        <v>0</v>
      </c>
      <c r="MI50" t="s">
        <v>918</v>
      </c>
      <c r="MJ50" t="s">
        <v>918</v>
      </c>
      <c r="MK50" s="5">
        <v>0</v>
      </c>
      <c r="ML50" t="s">
        <v>916</v>
      </c>
      <c r="MM50" t="s">
        <v>916</v>
      </c>
      <c r="MN50" s="5">
        <v>0</v>
      </c>
      <c r="MO50" t="s">
        <v>918</v>
      </c>
      <c r="MP50" t="s">
        <v>916</v>
      </c>
      <c r="MQ50" t="s">
        <v>916</v>
      </c>
      <c r="MR50" t="s">
        <v>918</v>
      </c>
      <c r="MS50" t="s">
        <v>916</v>
      </c>
      <c r="MT50" s="5">
        <v>0</v>
      </c>
      <c r="MU50" s="5">
        <v>0</v>
      </c>
      <c r="MV50" t="s">
        <v>918</v>
      </c>
      <c r="MW50" t="s">
        <v>918</v>
      </c>
      <c r="MX50" s="5">
        <v>0</v>
      </c>
      <c r="MY50" t="s">
        <v>918</v>
      </c>
      <c r="MZ50" t="s">
        <v>918</v>
      </c>
      <c r="NA50" t="s">
        <v>918</v>
      </c>
      <c r="NB50" t="s">
        <v>918</v>
      </c>
      <c r="NC50" t="s">
        <v>916</v>
      </c>
      <c r="ND50" s="5">
        <v>0</v>
      </c>
      <c r="NE50" t="s">
        <v>917</v>
      </c>
      <c r="NF50" t="s">
        <v>918</v>
      </c>
      <c r="NG50" s="5">
        <v>0</v>
      </c>
      <c r="NH50" t="s">
        <v>918</v>
      </c>
      <c r="NI50" t="s">
        <v>918</v>
      </c>
      <c r="NJ50" s="5">
        <v>0</v>
      </c>
      <c r="NK50" t="s">
        <v>918</v>
      </c>
      <c r="NL50" t="s">
        <v>918</v>
      </c>
      <c r="NM50" s="5">
        <v>0</v>
      </c>
      <c r="NN50" t="s">
        <v>918</v>
      </c>
      <c r="NO50" t="s">
        <v>918</v>
      </c>
      <c r="NP50" s="5">
        <v>0</v>
      </c>
      <c r="NQ50" s="5">
        <v>0</v>
      </c>
      <c r="NR50" s="5">
        <v>0</v>
      </c>
      <c r="NS50" s="5">
        <v>0</v>
      </c>
      <c r="NT50" s="5">
        <v>0</v>
      </c>
      <c r="NU50" s="5">
        <v>0</v>
      </c>
      <c r="NV50" s="5">
        <v>0</v>
      </c>
      <c r="NW50" s="5">
        <v>0</v>
      </c>
      <c r="NX50" s="5">
        <v>0</v>
      </c>
      <c r="NY50" s="5">
        <v>0</v>
      </c>
      <c r="NZ50" s="5">
        <v>0</v>
      </c>
      <c r="OA50" s="5">
        <v>0</v>
      </c>
      <c r="OB50" s="5">
        <v>0</v>
      </c>
      <c r="OC50" s="5">
        <v>0</v>
      </c>
      <c r="OD50" s="5">
        <v>0</v>
      </c>
      <c r="OE50" s="5">
        <v>0</v>
      </c>
      <c r="OF50" s="5">
        <v>0</v>
      </c>
      <c r="OG50" s="5">
        <v>0</v>
      </c>
      <c r="OH50" s="5">
        <v>0</v>
      </c>
      <c r="OI50" s="5">
        <v>0</v>
      </c>
      <c r="OJ50" s="5">
        <v>0</v>
      </c>
      <c r="OK50" s="5">
        <v>0</v>
      </c>
      <c r="OL50" s="5">
        <v>0</v>
      </c>
      <c r="OM50" s="5">
        <v>0</v>
      </c>
      <c r="ON50" s="5">
        <v>0</v>
      </c>
      <c r="OO50" s="5">
        <v>15</v>
      </c>
      <c r="OP50" s="5">
        <v>15</v>
      </c>
      <c r="OQ50" s="5">
        <v>0</v>
      </c>
      <c r="OR50" s="5">
        <v>0</v>
      </c>
      <c r="OS50" s="5">
        <v>15</v>
      </c>
      <c r="OT50" s="5">
        <v>15</v>
      </c>
      <c r="OU50" s="5">
        <v>15</v>
      </c>
      <c r="OV50" s="5">
        <v>0</v>
      </c>
      <c r="OW50" s="5">
        <v>0</v>
      </c>
      <c r="OX50" s="5">
        <v>15</v>
      </c>
      <c r="OY50" s="5">
        <v>30</v>
      </c>
      <c r="OZ50" s="5">
        <v>0</v>
      </c>
      <c r="PA50" s="5">
        <v>0</v>
      </c>
      <c r="PB50" s="5">
        <v>0</v>
      </c>
      <c r="PC50" s="5">
        <v>15</v>
      </c>
      <c r="PD50" s="5">
        <v>45</v>
      </c>
      <c r="PE50" s="5">
        <v>0</v>
      </c>
      <c r="PF50" s="5">
        <v>0</v>
      </c>
      <c r="PG50" s="5">
        <v>45</v>
      </c>
      <c r="PH50" s="5">
        <v>45</v>
      </c>
      <c r="PI50" s="5">
        <v>0</v>
      </c>
      <c r="PJ50" s="5">
        <v>0</v>
      </c>
      <c r="PK50" s="5">
        <v>45</v>
      </c>
      <c r="PL50" s="5">
        <v>45</v>
      </c>
      <c r="PM50" s="5">
        <v>0</v>
      </c>
      <c r="PN50" s="5">
        <v>0</v>
      </c>
      <c r="PO50" s="5">
        <v>15</v>
      </c>
      <c r="PP50" s="5">
        <v>45</v>
      </c>
      <c r="PQ50" s="5">
        <v>0</v>
      </c>
      <c r="PR50" s="5">
        <v>0</v>
      </c>
      <c r="PS50" s="5">
        <v>0</v>
      </c>
      <c r="PT50" s="5">
        <v>45</v>
      </c>
      <c r="PU50" s="5">
        <v>45</v>
      </c>
      <c r="PV50" s="5">
        <v>0</v>
      </c>
      <c r="PW50" s="5">
        <v>45</v>
      </c>
      <c r="PX50" s="5">
        <v>45</v>
      </c>
      <c r="PY50" s="5">
        <v>0</v>
      </c>
      <c r="PZ50" s="5">
        <v>45</v>
      </c>
      <c r="QA50" s="5">
        <v>45</v>
      </c>
      <c r="QB50" s="5">
        <v>45</v>
      </c>
      <c r="QC50" s="5">
        <v>45</v>
      </c>
      <c r="QD50" s="5">
        <v>45</v>
      </c>
      <c r="QE50" s="5">
        <v>0</v>
      </c>
      <c r="QF50" s="5">
        <v>0</v>
      </c>
      <c r="QG50" s="5">
        <v>45</v>
      </c>
      <c r="QH50" s="5">
        <v>45</v>
      </c>
      <c r="QI50" s="5">
        <v>0</v>
      </c>
      <c r="QJ50" s="5">
        <v>45</v>
      </c>
      <c r="QK50" s="5">
        <v>45</v>
      </c>
      <c r="QL50" s="5">
        <v>0</v>
      </c>
      <c r="QM50" s="5">
        <v>45</v>
      </c>
      <c r="QN50" s="5">
        <v>45</v>
      </c>
      <c r="QO50" s="5">
        <v>0</v>
      </c>
      <c r="QP50" s="5">
        <v>45</v>
      </c>
      <c r="QQ50" s="5">
        <v>45</v>
      </c>
      <c r="QR50" s="5">
        <v>0</v>
      </c>
      <c r="QS50" s="5">
        <v>45</v>
      </c>
      <c r="QT50" s="5">
        <v>45</v>
      </c>
      <c r="QU50" s="5">
        <v>0</v>
      </c>
      <c r="QV50" s="5">
        <v>45</v>
      </c>
      <c r="QW50" s="5">
        <v>45</v>
      </c>
      <c r="QX50" s="5">
        <v>0</v>
      </c>
      <c r="QY50" s="5">
        <v>45</v>
      </c>
      <c r="QZ50" s="5">
        <v>45</v>
      </c>
      <c r="RA50" s="5">
        <v>0</v>
      </c>
      <c r="RB50" s="5">
        <v>0</v>
      </c>
      <c r="RC50" s="5">
        <v>0</v>
      </c>
      <c r="RD50" s="5">
        <v>0</v>
      </c>
      <c r="RE50" s="5">
        <v>0</v>
      </c>
      <c r="RF50" s="5">
        <v>0</v>
      </c>
      <c r="RG50" s="5">
        <v>0</v>
      </c>
      <c r="RH50" s="5">
        <v>0</v>
      </c>
      <c r="RI50" s="5">
        <v>0</v>
      </c>
      <c r="RJ50" s="5">
        <v>0</v>
      </c>
      <c r="RK50" s="5">
        <v>0</v>
      </c>
      <c r="RL50" s="5">
        <v>0</v>
      </c>
      <c r="RM50" s="5">
        <v>0</v>
      </c>
      <c r="RN50" s="5">
        <v>0</v>
      </c>
      <c r="RO50" s="5">
        <v>0</v>
      </c>
      <c r="RP50" s="5">
        <v>0</v>
      </c>
      <c r="RQ50" s="5">
        <v>0</v>
      </c>
      <c r="RR50" s="5">
        <v>0</v>
      </c>
      <c r="RS50" s="5">
        <v>0</v>
      </c>
      <c r="RT50" s="5">
        <v>0</v>
      </c>
      <c r="RU50" s="5">
        <v>0</v>
      </c>
      <c r="RV50" s="5">
        <v>0</v>
      </c>
      <c r="RW50" s="5">
        <v>0</v>
      </c>
      <c r="RX50" s="5">
        <v>0</v>
      </c>
      <c r="RY50" s="5">
        <v>0</v>
      </c>
      <c r="RZ50" s="5">
        <v>2</v>
      </c>
      <c r="SA50" s="5">
        <v>3</v>
      </c>
      <c r="SB50" s="5">
        <v>2</v>
      </c>
      <c r="SC50" s="5">
        <v>2</v>
      </c>
      <c r="SD50" s="5">
        <v>2</v>
      </c>
      <c r="SE50" s="5">
        <v>2</v>
      </c>
      <c r="SF50" s="5">
        <v>2</v>
      </c>
      <c r="SG50" s="5">
        <v>2</v>
      </c>
      <c r="SH50" s="5">
        <v>2</v>
      </c>
      <c r="SI50" s="5">
        <v>3</v>
      </c>
      <c r="SJ50" s="5">
        <v>2</v>
      </c>
      <c r="SK50" s="5">
        <v>2</v>
      </c>
      <c r="SL50" s="5">
        <v>2</v>
      </c>
      <c r="SM50" s="5">
        <v>2</v>
      </c>
      <c r="SN50" s="5">
        <v>2</v>
      </c>
      <c r="SO50" s="5">
        <v>2</v>
      </c>
      <c r="SP50" s="5">
        <v>2</v>
      </c>
      <c r="SQ50" s="5">
        <v>2</v>
      </c>
      <c r="SR50" s="5">
        <v>0</v>
      </c>
      <c r="SS50" s="5">
        <v>0</v>
      </c>
      <c r="ST50" s="5">
        <v>0</v>
      </c>
      <c r="SU50" s="5">
        <v>0</v>
      </c>
      <c r="SV50" s="5">
        <v>0</v>
      </c>
      <c r="SW50" s="5">
        <v>0</v>
      </c>
      <c r="SX50" s="5">
        <v>0</v>
      </c>
      <c r="SY50" s="5">
        <v>0</v>
      </c>
      <c r="SZ50" s="5">
        <v>0</v>
      </c>
      <c r="TA50" s="5">
        <v>0</v>
      </c>
      <c r="TB50" s="1" t="e">
        <v>#NULL!</v>
      </c>
      <c r="TC50" s="1" t="e">
        <v>#NULL!</v>
      </c>
      <c r="TD50" s="1" t="e">
        <v>#NULL!</v>
      </c>
      <c r="TE50" s="1" t="e">
        <v>#NULL!</v>
      </c>
      <c r="TF50" s="1" t="e">
        <v>#NULL!</v>
      </c>
      <c r="TG50" s="1" t="e">
        <v>#NULL!</v>
      </c>
      <c r="TH50" s="1" t="e">
        <v>#NULL!</v>
      </c>
      <c r="TI50" s="1" t="e">
        <v>#NULL!</v>
      </c>
      <c r="TJ50" s="1" t="e">
        <v>#NULL!</v>
      </c>
      <c r="TK50" s="1" t="e">
        <v>#NULL!</v>
      </c>
      <c r="TL50" s="1" t="e">
        <v>#NULL!</v>
      </c>
      <c r="TM50" s="1" t="e">
        <v>#NULL!</v>
      </c>
      <c r="TN50" s="1" t="e">
        <v>#NULL!</v>
      </c>
      <c r="TO50" s="1" t="e">
        <v>#NULL!</v>
      </c>
      <c r="TP50" s="1" t="e">
        <v>#NULL!</v>
      </c>
      <c r="TQ50" s="1" t="e">
        <v>#NULL!</v>
      </c>
      <c r="TR50" s="1" t="e">
        <v>#NULL!</v>
      </c>
      <c r="TS50" s="1" t="e">
        <v>#NULL!</v>
      </c>
      <c r="TT50" s="1" t="e">
        <v>#NULL!</v>
      </c>
      <c r="TU50" s="1" t="e">
        <v>#NULL!</v>
      </c>
      <c r="TV50" s="1" t="e">
        <v>#NULL!</v>
      </c>
      <c r="TW50" s="1" t="e">
        <v>#NULL!</v>
      </c>
      <c r="TX50" s="1" t="e">
        <v>#NULL!</v>
      </c>
      <c r="TY50" s="1" t="e">
        <v>#NULL!</v>
      </c>
      <c r="TZ50" s="1" t="e">
        <v>#NULL!</v>
      </c>
      <c r="UA50" s="1" t="e">
        <v>#NULL!</v>
      </c>
      <c r="UB50" s="1" t="e">
        <v>#NULL!</v>
      </c>
      <c r="UC50" s="1" t="e">
        <v>#NULL!</v>
      </c>
      <c r="UD50" s="1" t="e">
        <v>#NULL!</v>
      </c>
      <c r="UE50" s="1" t="e">
        <v>#NULL!</v>
      </c>
      <c r="UF50" s="5">
        <v>0</v>
      </c>
      <c r="UG50" s="5">
        <v>0</v>
      </c>
      <c r="UH50" s="5">
        <v>0</v>
      </c>
      <c r="UI50" s="5">
        <v>0</v>
      </c>
      <c r="UJ50" s="5">
        <v>0</v>
      </c>
      <c r="UK50" s="5">
        <v>0</v>
      </c>
      <c r="UL50" s="5">
        <v>0</v>
      </c>
      <c r="UM50" s="5">
        <v>0</v>
      </c>
      <c r="UN50" s="5">
        <v>0</v>
      </c>
      <c r="UO50" s="5">
        <v>0</v>
      </c>
      <c r="UP50" s="5">
        <v>0</v>
      </c>
      <c r="UQ50" s="5">
        <v>0</v>
      </c>
      <c r="UR50" s="5">
        <v>0</v>
      </c>
      <c r="US50" s="5">
        <v>0</v>
      </c>
      <c r="UT50" s="5">
        <v>0</v>
      </c>
      <c r="UU50" s="5">
        <v>0</v>
      </c>
      <c r="UV50" s="5">
        <v>0</v>
      </c>
      <c r="UW50" s="5">
        <v>0</v>
      </c>
      <c r="UX50" s="5">
        <v>0</v>
      </c>
      <c r="UY50" s="5">
        <v>0</v>
      </c>
      <c r="UZ50" s="5">
        <v>0</v>
      </c>
      <c r="VA50" s="5">
        <v>0</v>
      </c>
      <c r="VB50" s="5">
        <v>0</v>
      </c>
      <c r="VC50" s="5">
        <v>0</v>
      </c>
      <c r="VD50" s="5">
        <v>0</v>
      </c>
      <c r="VE50" s="5">
        <v>0</v>
      </c>
      <c r="VF50" s="5">
        <v>0</v>
      </c>
      <c r="VG50" s="5">
        <v>0</v>
      </c>
      <c r="VH50" s="5">
        <v>0</v>
      </c>
      <c r="VI50" s="5">
        <v>0</v>
      </c>
      <c r="VJ50" s="5">
        <v>0</v>
      </c>
      <c r="VK50" s="5">
        <v>0</v>
      </c>
      <c r="VL50" s="5">
        <v>0</v>
      </c>
      <c r="VM50" s="5">
        <v>0</v>
      </c>
      <c r="VN50" t="s">
        <v>924</v>
      </c>
      <c r="VO50" t="s">
        <v>924</v>
      </c>
      <c r="VP50" s="5">
        <v>0</v>
      </c>
      <c r="VQ50" t="s">
        <v>924</v>
      </c>
      <c r="VR50" t="s">
        <v>924</v>
      </c>
      <c r="VS50" t="s">
        <v>924</v>
      </c>
      <c r="VT50" s="5">
        <v>0</v>
      </c>
      <c r="VU50" s="5">
        <v>0</v>
      </c>
      <c r="VV50" s="5">
        <v>0</v>
      </c>
      <c r="VW50">
        <v>0</v>
      </c>
      <c r="VX50" s="5">
        <v>0</v>
      </c>
      <c r="VY50" s="5">
        <v>0</v>
      </c>
      <c r="VZ50" s="5">
        <v>0</v>
      </c>
      <c r="WA50" s="5">
        <v>0</v>
      </c>
      <c r="WB50" s="5">
        <v>0</v>
      </c>
      <c r="WC50" s="5">
        <v>0</v>
      </c>
      <c r="WD50" s="5">
        <v>0</v>
      </c>
      <c r="WE50" s="5">
        <v>0</v>
      </c>
      <c r="WF50" s="5">
        <v>0</v>
      </c>
      <c r="WG50" s="5">
        <v>0</v>
      </c>
      <c r="WH50" s="5">
        <v>0</v>
      </c>
      <c r="WI50" s="5">
        <v>0</v>
      </c>
      <c r="WJ50" s="5">
        <v>0</v>
      </c>
      <c r="WK50" s="5">
        <v>0</v>
      </c>
      <c r="WL50" s="5">
        <v>0</v>
      </c>
      <c r="WM50" s="5">
        <v>0</v>
      </c>
      <c r="WN50" s="5">
        <v>0</v>
      </c>
      <c r="WO50" s="5">
        <v>0</v>
      </c>
      <c r="WP50" s="5">
        <v>0</v>
      </c>
      <c r="WQ50" s="5">
        <v>0</v>
      </c>
      <c r="WR50" s="5">
        <v>0</v>
      </c>
      <c r="WS50" s="5">
        <v>0</v>
      </c>
      <c r="WT50" s="5">
        <v>0</v>
      </c>
      <c r="WU50" s="5">
        <v>0</v>
      </c>
      <c r="WV50" s="5">
        <v>0</v>
      </c>
      <c r="WW50" s="5">
        <v>0</v>
      </c>
      <c r="WX50" s="5">
        <v>0</v>
      </c>
      <c r="WY50" s="5">
        <v>0</v>
      </c>
      <c r="WZ50" s="5">
        <v>0</v>
      </c>
      <c r="XA50" s="5">
        <v>0</v>
      </c>
      <c r="XB50" s="5">
        <v>0</v>
      </c>
      <c r="XC50" s="5">
        <v>0</v>
      </c>
      <c r="XD50" s="5">
        <v>0</v>
      </c>
      <c r="XE50" s="5">
        <v>0</v>
      </c>
      <c r="XF50" s="5">
        <v>0</v>
      </c>
      <c r="XG50" s="5">
        <v>0</v>
      </c>
      <c r="XH50" s="5">
        <v>0</v>
      </c>
      <c r="XI50" s="5">
        <v>0</v>
      </c>
      <c r="XJ50" s="5">
        <v>0</v>
      </c>
      <c r="XK50" s="5">
        <v>0</v>
      </c>
      <c r="XL50" s="5">
        <v>0</v>
      </c>
      <c r="XM50" s="5">
        <v>0</v>
      </c>
      <c r="XN50" s="5">
        <v>0</v>
      </c>
      <c r="XO50" s="5">
        <v>0</v>
      </c>
      <c r="XP50" s="5">
        <v>0</v>
      </c>
      <c r="XQ50" s="3">
        <v>1</v>
      </c>
      <c r="XR50" s="3">
        <v>0</v>
      </c>
      <c r="XS50" s="3">
        <v>0</v>
      </c>
      <c r="XT50" s="3">
        <v>0</v>
      </c>
      <c r="XU50" s="3">
        <v>2</v>
      </c>
      <c r="XV50" s="3">
        <v>1</v>
      </c>
      <c r="XW50" s="3">
        <v>0</v>
      </c>
      <c r="XX50" s="3">
        <v>0</v>
      </c>
      <c r="XY50" s="3">
        <v>0</v>
      </c>
      <c r="XZ50" s="3">
        <v>2</v>
      </c>
      <c r="YA50" s="3">
        <v>0</v>
      </c>
      <c r="YB50" s="3">
        <v>0</v>
      </c>
      <c r="YC50" s="3">
        <v>0</v>
      </c>
      <c r="YD50" s="3">
        <v>0</v>
      </c>
      <c r="YE50" s="3">
        <v>1</v>
      </c>
      <c r="YF50" s="3">
        <v>0</v>
      </c>
      <c r="YG50" s="3">
        <v>0</v>
      </c>
      <c r="YH50" s="3">
        <v>0</v>
      </c>
      <c r="YI50" s="3">
        <v>1</v>
      </c>
      <c r="YJ50" s="3">
        <v>0</v>
      </c>
      <c r="YK50" s="3">
        <v>0</v>
      </c>
      <c r="YL50" s="3">
        <v>0</v>
      </c>
      <c r="YM50" s="3">
        <v>1</v>
      </c>
      <c r="YN50" s="3">
        <v>0</v>
      </c>
      <c r="YO50" s="3">
        <v>0</v>
      </c>
      <c r="YP50" s="1" t="e">
        <v>#NULL!</v>
      </c>
      <c r="YQ50" s="3">
        <v>1</v>
      </c>
      <c r="YR50" s="3">
        <v>0</v>
      </c>
      <c r="YS50" s="3">
        <v>0</v>
      </c>
      <c r="YT50" s="3">
        <v>0</v>
      </c>
      <c r="YU50" s="3">
        <v>0</v>
      </c>
      <c r="YV50" s="3">
        <v>1</v>
      </c>
      <c r="YW50" s="3">
        <v>0</v>
      </c>
      <c r="YX50" s="3">
        <v>0</v>
      </c>
      <c r="YY50" s="3">
        <v>1</v>
      </c>
      <c r="YZ50" s="3">
        <v>0</v>
      </c>
      <c r="ZA50" s="3">
        <v>0</v>
      </c>
      <c r="ZB50" s="3">
        <v>1</v>
      </c>
      <c r="ZC50" s="3">
        <v>1</v>
      </c>
      <c r="ZD50" s="3">
        <v>0</v>
      </c>
      <c r="ZE50" s="3">
        <v>2</v>
      </c>
      <c r="ZF50" s="3">
        <v>0</v>
      </c>
      <c r="ZG50" s="3">
        <v>0</v>
      </c>
      <c r="ZH50" s="3">
        <v>0</v>
      </c>
      <c r="ZI50" s="3">
        <v>2</v>
      </c>
      <c r="ZJ50" s="3">
        <v>0</v>
      </c>
      <c r="ZK50" s="3">
        <v>0</v>
      </c>
      <c r="ZL50" s="3">
        <v>1</v>
      </c>
      <c r="ZM50" s="3">
        <v>0</v>
      </c>
      <c r="ZN50" s="3">
        <v>0</v>
      </c>
      <c r="ZO50" s="3">
        <v>2</v>
      </c>
      <c r="ZP50" s="3">
        <v>0</v>
      </c>
      <c r="ZQ50" s="3">
        <v>0</v>
      </c>
      <c r="ZR50" s="3">
        <v>1</v>
      </c>
      <c r="ZS50" s="3">
        <v>0</v>
      </c>
      <c r="ZT50" s="3">
        <v>0</v>
      </c>
      <c r="ZU50" s="3">
        <v>1</v>
      </c>
      <c r="ZV50" s="3">
        <v>0</v>
      </c>
      <c r="ZW50" s="3">
        <v>0</v>
      </c>
      <c r="ZX50" s="3">
        <v>1</v>
      </c>
      <c r="ZY50" s="3">
        <v>0</v>
      </c>
      <c r="ZZ50" s="3">
        <v>0</v>
      </c>
      <c r="AAA50" s="3">
        <v>1</v>
      </c>
      <c r="AAB50" s="3">
        <v>0</v>
      </c>
      <c r="AAC50" s="3">
        <v>0</v>
      </c>
      <c r="AAD50" s="3">
        <v>0</v>
      </c>
      <c r="AAE50" s="3">
        <v>0</v>
      </c>
      <c r="AAF50" s="3">
        <v>0</v>
      </c>
      <c r="AAG50" s="3">
        <v>0</v>
      </c>
      <c r="AAH50" s="3">
        <v>0</v>
      </c>
      <c r="AAI50" s="3">
        <v>0</v>
      </c>
      <c r="AAJ50" s="3">
        <v>0</v>
      </c>
      <c r="AAK50" s="3">
        <v>0</v>
      </c>
      <c r="AAL50" s="3">
        <v>0</v>
      </c>
      <c r="AAM50" s="3">
        <v>0</v>
      </c>
      <c r="AAN50" s="3">
        <v>0</v>
      </c>
      <c r="AAO50" s="3">
        <v>0</v>
      </c>
      <c r="AAP50" s="3">
        <v>0</v>
      </c>
      <c r="AAQ50" s="3">
        <v>0</v>
      </c>
      <c r="AAR50" s="3">
        <v>0</v>
      </c>
      <c r="AAS50" s="3">
        <v>0</v>
      </c>
      <c r="AAT50" s="3">
        <v>0</v>
      </c>
      <c r="AAU50" s="3">
        <v>0</v>
      </c>
      <c r="AAV50" s="3">
        <v>0</v>
      </c>
      <c r="AAW50" s="3">
        <v>0</v>
      </c>
      <c r="AAX50" s="3">
        <v>0</v>
      </c>
      <c r="AAY50" s="3">
        <v>0</v>
      </c>
      <c r="AAZ50" s="3">
        <v>0</v>
      </c>
      <c r="ABA50" s="3">
        <v>0</v>
      </c>
      <c r="ABB50" s="3">
        <v>3</v>
      </c>
      <c r="ABC50" s="3">
        <v>4</v>
      </c>
      <c r="ABD50" s="3">
        <v>0</v>
      </c>
      <c r="ABE50" s="3">
        <v>0</v>
      </c>
      <c r="ABF50" s="3">
        <v>5</v>
      </c>
      <c r="ABG50" s="3">
        <v>2</v>
      </c>
      <c r="ABH50" s="3">
        <v>3</v>
      </c>
      <c r="ABI50" s="3">
        <v>0</v>
      </c>
      <c r="ABJ50" s="3">
        <v>0</v>
      </c>
      <c r="ABK50" s="3">
        <v>6</v>
      </c>
      <c r="ABL50" s="3">
        <v>3</v>
      </c>
      <c r="ABM50" s="3">
        <v>0</v>
      </c>
      <c r="ABN50" s="3">
        <v>0</v>
      </c>
      <c r="ABO50" s="3">
        <v>0</v>
      </c>
      <c r="ABP50" s="3">
        <v>3</v>
      </c>
      <c r="ABQ50" s="3">
        <v>6.5</v>
      </c>
      <c r="ABR50" s="3">
        <v>0</v>
      </c>
      <c r="ABS50" s="3">
        <v>0</v>
      </c>
      <c r="ABT50" s="3">
        <v>7</v>
      </c>
      <c r="ABU50" s="3">
        <v>4</v>
      </c>
      <c r="ABV50" s="3">
        <v>0</v>
      </c>
      <c r="ABW50" s="3">
        <v>0</v>
      </c>
      <c r="ABX50" s="3">
        <v>7</v>
      </c>
      <c r="ABY50" s="3">
        <v>5</v>
      </c>
      <c r="ABZ50" s="3">
        <v>0</v>
      </c>
      <c r="ACA50" s="3">
        <v>0</v>
      </c>
      <c r="ACB50" s="3">
        <v>6</v>
      </c>
      <c r="ACC50" s="3">
        <v>6</v>
      </c>
      <c r="ACD50" s="3">
        <v>0</v>
      </c>
      <c r="ACE50" s="3">
        <v>0</v>
      </c>
      <c r="ACF50" s="3">
        <v>0</v>
      </c>
      <c r="ACG50" s="3">
        <v>6</v>
      </c>
      <c r="ACH50" s="3">
        <v>4</v>
      </c>
      <c r="ACI50" s="3">
        <v>0</v>
      </c>
      <c r="ACJ50" s="3">
        <v>6</v>
      </c>
      <c r="ACK50" s="3">
        <v>5</v>
      </c>
      <c r="ACL50" s="3">
        <v>0</v>
      </c>
      <c r="ACM50" s="3">
        <v>7</v>
      </c>
      <c r="ACN50" s="3">
        <v>3</v>
      </c>
      <c r="ACO50" s="3">
        <v>2</v>
      </c>
      <c r="ACP50" s="3">
        <v>8</v>
      </c>
      <c r="ACQ50" s="3">
        <v>6</v>
      </c>
      <c r="ACR50" s="3">
        <v>0</v>
      </c>
      <c r="ACS50" s="3">
        <v>0</v>
      </c>
      <c r="ACT50" s="3">
        <v>8</v>
      </c>
      <c r="ACU50" s="3">
        <v>5.5</v>
      </c>
      <c r="ACV50" s="3">
        <v>0</v>
      </c>
      <c r="ACW50" s="3">
        <v>9</v>
      </c>
      <c r="ACX50" s="3">
        <v>3</v>
      </c>
      <c r="ACY50" s="3">
        <v>0</v>
      </c>
      <c r="ACZ50" s="3">
        <v>9</v>
      </c>
      <c r="ADA50" s="3">
        <v>1</v>
      </c>
      <c r="ADB50" s="3">
        <v>0</v>
      </c>
      <c r="ADC50" s="3">
        <v>4</v>
      </c>
      <c r="ADD50" s="3">
        <v>7</v>
      </c>
      <c r="ADE50" s="3">
        <v>0</v>
      </c>
      <c r="ADF50" s="3">
        <v>8</v>
      </c>
      <c r="ADG50" s="3">
        <v>5</v>
      </c>
      <c r="ADH50" s="3">
        <v>0</v>
      </c>
      <c r="ADI50" s="3">
        <v>6.5</v>
      </c>
      <c r="ADJ50" s="3">
        <v>2</v>
      </c>
      <c r="ADK50" s="3">
        <v>0</v>
      </c>
      <c r="ADL50" s="3">
        <v>7</v>
      </c>
      <c r="ADM50" s="3">
        <v>3</v>
      </c>
      <c r="ADN50" s="3">
        <v>0</v>
      </c>
      <c r="ADO50" s="3">
        <v>0</v>
      </c>
      <c r="ADP50" s="3">
        <v>0</v>
      </c>
      <c r="ADQ50" s="3">
        <v>0</v>
      </c>
      <c r="ADR50" s="3">
        <v>0</v>
      </c>
      <c r="ADS50" s="3">
        <v>0</v>
      </c>
      <c r="ADT50" s="3">
        <v>0</v>
      </c>
      <c r="ADU50" s="3">
        <v>0</v>
      </c>
      <c r="ADV50" s="3">
        <v>0</v>
      </c>
      <c r="ADW50" s="3">
        <v>0</v>
      </c>
      <c r="ADX50" s="3">
        <v>0</v>
      </c>
      <c r="ADY50" s="3">
        <v>0</v>
      </c>
      <c r="ADZ50" s="3">
        <v>0</v>
      </c>
      <c r="AEA50" s="3">
        <v>0</v>
      </c>
      <c r="AEB50" s="3">
        <v>0</v>
      </c>
      <c r="AEC50" s="3">
        <v>0</v>
      </c>
      <c r="AED50" s="3">
        <v>0</v>
      </c>
      <c r="AEE50" s="3">
        <v>0</v>
      </c>
      <c r="AEF50" s="3">
        <v>0</v>
      </c>
      <c r="AEG50" s="3">
        <v>0</v>
      </c>
      <c r="AEH50" s="3">
        <v>0</v>
      </c>
      <c r="AEI50" s="3">
        <v>0</v>
      </c>
      <c r="AEJ50" s="3">
        <v>0</v>
      </c>
      <c r="AEK50" s="3">
        <v>0</v>
      </c>
      <c r="AEL50" s="3">
        <v>0</v>
      </c>
      <c r="AEM50" t="s">
        <v>933</v>
      </c>
      <c r="AEN50" t="s">
        <v>933</v>
      </c>
      <c r="AEO50" s="5">
        <v>0</v>
      </c>
      <c r="AEP50" s="5">
        <v>0</v>
      </c>
      <c r="AEQ50" t="s">
        <v>933</v>
      </c>
      <c r="AER50" t="s">
        <v>933</v>
      </c>
      <c r="AES50" t="s">
        <v>933</v>
      </c>
      <c r="AET50" s="5">
        <v>0</v>
      </c>
      <c r="AEU50" s="5">
        <v>0</v>
      </c>
      <c r="AEV50" t="s">
        <v>933</v>
      </c>
      <c r="AEW50" t="s">
        <v>933</v>
      </c>
      <c r="AEX50" s="5">
        <v>0</v>
      </c>
      <c r="AEY50" s="5">
        <v>0</v>
      </c>
      <c r="AEZ50" s="5">
        <v>0</v>
      </c>
      <c r="AFA50" t="s">
        <v>933</v>
      </c>
      <c r="AFB50" t="s">
        <v>933</v>
      </c>
      <c r="AFC50" s="5">
        <v>0</v>
      </c>
      <c r="AFD50" s="5">
        <v>0</v>
      </c>
      <c r="AFE50" t="s">
        <v>933</v>
      </c>
      <c r="AFF50" t="s">
        <v>933</v>
      </c>
      <c r="AFG50" s="5">
        <v>0</v>
      </c>
      <c r="AFH50" s="5">
        <v>0</v>
      </c>
      <c r="AFI50" t="s">
        <v>933</v>
      </c>
      <c r="AFJ50" t="s">
        <v>933</v>
      </c>
      <c r="AFK50" s="5">
        <v>0</v>
      </c>
      <c r="AFL50" s="5">
        <v>0</v>
      </c>
      <c r="AFM50" t="s">
        <v>933</v>
      </c>
      <c r="AFN50" t="s">
        <v>933</v>
      </c>
      <c r="AFO50" s="5">
        <v>0</v>
      </c>
      <c r="AFP50" s="5">
        <v>0</v>
      </c>
      <c r="AFQ50" s="5">
        <v>0</v>
      </c>
      <c r="AFR50" t="s">
        <v>933</v>
      </c>
      <c r="AFS50" t="s">
        <v>933</v>
      </c>
      <c r="AFT50" s="5">
        <v>0</v>
      </c>
      <c r="AFU50" t="s">
        <v>933</v>
      </c>
      <c r="AFV50" t="s">
        <v>933</v>
      </c>
      <c r="AFW50" s="5">
        <v>0</v>
      </c>
      <c r="AFX50" t="s">
        <v>933</v>
      </c>
      <c r="AFY50" t="s">
        <v>933</v>
      </c>
      <c r="AFZ50" t="s">
        <v>933</v>
      </c>
      <c r="AGA50" t="s">
        <v>933</v>
      </c>
      <c r="AGB50" t="s">
        <v>933</v>
      </c>
      <c r="AGC50" s="5">
        <v>0</v>
      </c>
      <c r="AGD50" s="5">
        <v>0</v>
      </c>
      <c r="AGE50" t="s">
        <v>933</v>
      </c>
      <c r="AGF50" t="s">
        <v>933</v>
      </c>
      <c r="AGG50" s="5">
        <v>0</v>
      </c>
      <c r="AGH50" t="s">
        <v>933</v>
      </c>
      <c r="AGI50" t="s">
        <v>933</v>
      </c>
      <c r="AGJ50" s="5">
        <v>0</v>
      </c>
      <c r="AGK50" t="s">
        <v>933</v>
      </c>
      <c r="AGL50" t="s">
        <v>933</v>
      </c>
      <c r="AGM50" s="5">
        <v>0</v>
      </c>
      <c r="AGN50" t="s">
        <v>933</v>
      </c>
      <c r="AGO50" t="s">
        <v>933</v>
      </c>
      <c r="AGP50" s="5">
        <v>0</v>
      </c>
      <c r="AGQ50" t="s">
        <v>933</v>
      </c>
      <c r="AGR50" t="s">
        <v>933</v>
      </c>
      <c r="AGS50" s="5">
        <v>0</v>
      </c>
      <c r="AGT50" t="s">
        <v>933</v>
      </c>
      <c r="AGU50" t="s">
        <v>933</v>
      </c>
      <c r="AGV50" s="5">
        <v>0</v>
      </c>
      <c r="AGW50" t="s">
        <v>933</v>
      </c>
      <c r="AGX50" t="s">
        <v>933</v>
      </c>
      <c r="AGY50" s="5">
        <v>0</v>
      </c>
      <c r="AGZ50" s="5">
        <v>0</v>
      </c>
      <c r="AHA50" s="5">
        <v>0</v>
      </c>
      <c r="AHB50" s="5">
        <v>0</v>
      </c>
      <c r="AHC50" s="5">
        <v>0</v>
      </c>
      <c r="AHD50" s="5">
        <v>0</v>
      </c>
      <c r="AHE50" s="5">
        <v>0</v>
      </c>
      <c r="AHF50" s="5">
        <v>0</v>
      </c>
      <c r="AHG50" s="5">
        <v>0</v>
      </c>
      <c r="AHH50" s="5">
        <v>0</v>
      </c>
      <c r="AHI50" s="5">
        <v>0</v>
      </c>
      <c r="AHJ50" s="5">
        <v>0</v>
      </c>
      <c r="AHK50" s="5">
        <v>0</v>
      </c>
      <c r="AHL50" s="5">
        <v>0</v>
      </c>
      <c r="AHM50" s="5">
        <v>0</v>
      </c>
      <c r="AHN50" s="5">
        <v>0</v>
      </c>
      <c r="AHO50" s="5">
        <v>0</v>
      </c>
      <c r="AHP50" s="5">
        <v>0</v>
      </c>
      <c r="AHQ50" s="5">
        <v>0</v>
      </c>
      <c r="AHR50" s="5">
        <v>0</v>
      </c>
      <c r="AHS50" s="5">
        <v>0</v>
      </c>
      <c r="AHT50" s="5">
        <v>0</v>
      </c>
      <c r="AHU50" s="5">
        <v>0</v>
      </c>
      <c r="AHV50" s="5">
        <v>0</v>
      </c>
      <c r="AHW50" s="5">
        <v>0</v>
      </c>
    </row>
    <row r="51" spans="1:907" x14ac:dyDescent="0.2">
      <c r="A51" s="5">
        <v>58</v>
      </c>
      <c r="B51" t="s">
        <v>929</v>
      </c>
      <c r="C51" t="s">
        <v>904</v>
      </c>
      <c r="D51" t="s">
        <v>904</v>
      </c>
      <c r="E51" s="5">
        <v>30</v>
      </c>
      <c r="F51" s="5">
        <v>30.430555555555557</v>
      </c>
      <c r="G51" s="2">
        <v>42872</v>
      </c>
      <c r="H51" s="2">
        <v>42943</v>
      </c>
      <c r="I51" t="s">
        <v>906</v>
      </c>
      <c r="J51" t="s">
        <v>937</v>
      </c>
      <c r="K51" t="s">
        <v>913</v>
      </c>
      <c r="L51" t="s">
        <v>913</v>
      </c>
      <c r="M51" s="5">
        <v>0</v>
      </c>
      <c r="N51" s="5">
        <v>0</v>
      </c>
      <c r="O51" t="s">
        <v>913</v>
      </c>
      <c r="P51" t="s">
        <v>913</v>
      </c>
      <c r="Q51" s="5">
        <v>0</v>
      </c>
      <c r="R51" s="5">
        <v>0</v>
      </c>
      <c r="S51" s="5">
        <v>0</v>
      </c>
      <c r="T51" t="s">
        <v>913</v>
      </c>
      <c r="U51" t="s">
        <v>913</v>
      </c>
      <c r="V51" t="s">
        <v>913</v>
      </c>
      <c r="W51" s="5">
        <v>0</v>
      </c>
      <c r="X51" s="5">
        <v>0</v>
      </c>
      <c r="Y51" t="s">
        <v>913</v>
      </c>
      <c r="Z51" t="s">
        <v>913</v>
      </c>
      <c r="AA51" t="s">
        <v>913</v>
      </c>
      <c r="AB51" s="5">
        <v>0</v>
      </c>
      <c r="AC51" t="s">
        <v>913</v>
      </c>
      <c r="AD51" t="s">
        <v>913</v>
      </c>
      <c r="AE51" t="s">
        <v>913</v>
      </c>
      <c r="AF51" s="5">
        <v>0</v>
      </c>
      <c r="AG51" t="s">
        <v>912</v>
      </c>
      <c r="AH51" t="s">
        <v>913</v>
      </c>
      <c r="AI51" s="5">
        <v>0</v>
      </c>
      <c r="AJ51" s="5">
        <v>0</v>
      </c>
      <c r="AK51" t="s">
        <v>913</v>
      </c>
      <c r="AL51" t="s">
        <v>913</v>
      </c>
      <c r="AM51" t="s">
        <v>913</v>
      </c>
      <c r="AN51" s="5">
        <v>0</v>
      </c>
      <c r="AO51" s="5">
        <v>0</v>
      </c>
      <c r="AP51" t="s">
        <v>913</v>
      </c>
      <c r="AQ51" t="s">
        <v>913</v>
      </c>
      <c r="AR51" s="5">
        <v>0</v>
      </c>
      <c r="AS51" t="s">
        <v>913</v>
      </c>
      <c r="AT51" t="s">
        <v>913</v>
      </c>
      <c r="AU51" s="5">
        <v>0</v>
      </c>
      <c r="AV51" t="s">
        <v>913</v>
      </c>
      <c r="AW51" t="s">
        <v>913</v>
      </c>
      <c r="AX51" t="s">
        <v>913</v>
      </c>
      <c r="AY51" t="s">
        <v>912</v>
      </c>
      <c r="AZ51" t="s">
        <v>912</v>
      </c>
      <c r="BA51" s="5">
        <v>0</v>
      </c>
      <c r="BB51" s="5">
        <v>0</v>
      </c>
      <c r="BC51" t="s">
        <v>912</v>
      </c>
      <c r="BD51" t="s">
        <v>912</v>
      </c>
      <c r="BE51" s="5">
        <v>0</v>
      </c>
      <c r="BF51" t="s">
        <v>913</v>
      </c>
      <c r="BG51" t="s">
        <v>913</v>
      </c>
      <c r="BH51" s="5">
        <v>0</v>
      </c>
      <c r="BI51" t="s">
        <v>913</v>
      </c>
      <c r="BJ51" t="s">
        <v>913</v>
      </c>
      <c r="BK51" s="5">
        <v>0</v>
      </c>
      <c r="BL51" t="s">
        <v>913</v>
      </c>
      <c r="BM51" t="s">
        <v>913</v>
      </c>
      <c r="BN51" s="5">
        <v>0</v>
      </c>
      <c r="BO51" t="s">
        <v>913</v>
      </c>
      <c r="BP51" t="s">
        <v>912</v>
      </c>
      <c r="BQ51" s="5">
        <v>0</v>
      </c>
      <c r="BR51" t="s">
        <v>913</v>
      </c>
      <c r="BS51" t="s">
        <v>912</v>
      </c>
      <c r="BT51" s="5">
        <v>0</v>
      </c>
      <c r="BU51" t="s">
        <v>912</v>
      </c>
      <c r="BV51" t="s">
        <v>913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t="s">
        <v>913</v>
      </c>
      <c r="CW51" t="s">
        <v>913</v>
      </c>
      <c r="CX51" s="5">
        <v>0</v>
      </c>
      <c r="CY51" s="5">
        <v>0</v>
      </c>
      <c r="CZ51" t="s">
        <v>913</v>
      </c>
      <c r="DA51" t="s">
        <v>913</v>
      </c>
      <c r="DB51" s="5">
        <v>0</v>
      </c>
      <c r="DC51" s="5">
        <v>0</v>
      </c>
      <c r="DD51" s="5">
        <v>0</v>
      </c>
      <c r="DE51" t="s">
        <v>913</v>
      </c>
      <c r="DF51" t="s">
        <v>913</v>
      </c>
      <c r="DG51" t="s">
        <v>913</v>
      </c>
      <c r="DH51" s="5">
        <v>0</v>
      </c>
      <c r="DI51" s="5">
        <v>0</v>
      </c>
      <c r="DJ51" t="s">
        <v>913</v>
      </c>
      <c r="DK51" t="s">
        <v>913</v>
      </c>
      <c r="DL51" t="s">
        <v>913</v>
      </c>
      <c r="DM51" s="5">
        <v>0</v>
      </c>
      <c r="DN51" t="s">
        <v>913</v>
      </c>
      <c r="DO51" t="s">
        <v>913</v>
      </c>
      <c r="DP51" t="s">
        <v>913</v>
      </c>
      <c r="DQ51" s="5">
        <v>0</v>
      </c>
      <c r="DR51" t="s">
        <v>913</v>
      </c>
      <c r="DS51" t="s">
        <v>912</v>
      </c>
      <c r="DT51" s="5">
        <v>0</v>
      </c>
      <c r="DU51" s="5">
        <v>0</v>
      </c>
      <c r="DV51" t="s">
        <v>913</v>
      </c>
      <c r="DW51" t="s">
        <v>913</v>
      </c>
      <c r="DX51" t="s">
        <v>913</v>
      </c>
      <c r="DY51" s="5">
        <v>0</v>
      </c>
      <c r="DZ51" s="5">
        <v>0</v>
      </c>
      <c r="EA51" t="s">
        <v>913</v>
      </c>
      <c r="EB51" t="s">
        <v>913</v>
      </c>
      <c r="EC51" s="5">
        <v>0</v>
      </c>
      <c r="ED51" t="s">
        <v>913</v>
      </c>
      <c r="EE51" t="s">
        <v>913</v>
      </c>
      <c r="EF51" s="5">
        <v>0</v>
      </c>
      <c r="EG51" t="s">
        <v>913</v>
      </c>
      <c r="EH51" t="s">
        <v>913</v>
      </c>
      <c r="EI51" t="s">
        <v>913</v>
      </c>
      <c r="EJ51" t="s">
        <v>913</v>
      </c>
      <c r="EK51" t="s">
        <v>913</v>
      </c>
      <c r="EL51" s="5">
        <v>0</v>
      </c>
      <c r="EM51" s="5">
        <v>0</v>
      </c>
      <c r="EN51" t="s">
        <v>913</v>
      </c>
      <c r="EO51" t="s">
        <v>913</v>
      </c>
      <c r="EP51" s="5">
        <v>0</v>
      </c>
      <c r="EQ51" t="s">
        <v>913</v>
      </c>
      <c r="ER51" t="s">
        <v>913</v>
      </c>
      <c r="ES51" s="5">
        <v>0</v>
      </c>
      <c r="ET51" t="s">
        <v>913</v>
      </c>
      <c r="EU51" t="s">
        <v>913</v>
      </c>
      <c r="EV51" s="5">
        <v>0</v>
      </c>
      <c r="EW51" t="s">
        <v>913</v>
      </c>
      <c r="EX51" t="s">
        <v>913</v>
      </c>
      <c r="EY51" s="5">
        <v>0</v>
      </c>
      <c r="EZ51" t="s">
        <v>913</v>
      </c>
      <c r="FA51" t="s">
        <v>913</v>
      </c>
      <c r="FB51" s="5">
        <v>0</v>
      </c>
      <c r="FC51" t="s">
        <v>913</v>
      </c>
      <c r="FD51" t="s">
        <v>913</v>
      </c>
      <c r="FE51" s="5">
        <v>0</v>
      </c>
      <c r="FF51" t="s">
        <v>913</v>
      </c>
      <c r="FG51" t="s">
        <v>913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999</v>
      </c>
      <c r="GH51" s="5">
        <v>999</v>
      </c>
      <c r="GI51" t="s">
        <v>909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999</v>
      </c>
      <c r="GQ51" s="5">
        <v>999</v>
      </c>
      <c r="GR51" t="s">
        <v>1036</v>
      </c>
      <c r="GS51" s="4">
        <v>0</v>
      </c>
      <c r="GT51" s="4">
        <v>0</v>
      </c>
      <c r="GU51" s="4">
        <v>0</v>
      </c>
      <c r="GV51" s="4">
        <v>4</v>
      </c>
      <c r="GW51" s="5">
        <v>0</v>
      </c>
      <c r="GX51" s="5">
        <v>4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4</v>
      </c>
      <c r="HE51" s="5">
        <v>0</v>
      </c>
      <c r="HF51" s="5">
        <v>0</v>
      </c>
      <c r="HG51" t="s">
        <v>910</v>
      </c>
      <c r="HH51" t="s">
        <v>910</v>
      </c>
      <c r="HI51" s="5">
        <v>0</v>
      </c>
      <c r="HJ51" s="5">
        <v>1</v>
      </c>
      <c r="HK51" s="5">
        <v>4</v>
      </c>
      <c r="HL51" s="5">
        <v>4</v>
      </c>
      <c r="HM51" s="5">
        <v>2</v>
      </c>
      <c r="HN51" s="5">
        <v>2</v>
      </c>
      <c r="HO51" s="5">
        <v>0</v>
      </c>
      <c r="HP51" s="5">
        <v>0</v>
      </c>
      <c r="HQ51" s="5">
        <v>0</v>
      </c>
      <c r="HR51" s="5">
        <v>0</v>
      </c>
      <c r="HS51" s="5">
        <v>5</v>
      </c>
      <c r="HT51" s="5">
        <v>5</v>
      </c>
      <c r="HU51" s="5">
        <v>0</v>
      </c>
      <c r="HV51" s="5">
        <v>0</v>
      </c>
      <c r="HW51" s="5">
        <v>5</v>
      </c>
      <c r="HX51" s="5">
        <v>5</v>
      </c>
      <c r="HY51" s="5">
        <v>0</v>
      </c>
      <c r="HZ51" s="5">
        <v>0</v>
      </c>
      <c r="IA51" s="5">
        <v>0</v>
      </c>
      <c r="IB51" s="5">
        <v>5</v>
      </c>
      <c r="IC51" s="5">
        <v>5</v>
      </c>
      <c r="ID51" s="5">
        <v>5</v>
      </c>
      <c r="IE51" s="5">
        <v>0</v>
      </c>
      <c r="IF51" s="5">
        <v>0</v>
      </c>
      <c r="IG51" s="5">
        <v>5</v>
      </c>
      <c r="IH51" s="5">
        <v>5</v>
      </c>
      <c r="II51" s="5">
        <v>5</v>
      </c>
      <c r="IJ51" s="5">
        <v>0</v>
      </c>
      <c r="IK51" s="5">
        <v>5</v>
      </c>
      <c r="IL51" s="5">
        <v>5</v>
      </c>
      <c r="IM51" s="5">
        <v>5</v>
      </c>
      <c r="IN51" s="5">
        <v>0</v>
      </c>
      <c r="IO51" s="5">
        <v>5</v>
      </c>
      <c r="IP51" s="5">
        <v>5</v>
      </c>
      <c r="IQ51" s="5">
        <v>0</v>
      </c>
      <c r="IR51" s="5">
        <v>0</v>
      </c>
      <c r="IS51" s="5">
        <v>5</v>
      </c>
      <c r="IT51" s="5">
        <v>5</v>
      </c>
      <c r="IU51" s="5">
        <v>5</v>
      </c>
      <c r="IV51" s="5">
        <v>0</v>
      </c>
      <c r="IW51" s="5">
        <v>0</v>
      </c>
      <c r="IX51" s="5">
        <v>5</v>
      </c>
      <c r="IY51" s="5">
        <v>5</v>
      </c>
      <c r="IZ51" s="5">
        <v>0</v>
      </c>
      <c r="JA51" s="5">
        <v>5</v>
      </c>
      <c r="JB51" s="5">
        <v>5</v>
      </c>
      <c r="JC51" s="5">
        <v>0</v>
      </c>
      <c r="JD51" s="5">
        <v>5</v>
      </c>
      <c r="JE51" s="5">
        <v>5</v>
      </c>
      <c r="JF51" s="5">
        <v>5</v>
      </c>
      <c r="JG51" s="5">
        <v>5</v>
      </c>
      <c r="JH51" s="5">
        <v>5</v>
      </c>
      <c r="JI51" s="5">
        <v>0</v>
      </c>
      <c r="JJ51" s="5">
        <v>0</v>
      </c>
      <c r="JK51" s="5">
        <v>5</v>
      </c>
      <c r="JL51" s="5">
        <v>5</v>
      </c>
      <c r="JM51" s="5">
        <v>0</v>
      </c>
      <c r="JN51" s="5">
        <v>5</v>
      </c>
      <c r="JO51" s="5">
        <v>5</v>
      </c>
      <c r="JP51" s="5">
        <v>0</v>
      </c>
      <c r="JQ51" s="5">
        <v>5</v>
      </c>
      <c r="JR51" s="5">
        <v>5</v>
      </c>
      <c r="JS51" s="5">
        <v>0</v>
      </c>
      <c r="JT51" s="5">
        <v>5</v>
      </c>
      <c r="JU51" s="5">
        <v>5</v>
      </c>
      <c r="JV51" s="5">
        <v>0</v>
      </c>
      <c r="JW51" s="5">
        <v>5</v>
      </c>
      <c r="JX51" s="5">
        <v>5</v>
      </c>
      <c r="JY51" s="5">
        <v>0</v>
      </c>
      <c r="JZ51" s="5">
        <v>5</v>
      </c>
      <c r="KA51" s="5">
        <v>5</v>
      </c>
      <c r="KB51" s="5">
        <v>0</v>
      </c>
      <c r="KC51" s="5">
        <v>5</v>
      </c>
      <c r="KD51" s="5">
        <v>5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t="s">
        <v>918</v>
      </c>
      <c r="LE51" t="s">
        <v>918</v>
      </c>
      <c r="LF51" s="5">
        <v>0</v>
      </c>
      <c r="LG51" s="5">
        <v>0</v>
      </c>
      <c r="LH51" t="s">
        <v>918</v>
      </c>
      <c r="LI51" t="s">
        <v>918</v>
      </c>
      <c r="LJ51" s="5">
        <v>0</v>
      </c>
      <c r="LK51" s="5">
        <v>0</v>
      </c>
      <c r="LL51" s="5">
        <v>0</v>
      </c>
      <c r="LM51" t="s">
        <v>918</v>
      </c>
      <c r="LN51" t="s">
        <v>918</v>
      </c>
      <c r="LO51" t="s">
        <v>918</v>
      </c>
      <c r="LP51" s="5">
        <v>0</v>
      </c>
      <c r="LQ51" s="5">
        <v>0</v>
      </c>
      <c r="LR51" t="s">
        <v>918</v>
      </c>
      <c r="LS51" t="s">
        <v>918</v>
      </c>
      <c r="LT51" t="s">
        <v>918</v>
      </c>
      <c r="LU51" s="5">
        <v>0</v>
      </c>
      <c r="LV51" t="s">
        <v>918</v>
      </c>
      <c r="LW51" t="s">
        <v>916</v>
      </c>
      <c r="LX51" t="s">
        <v>916</v>
      </c>
      <c r="LY51" s="5">
        <v>0</v>
      </c>
      <c r="LZ51" t="s">
        <v>918</v>
      </c>
      <c r="MA51" t="s">
        <v>916</v>
      </c>
      <c r="MB51" s="5">
        <v>0</v>
      </c>
      <c r="MC51" s="5">
        <v>0</v>
      </c>
      <c r="MD51" t="s">
        <v>940</v>
      </c>
      <c r="ME51" t="s">
        <v>918</v>
      </c>
      <c r="MF51" t="s">
        <v>918</v>
      </c>
      <c r="MG51" s="5">
        <v>0</v>
      </c>
      <c r="MH51" s="5">
        <v>0</v>
      </c>
      <c r="MI51" t="s">
        <v>918</v>
      </c>
      <c r="MJ51" t="s">
        <v>918</v>
      </c>
      <c r="MK51" s="5">
        <v>0</v>
      </c>
      <c r="ML51" t="s">
        <v>918</v>
      </c>
      <c r="MM51" t="s">
        <v>918</v>
      </c>
      <c r="MN51" s="5">
        <v>0</v>
      </c>
      <c r="MO51" t="s">
        <v>918</v>
      </c>
      <c r="MP51" t="s">
        <v>918</v>
      </c>
      <c r="MQ51" t="s">
        <v>918</v>
      </c>
      <c r="MR51" t="s">
        <v>918</v>
      </c>
      <c r="MS51" t="s">
        <v>918</v>
      </c>
      <c r="MT51" s="5">
        <v>0</v>
      </c>
      <c r="MU51" s="5">
        <v>0</v>
      </c>
      <c r="MV51" t="s">
        <v>918</v>
      </c>
      <c r="MW51" t="s">
        <v>918</v>
      </c>
      <c r="MX51" s="5">
        <v>0</v>
      </c>
      <c r="MY51" t="s">
        <v>918</v>
      </c>
      <c r="MZ51" t="s">
        <v>918</v>
      </c>
      <c r="NA51" s="5">
        <v>0</v>
      </c>
      <c r="NB51" t="s">
        <v>918</v>
      </c>
      <c r="NC51" t="s">
        <v>918</v>
      </c>
      <c r="ND51" s="5">
        <v>0</v>
      </c>
      <c r="NE51" t="s">
        <v>918</v>
      </c>
      <c r="NF51" t="s">
        <v>918</v>
      </c>
      <c r="NG51" s="5">
        <v>0</v>
      </c>
      <c r="NH51" t="s">
        <v>918</v>
      </c>
      <c r="NI51" t="s">
        <v>918</v>
      </c>
      <c r="NJ51" s="5">
        <v>0</v>
      </c>
      <c r="NK51" t="s">
        <v>918</v>
      </c>
      <c r="NL51" t="s">
        <v>918</v>
      </c>
      <c r="NM51" s="5">
        <v>0</v>
      </c>
      <c r="NN51" t="s">
        <v>918</v>
      </c>
      <c r="NO51" t="s">
        <v>918</v>
      </c>
      <c r="NP51" s="5">
        <v>0</v>
      </c>
      <c r="NQ51" s="5">
        <v>0</v>
      </c>
      <c r="NR51" s="5">
        <v>0</v>
      </c>
      <c r="NS51" s="5">
        <v>0</v>
      </c>
      <c r="NT51" s="5">
        <v>0</v>
      </c>
      <c r="NU51" s="5">
        <v>0</v>
      </c>
      <c r="NV51" s="5">
        <v>0</v>
      </c>
      <c r="NW51" s="5">
        <v>0</v>
      </c>
      <c r="NX51" s="5">
        <v>0</v>
      </c>
      <c r="NY51" s="5">
        <v>0</v>
      </c>
      <c r="NZ51" s="5">
        <v>0</v>
      </c>
      <c r="OA51" s="5">
        <v>0</v>
      </c>
      <c r="OB51" s="5">
        <v>0</v>
      </c>
      <c r="OC51" s="5">
        <v>0</v>
      </c>
      <c r="OD51" s="5">
        <v>0</v>
      </c>
      <c r="OE51" s="5">
        <v>0</v>
      </c>
      <c r="OF51" s="5">
        <v>0</v>
      </c>
      <c r="OG51" s="5">
        <v>0</v>
      </c>
      <c r="OH51" s="5">
        <v>0</v>
      </c>
      <c r="OI51" s="5">
        <v>0</v>
      </c>
      <c r="OJ51" s="5">
        <v>0</v>
      </c>
      <c r="OK51" s="5">
        <v>0</v>
      </c>
      <c r="OL51" s="5">
        <v>0</v>
      </c>
      <c r="OM51" s="5">
        <v>0</v>
      </c>
      <c r="ON51" s="5">
        <v>0</v>
      </c>
      <c r="OO51" s="5">
        <v>5</v>
      </c>
      <c r="OP51" s="5">
        <v>15</v>
      </c>
      <c r="OQ51" s="5">
        <v>0</v>
      </c>
      <c r="OR51" s="5">
        <v>0</v>
      </c>
      <c r="OS51" s="5">
        <v>15</v>
      </c>
      <c r="OT51" s="5">
        <v>15</v>
      </c>
      <c r="OU51" s="5">
        <v>0</v>
      </c>
      <c r="OV51" s="5">
        <v>0</v>
      </c>
      <c r="OW51" s="5">
        <v>0</v>
      </c>
      <c r="OX51" s="5">
        <v>5</v>
      </c>
      <c r="OY51" s="5">
        <v>15</v>
      </c>
      <c r="OZ51" s="5">
        <v>15</v>
      </c>
      <c r="PA51" s="5">
        <v>0</v>
      </c>
      <c r="PB51" s="5">
        <v>0</v>
      </c>
      <c r="PC51" s="5">
        <v>15</v>
      </c>
      <c r="PD51" s="5">
        <v>15</v>
      </c>
      <c r="PE51" s="5">
        <v>15</v>
      </c>
      <c r="PF51" s="5">
        <v>0</v>
      </c>
      <c r="PG51" s="5">
        <v>5</v>
      </c>
      <c r="PH51" s="5">
        <v>15</v>
      </c>
      <c r="PI51" s="5">
        <v>15</v>
      </c>
      <c r="PJ51" s="5">
        <v>0</v>
      </c>
      <c r="PK51" s="5">
        <v>15</v>
      </c>
      <c r="PL51" s="5">
        <v>45</v>
      </c>
      <c r="PM51" s="5">
        <v>0</v>
      </c>
      <c r="PN51" s="5">
        <v>0</v>
      </c>
      <c r="PO51" s="5">
        <v>15</v>
      </c>
      <c r="PP51" s="5">
        <v>45</v>
      </c>
      <c r="PQ51" s="5">
        <v>45</v>
      </c>
      <c r="PR51" s="5">
        <v>0</v>
      </c>
      <c r="PS51" s="5">
        <v>0</v>
      </c>
      <c r="PT51" s="5">
        <v>45</v>
      </c>
      <c r="PU51" s="5">
        <v>45</v>
      </c>
      <c r="PV51" s="5">
        <v>0</v>
      </c>
      <c r="PW51" s="5">
        <v>15</v>
      </c>
      <c r="PX51" s="5">
        <v>45</v>
      </c>
      <c r="PY51" s="5">
        <v>0</v>
      </c>
      <c r="PZ51" s="5">
        <v>45</v>
      </c>
      <c r="QA51" s="5">
        <v>45</v>
      </c>
      <c r="QB51" s="5">
        <v>45</v>
      </c>
      <c r="QC51" s="5">
        <v>15</v>
      </c>
      <c r="QD51" s="5">
        <v>15</v>
      </c>
      <c r="QE51" s="5">
        <v>0</v>
      </c>
      <c r="QF51" s="5">
        <v>0</v>
      </c>
      <c r="QG51" s="5">
        <v>15</v>
      </c>
      <c r="QH51" s="5">
        <v>15</v>
      </c>
      <c r="QI51" s="5">
        <v>0</v>
      </c>
      <c r="QJ51" s="5">
        <v>45</v>
      </c>
      <c r="QK51" s="5">
        <v>45</v>
      </c>
      <c r="QL51" s="5">
        <v>0</v>
      </c>
      <c r="QM51" s="5">
        <v>45</v>
      </c>
      <c r="QN51" s="5">
        <v>45</v>
      </c>
      <c r="QO51" s="5">
        <v>0</v>
      </c>
      <c r="QP51" s="5">
        <v>45</v>
      </c>
      <c r="QQ51" s="5">
        <v>45</v>
      </c>
      <c r="QR51" s="5">
        <v>0</v>
      </c>
      <c r="QS51" s="5">
        <v>45</v>
      </c>
      <c r="QT51" s="5">
        <v>45</v>
      </c>
      <c r="QU51" s="5">
        <v>0</v>
      </c>
      <c r="QV51" s="5">
        <v>45</v>
      </c>
      <c r="QW51" s="5">
        <v>45</v>
      </c>
      <c r="QX51" s="5">
        <v>0</v>
      </c>
      <c r="QY51" s="5">
        <v>45</v>
      </c>
      <c r="QZ51" s="5">
        <v>45</v>
      </c>
      <c r="RA51" s="5">
        <v>0</v>
      </c>
      <c r="RB51" s="5">
        <v>0</v>
      </c>
      <c r="RC51" s="5">
        <v>0</v>
      </c>
      <c r="RD51" s="5">
        <v>0</v>
      </c>
      <c r="RE51" s="5">
        <v>0</v>
      </c>
      <c r="RF51" s="5">
        <v>0</v>
      </c>
      <c r="RG51" s="5">
        <v>0</v>
      </c>
      <c r="RH51" s="5">
        <v>0</v>
      </c>
      <c r="RI51" s="5">
        <v>0</v>
      </c>
      <c r="RJ51" s="5">
        <v>0</v>
      </c>
      <c r="RK51" s="5">
        <v>0</v>
      </c>
      <c r="RL51" s="5">
        <v>0</v>
      </c>
      <c r="RM51" s="5">
        <v>0</v>
      </c>
      <c r="RN51" s="5">
        <v>0</v>
      </c>
      <c r="RO51" s="5">
        <v>0</v>
      </c>
      <c r="RP51" s="5">
        <v>0</v>
      </c>
      <c r="RQ51" s="5">
        <v>0</v>
      </c>
      <c r="RR51" s="5">
        <v>0</v>
      </c>
      <c r="RS51" s="5">
        <v>0</v>
      </c>
      <c r="RT51" s="5">
        <v>0</v>
      </c>
      <c r="RU51" s="5">
        <v>0</v>
      </c>
      <c r="RV51" s="5">
        <v>0</v>
      </c>
      <c r="RW51" s="5">
        <v>0</v>
      </c>
      <c r="RX51" s="5">
        <v>0</v>
      </c>
      <c r="RY51" s="5">
        <v>0</v>
      </c>
      <c r="RZ51" s="5">
        <v>2</v>
      </c>
      <c r="SA51" s="5">
        <v>2</v>
      </c>
      <c r="SB51" s="5">
        <v>3</v>
      </c>
      <c r="SC51" s="5">
        <v>3</v>
      </c>
      <c r="SD51" s="5">
        <v>3</v>
      </c>
      <c r="SE51" s="5">
        <v>2</v>
      </c>
      <c r="SF51" s="5">
        <v>3</v>
      </c>
      <c r="SG51" s="5">
        <v>2</v>
      </c>
      <c r="SH51" s="5">
        <v>2</v>
      </c>
      <c r="SI51" s="5">
        <v>3</v>
      </c>
      <c r="SJ51" s="5">
        <v>2</v>
      </c>
      <c r="SK51" s="5">
        <v>2</v>
      </c>
      <c r="SL51" s="5">
        <v>2</v>
      </c>
      <c r="SM51" s="5">
        <v>2</v>
      </c>
      <c r="SN51" s="5">
        <v>2</v>
      </c>
      <c r="SO51" s="5">
        <v>2</v>
      </c>
      <c r="SP51" s="5">
        <v>2</v>
      </c>
      <c r="SQ51" s="5">
        <v>2</v>
      </c>
      <c r="SR51" s="5">
        <v>0</v>
      </c>
      <c r="SS51" s="5">
        <v>0</v>
      </c>
      <c r="ST51" s="5">
        <v>0</v>
      </c>
      <c r="SU51" s="5">
        <v>0</v>
      </c>
      <c r="SV51" s="5">
        <v>0</v>
      </c>
      <c r="SW51" s="5">
        <v>0</v>
      </c>
      <c r="SX51" s="5">
        <v>0</v>
      </c>
      <c r="SY51" s="5">
        <v>0</v>
      </c>
      <c r="SZ51" s="5">
        <v>0</v>
      </c>
      <c r="TA51" s="5">
        <v>0</v>
      </c>
      <c r="TB51" s="1" t="e">
        <v>#NULL!</v>
      </c>
      <c r="TC51" s="1" t="e">
        <v>#NULL!</v>
      </c>
      <c r="TD51" s="1" t="e">
        <v>#NULL!</v>
      </c>
      <c r="TE51" s="1" t="e">
        <v>#NULL!</v>
      </c>
      <c r="TF51" s="1" t="e">
        <v>#NULL!</v>
      </c>
      <c r="TG51" s="1" t="e">
        <v>#NULL!</v>
      </c>
      <c r="TH51" s="1" t="e">
        <v>#NULL!</v>
      </c>
      <c r="TI51" s="1" t="e">
        <v>#NULL!</v>
      </c>
      <c r="TJ51" s="1" t="e">
        <v>#NULL!</v>
      </c>
      <c r="TK51" s="1" t="e">
        <v>#NULL!</v>
      </c>
      <c r="TL51" s="1" t="e">
        <v>#NULL!</v>
      </c>
      <c r="TM51" s="1" t="e">
        <v>#NULL!</v>
      </c>
      <c r="TN51" s="1" t="e">
        <v>#NULL!</v>
      </c>
      <c r="TO51" s="1" t="e">
        <v>#NULL!</v>
      </c>
      <c r="TP51" s="1" t="e">
        <v>#NULL!</v>
      </c>
      <c r="TQ51" s="1" t="e">
        <v>#NULL!</v>
      </c>
      <c r="TR51" s="1" t="e">
        <v>#NULL!</v>
      </c>
      <c r="TS51" s="1" t="e">
        <v>#NULL!</v>
      </c>
      <c r="TT51" s="1" t="e">
        <v>#NULL!</v>
      </c>
      <c r="TU51" s="1" t="e">
        <v>#NULL!</v>
      </c>
      <c r="TV51" s="1" t="e">
        <v>#NULL!</v>
      </c>
      <c r="TW51" s="1" t="e">
        <v>#NULL!</v>
      </c>
      <c r="TX51" s="1" t="e">
        <v>#NULL!</v>
      </c>
      <c r="TY51" s="1" t="e">
        <v>#NULL!</v>
      </c>
      <c r="TZ51" s="1" t="e">
        <v>#NULL!</v>
      </c>
      <c r="UA51" s="1" t="e">
        <v>#NULL!</v>
      </c>
      <c r="UB51" s="1" t="e">
        <v>#NULL!</v>
      </c>
      <c r="UC51" s="1" t="e">
        <v>#NULL!</v>
      </c>
      <c r="UD51" s="1" t="e">
        <v>#NULL!</v>
      </c>
      <c r="UE51" s="1" t="e">
        <v>#NULL!</v>
      </c>
      <c r="UF51" s="5">
        <v>0</v>
      </c>
      <c r="UG51" s="5">
        <v>0</v>
      </c>
      <c r="UH51" s="5">
        <v>0</v>
      </c>
      <c r="UI51" s="5">
        <v>0</v>
      </c>
      <c r="UJ51" s="5">
        <v>0</v>
      </c>
      <c r="UK51" s="5">
        <v>0</v>
      </c>
      <c r="UL51" s="5">
        <v>0</v>
      </c>
      <c r="UM51" s="5">
        <v>0</v>
      </c>
      <c r="UN51" s="5">
        <v>0</v>
      </c>
      <c r="UO51" s="5">
        <v>0</v>
      </c>
      <c r="UP51" s="5">
        <v>0</v>
      </c>
      <c r="UQ51" s="5">
        <v>0</v>
      </c>
      <c r="UR51" s="5">
        <v>0</v>
      </c>
      <c r="US51" s="5">
        <v>0</v>
      </c>
      <c r="UT51" s="5">
        <v>0</v>
      </c>
      <c r="UU51" s="5">
        <v>0</v>
      </c>
      <c r="UV51" s="5">
        <v>0</v>
      </c>
      <c r="UW51" s="5">
        <v>0</v>
      </c>
      <c r="UX51" s="5">
        <v>0</v>
      </c>
      <c r="UY51" s="5">
        <v>0</v>
      </c>
      <c r="UZ51" s="5">
        <v>0</v>
      </c>
      <c r="VA51" s="5">
        <v>0</v>
      </c>
      <c r="VB51" s="5">
        <v>0</v>
      </c>
      <c r="VC51" s="5">
        <v>0</v>
      </c>
      <c r="VD51" s="5">
        <v>0</v>
      </c>
      <c r="VE51" s="5">
        <v>0</v>
      </c>
      <c r="VF51" t="s">
        <v>924</v>
      </c>
      <c r="VG51" t="s">
        <v>924</v>
      </c>
      <c r="VH51" t="s">
        <v>924</v>
      </c>
      <c r="VI51" s="5">
        <v>0</v>
      </c>
      <c r="VJ51" s="5">
        <v>0</v>
      </c>
      <c r="VK51" t="s">
        <v>924</v>
      </c>
      <c r="VL51" t="s">
        <v>924</v>
      </c>
      <c r="VM51" s="5">
        <v>0</v>
      </c>
      <c r="VN51" t="s">
        <v>924</v>
      </c>
      <c r="VO51" s="5">
        <v>0</v>
      </c>
      <c r="VP51" s="5">
        <v>0</v>
      </c>
      <c r="VQ51" t="s">
        <v>924</v>
      </c>
      <c r="VR51" t="s">
        <v>924</v>
      </c>
      <c r="VS51" s="5">
        <v>0</v>
      </c>
      <c r="VT51" s="5">
        <v>0</v>
      </c>
      <c r="VU51" s="5">
        <v>0</v>
      </c>
      <c r="VV51" s="5">
        <v>0</v>
      </c>
      <c r="VW51">
        <v>0</v>
      </c>
      <c r="VX51" s="5">
        <v>0</v>
      </c>
      <c r="VY51" s="5">
        <v>0</v>
      </c>
      <c r="VZ51" s="5">
        <v>0</v>
      </c>
      <c r="WA51" s="5">
        <v>0</v>
      </c>
      <c r="WB51" s="5">
        <v>0</v>
      </c>
      <c r="WC51" s="5">
        <v>0</v>
      </c>
      <c r="WD51" t="s">
        <v>924</v>
      </c>
      <c r="WE51" t="s">
        <v>924</v>
      </c>
      <c r="WF51" s="5">
        <v>0</v>
      </c>
      <c r="WG51" s="5">
        <v>0</v>
      </c>
      <c r="WH51" s="5">
        <v>0</v>
      </c>
      <c r="WI51" s="5">
        <v>0</v>
      </c>
      <c r="WJ51" t="s">
        <v>924</v>
      </c>
      <c r="WK51" t="s">
        <v>924</v>
      </c>
      <c r="WL51" s="5">
        <v>0</v>
      </c>
      <c r="WM51" t="s">
        <v>924</v>
      </c>
      <c r="WN51" t="s">
        <v>924</v>
      </c>
      <c r="WO51" s="5">
        <v>0</v>
      </c>
      <c r="WP51" t="s">
        <v>924</v>
      </c>
      <c r="WQ51" t="s">
        <v>924</v>
      </c>
      <c r="WR51" s="5">
        <v>0</v>
      </c>
      <c r="WS51" s="5">
        <v>0</v>
      </c>
      <c r="WT51" s="5">
        <v>0</v>
      </c>
      <c r="WU51" s="5">
        <v>0</v>
      </c>
      <c r="WV51" s="5">
        <v>0</v>
      </c>
      <c r="WW51" s="5">
        <v>0</v>
      </c>
      <c r="WX51" s="5">
        <v>0</v>
      </c>
      <c r="WY51" s="5">
        <v>0</v>
      </c>
      <c r="WZ51" s="5">
        <v>0</v>
      </c>
      <c r="XA51" s="5">
        <v>0</v>
      </c>
      <c r="XB51" s="5">
        <v>0</v>
      </c>
      <c r="XC51" s="5">
        <v>0</v>
      </c>
      <c r="XD51" s="5">
        <v>0</v>
      </c>
      <c r="XE51" s="5">
        <v>0</v>
      </c>
      <c r="XF51" s="5">
        <v>0</v>
      </c>
      <c r="XG51" s="5">
        <v>0</v>
      </c>
      <c r="XH51" s="5">
        <v>0</v>
      </c>
      <c r="XI51" s="5">
        <v>0</v>
      </c>
      <c r="XJ51" s="5">
        <v>0</v>
      </c>
      <c r="XK51" s="5">
        <v>0</v>
      </c>
      <c r="XL51" s="5">
        <v>0</v>
      </c>
      <c r="XM51" s="5">
        <v>0</v>
      </c>
      <c r="XN51" s="5">
        <v>0</v>
      </c>
      <c r="XO51" s="5">
        <v>0</v>
      </c>
      <c r="XP51" s="5">
        <v>0</v>
      </c>
      <c r="XQ51" s="3">
        <v>2</v>
      </c>
      <c r="XR51" s="3">
        <v>0</v>
      </c>
      <c r="XS51" s="3">
        <v>0</v>
      </c>
      <c r="XT51" s="3">
        <v>0</v>
      </c>
      <c r="XU51" s="3">
        <v>3</v>
      </c>
      <c r="XV51" s="3">
        <v>0</v>
      </c>
      <c r="XW51" s="3">
        <v>0</v>
      </c>
      <c r="XX51" s="3">
        <v>0</v>
      </c>
      <c r="XY51" s="3">
        <v>0</v>
      </c>
      <c r="XZ51" s="3">
        <v>1</v>
      </c>
      <c r="YA51" s="3">
        <v>1</v>
      </c>
      <c r="YB51" s="3">
        <v>0</v>
      </c>
      <c r="YC51" s="3">
        <v>0</v>
      </c>
      <c r="YD51" s="3">
        <v>0</v>
      </c>
      <c r="YE51" s="3">
        <v>2</v>
      </c>
      <c r="YF51" s="3">
        <v>1</v>
      </c>
      <c r="YG51" s="3">
        <v>0</v>
      </c>
      <c r="YH51" s="3">
        <v>0</v>
      </c>
      <c r="YI51" s="3">
        <v>1</v>
      </c>
      <c r="YJ51" s="3">
        <v>2</v>
      </c>
      <c r="YK51" s="3">
        <v>0</v>
      </c>
      <c r="YL51" s="3">
        <v>0</v>
      </c>
      <c r="YM51" s="3">
        <v>2</v>
      </c>
      <c r="YN51" s="3">
        <v>0</v>
      </c>
      <c r="YO51" s="3">
        <v>0</v>
      </c>
      <c r="YP51" s="1" t="e">
        <v>#NULL!</v>
      </c>
      <c r="YQ51" s="3">
        <v>2</v>
      </c>
      <c r="YR51" s="3">
        <v>2</v>
      </c>
      <c r="YS51" s="3">
        <v>0</v>
      </c>
      <c r="YT51" s="3">
        <v>0</v>
      </c>
      <c r="YU51" s="3">
        <v>0</v>
      </c>
      <c r="YV51" s="3">
        <v>2</v>
      </c>
      <c r="YW51" s="3">
        <v>0</v>
      </c>
      <c r="YX51" s="3">
        <v>0</v>
      </c>
      <c r="YY51" s="3">
        <v>1</v>
      </c>
      <c r="YZ51" s="3">
        <v>0</v>
      </c>
      <c r="ZA51" s="3">
        <v>0</v>
      </c>
      <c r="ZB51" s="3">
        <v>2</v>
      </c>
      <c r="ZC51" s="3">
        <v>2</v>
      </c>
      <c r="ZD51" s="3">
        <v>0</v>
      </c>
      <c r="ZE51" s="3">
        <v>2</v>
      </c>
      <c r="ZF51" s="3">
        <v>0</v>
      </c>
      <c r="ZG51" s="3">
        <v>0</v>
      </c>
      <c r="ZH51" s="3">
        <v>0</v>
      </c>
      <c r="ZI51" s="3">
        <v>1.5</v>
      </c>
      <c r="ZJ51" s="3">
        <v>0</v>
      </c>
      <c r="ZK51" s="3">
        <v>0</v>
      </c>
      <c r="ZL51" s="3">
        <v>2</v>
      </c>
      <c r="ZM51" s="3">
        <v>0</v>
      </c>
      <c r="ZN51" s="3">
        <v>0</v>
      </c>
      <c r="ZO51" s="3">
        <v>2</v>
      </c>
      <c r="ZP51" s="3">
        <v>0</v>
      </c>
      <c r="ZQ51" s="3">
        <v>0</v>
      </c>
      <c r="ZR51" s="3">
        <v>2</v>
      </c>
      <c r="ZS51" s="3">
        <v>0</v>
      </c>
      <c r="ZT51" s="3">
        <v>0</v>
      </c>
      <c r="ZU51" s="3">
        <v>2</v>
      </c>
      <c r="ZV51" s="3">
        <v>0</v>
      </c>
      <c r="ZW51" s="3">
        <v>0</v>
      </c>
      <c r="ZX51" s="3">
        <v>2</v>
      </c>
      <c r="ZY51" s="3">
        <v>0</v>
      </c>
      <c r="ZZ51" s="3">
        <v>0</v>
      </c>
      <c r="AAA51" s="3">
        <v>2</v>
      </c>
      <c r="AAB51" s="3">
        <v>0</v>
      </c>
      <c r="AAC51" s="3">
        <v>0</v>
      </c>
      <c r="AAD51" s="3">
        <v>0</v>
      </c>
      <c r="AAE51" s="3">
        <v>0</v>
      </c>
      <c r="AAF51" s="3">
        <v>0</v>
      </c>
      <c r="AAG51" s="3">
        <v>0</v>
      </c>
      <c r="AAH51" s="3">
        <v>0</v>
      </c>
      <c r="AAI51" s="3">
        <v>0</v>
      </c>
      <c r="AAJ51" s="3">
        <v>0</v>
      </c>
      <c r="AAK51" s="3">
        <v>0</v>
      </c>
      <c r="AAL51" s="3">
        <v>0</v>
      </c>
      <c r="AAM51" s="3">
        <v>0</v>
      </c>
      <c r="AAN51" s="3">
        <v>0</v>
      </c>
      <c r="AAO51" s="3">
        <v>0</v>
      </c>
      <c r="AAP51" s="3">
        <v>0</v>
      </c>
      <c r="AAQ51" s="3">
        <v>0</v>
      </c>
      <c r="AAR51" s="3">
        <v>0</v>
      </c>
      <c r="AAS51" s="3">
        <v>0</v>
      </c>
      <c r="AAT51" s="3">
        <v>0</v>
      </c>
      <c r="AAU51" s="3">
        <v>0</v>
      </c>
      <c r="AAV51" s="3">
        <v>0</v>
      </c>
      <c r="AAW51" s="3">
        <v>0</v>
      </c>
      <c r="AAX51" s="3">
        <v>0</v>
      </c>
      <c r="AAY51" s="3">
        <v>0</v>
      </c>
      <c r="AAZ51" s="3">
        <v>0</v>
      </c>
      <c r="ABA51" s="3">
        <v>0</v>
      </c>
      <c r="ABB51" s="3">
        <v>5</v>
      </c>
      <c r="ABC51" s="3">
        <v>3</v>
      </c>
      <c r="ABD51" s="3">
        <v>0</v>
      </c>
      <c r="ABE51" s="3">
        <v>0</v>
      </c>
      <c r="ABF51" s="3">
        <v>7</v>
      </c>
      <c r="ABG51" s="3">
        <v>3</v>
      </c>
      <c r="ABH51" s="3">
        <v>0</v>
      </c>
      <c r="ABI51" s="3">
        <v>0</v>
      </c>
      <c r="ABJ51" s="3">
        <v>0</v>
      </c>
      <c r="ABK51" s="3">
        <v>2.5</v>
      </c>
      <c r="ABL51" s="3">
        <v>7</v>
      </c>
      <c r="ABM51" s="3">
        <v>2</v>
      </c>
      <c r="ABN51" s="3">
        <v>0</v>
      </c>
      <c r="ABO51" s="3">
        <v>0</v>
      </c>
      <c r="ABP51" s="3">
        <v>2.5</v>
      </c>
      <c r="ABQ51" s="3">
        <v>5</v>
      </c>
      <c r="ABR51" s="3">
        <v>2</v>
      </c>
      <c r="ABS51" s="3">
        <v>0</v>
      </c>
      <c r="ABT51" s="3">
        <v>4</v>
      </c>
      <c r="ABU51" s="3">
        <v>4</v>
      </c>
      <c r="ABV51" s="3">
        <v>3</v>
      </c>
      <c r="ABW51" s="3">
        <v>0</v>
      </c>
      <c r="ABX51" s="3">
        <v>7</v>
      </c>
      <c r="ABY51" s="3">
        <v>2</v>
      </c>
      <c r="ABZ51" s="3">
        <v>0</v>
      </c>
      <c r="ACA51" s="3">
        <v>0</v>
      </c>
      <c r="ACB51" s="3">
        <v>3</v>
      </c>
      <c r="ACC51" s="3">
        <v>7</v>
      </c>
      <c r="ACD51" s="3">
        <v>2</v>
      </c>
      <c r="ACE51" s="3">
        <v>0</v>
      </c>
      <c r="ACF51" s="3">
        <v>0</v>
      </c>
      <c r="ACG51" s="3">
        <v>6.5</v>
      </c>
      <c r="ACH51" s="3">
        <v>5</v>
      </c>
      <c r="ACI51" s="3">
        <v>0</v>
      </c>
      <c r="ACJ51" s="3">
        <v>3</v>
      </c>
      <c r="ACK51" s="3">
        <v>6.5</v>
      </c>
      <c r="ACL51" s="3">
        <v>0</v>
      </c>
      <c r="ACM51" s="3">
        <v>3</v>
      </c>
      <c r="ACN51" s="3">
        <v>6</v>
      </c>
      <c r="ACO51" s="3">
        <v>3</v>
      </c>
      <c r="ACP51" s="3">
        <v>5</v>
      </c>
      <c r="ACQ51" s="3">
        <v>5</v>
      </c>
      <c r="ACR51" s="3">
        <v>0</v>
      </c>
      <c r="ACS51" s="3">
        <v>0</v>
      </c>
      <c r="ACT51" s="3">
        <v>6.5</v>
      </c>
      <c r="ACU51" s="3">
        <v>4.5</v>
      </c>
      <c r="ACV51" s="3">
        <v>0</v>
      </c>
      <c r="ACW51" s="3">
        <v>5</v>
      </c>
      <c r="ACX51" s="3">
        <v>5</v>
      </c>
      <c r="ACY51" s="3">
        <v>0</v>
      </c>
      <c r="ACZ51" s="3">
        <v>5</v>
      </c>
      <c r="ADA51" s="3">
        <v>4</v>
      </c>
      <c r="ADB51" s="3">
        <v>0</v>
      </c>
      <c r="ADC51" s="3">
        <v>6</v>
      </c>
      <c r="ADD51" s="3">
        <v>4</v>
      </c>
      <c r="ADE51" s="3">
        <v>0</v>
      </c>
      <c r="ADF51" s="3">
        <v>8</v>
      </c>
      <c r="ADG51" s="3">
        <v>4</v>
      </c>
      <c r="ADH51" s="3">
        <v>0</v>
      </c>
      <c r="ADI51" s="3">
        <v>8</v>
      </c>
      <c r="ADJ51" s="3">
        <v>4</v>
      </c>
      <c r="ADK51" s="3">
        <v>0</v>
      </c>
      <c r="ADL51" s="3">
        <v>9</v>
      </c>
      <c r="ADM51" s="3">
        <v>2</v>
      </c>
      <c r="ADN51" s="3">
        <v>0</v>
      </c>
      <c r="ADO51" s="3">
        <v>0</v>
      </c>
      <c r="ADP51" s="3">
        <v>0</v>
      </c>
      <c r="ADQ51" s="3">
        <v>0</v>
      </c>
      <c r="ADR51" s="3">
        <v>0</v>
      </c>
      <c r="ADS51" s="3">
        <v>0</v>
      </c>
      <c r="ADT51" s="3">
        <v>0</v>
      </c>
      <c r="ADU51" s="3">
        <v>0</v>
      </c>
      <c r="ADV51" s="3">
        <v>0</v>
      </c>
      <c r="ADW51" s="3">
        <v>0</v>
      </c>
      <c r="ADX51" s="3">
        <v>0</v>
      </c>
      <c r="ADY51" s="3">
        <v>0</v>
      </c>
      <c r="ADZ51" s="3">
        <v>0</v>
      </c>
      <c r="AEA51" s="3">
        <v>0</v>
      </c>
      <c r="AEB51" s="3">
        <v>0</v>
      </c>
      <c r="AEC51" s="3">
        <v>0</v>
      </c>
      <c r="AED51" s="3">
        <v>0</v>
      </c>
      <c r="AEE51" s="3">
        <v>0</v>
      </c>
      <c r="AEF51" s="3">
        <v>0</v>
      </c>
      <c r="AEG51" s="3">
        <v>0</v>
      </c>
      <c r="AEH51" s="3">
        <v>0</v>
      </c>
      <c r="AEI51" s="3">
        <v>0</v>
      </c>
      <c r="AEJ51" s="3">
        <v>0</v>
      </c>
      <c r="AEK51" s="3">
        <v>0</v>
      </c>
      <c r="AEL51" s="3">
        <v>0</v>
      </c>
      <c r="AEM51" t="s">
        <v>933</v>
      </c>
      <c r="AEN51" t="s">
        <v>933</v>
      </c>
      <c r="AEO51" s="5">
        <v>0</v>
      </c>
      <c r="AEP51" s="5">
        <v>0</v>
      </c>
      <c r="AEQ51" t="s">
        <v>933</v>
      </c>
      <c r="AER51" t="s">
        <v>933</v>
      </c>
      <c r="AES51" s="5">
        <v>0</v>
      </c>
      <c r="AET51" s="5">
        <v>0</v>
      </c>
      <c r="AEU51" s="5">
        <v>0</v>
      </c>
      <c r="AEV51" t="s">
        <v>933</v>
      </c>
      <c r="AEW51" t="s">
        <v>933</v>
      </c>
      <c r="AEX51" t="s">
        <v>933</v>
      </c>
      <c r="AEY51" s="5">
        <v>0</v>
      </c>
      <c r="AEZ51" s="5">
        <v>0</v>
      </c>
      <c r="AFA51" t="s">
        <v>933</v>
      </c>
      <c r="AFB51" t="s">
        <v>933</v>
      </c>
      <c r="AFC51" t="s">
        <v>933</v>
      </c>
      <c r="AFD51" s="5">
        <v>0</v>
      </c>
      <c r="AFE51" t="s">
        <v>933</v>
      </c>
      <c r="AFF51" t="s">
        <v>933</v>
      </c>
      <c r="AFG51" t="s">
        <v>933</v>
      </c>
      <c r="AFH51" s="5">
        <v>0</v>
      </c>
      <c r="AFI51" t="s">
        <v>933</v>
      </c>
      <c r="AFJ51" t="s">
        <v>933</v>
      </c>
      <c r="AFK51" s="5">
        <v>0</v>
      </c>
      <c r="AFL51" s="5">
        <v>0</v>
      </c>
      <c r="AFM51" t="s">
        <v>933</v>
      </c>
      <c r="AFN51" t="s">
        <v>933</v>
      </c>
      <c r="AFO51" t="s">
        <v>933</v>
      </c>
      <c r="AFP51" s="5">
        <v>0</v>
      </c>
      <c r="AFQ51" s="5">
        <v>0</v>
      </c>
      <c r="AFR51" t="s">
        <v>933</v>
      </c>
      <c r="AFS51" t="s">
        <v>933</v>
      </c>
      <c r="AFT51" s="5">
        <v>0</v>
      </c>
      <c r="AFU51" t="s">
        <v>933</v>
      </c>
      <c r="AFV51" t="s">
        <v>933</v>
      </c>
      <c r="AFW51" s="5">
        <v>0</v>
      </c>
      <c r="AFX51" t="s">
        <v>933</v>
      </c>
      <c r="AFY51" t="s">
        <v>933</v>
      </c>
      <c r="AFZ51" t="s">
        <v>933</v>
      </c>
      <c r="AGA51" t="s">
        <v>933</v>
      </c>
      <c r="AGB51" t="s">
        <v>933</v>
      </c>
      <c r="AGC51" s="5">
        <v>0</v>
      </c>
      <c r="AGD51" s="5">
        <v>0</v>
      </c>
      <c r="AGE51" t="s">
        <v>933</v>
      </c>
      <c r="AGF51" t="s">
        <v>927</v>
      </c>
      <c r="AGG51" s="5">
        <v>0</v>
      </c>
      <c r="AGH51" t="s">
        <v>933</v>
      </c>
      <c r="AGI51" t="s">
        <v>933</v>
      </c>
      <c r="AGJ51" s="5">
        <v>0</v>
      </c>
      <c r="AGK51" t="s">
        <v>933</v>
      </c>
      <c r="AGL51" t="s">
        <v>933</v>
      </c>
      <c r="AGM51" s="5">
        <v>0</v>
      </c>
      <c r="AGN51" t="s">
        <v>933</v>
      </c>
      <c r="AGO51" t="s">
        <v>933</v>
      </c>
      <c r="AGP51" s="5">
        <v>0</v>
      </c>
      <c r="AGQ51" t="s">
        <v>933</v>
      </c>
      <c r="AGR51" t="s">
        <v>933</v>
      </c>
      <c r="AGS51" s="5">
        <v>0</v>
      </c>
      <c r="AGT51" t="s">
        <v>933</v>
      </c>
      <c r="AGU51" t="s">
        <v>933</v>
      </c>
      <c r="AGV51" s="5">
        <v>0</v>
      </c>
      <c r="AGW51" t="s">
        <v>933</v>
      </c>
      <c r="AGX51" t="s">
        <v>933</v>
      </c>
      <c r="AGY51" s="5">
        <v>0</v>
      </c>
      <c r="AGZ51" s="5">
        <v>0</v>
      </c>
      <c r="AHA51" s="5">
        <v>0</v>
      </c>
      <c r="AHB51" s="5">
        <v>0</v>
      </c>
      <c r="AHC51" s="5">
        <v>0</v>
      </c>
      <c r="AHD51" s="5">
        <v>0</v>
      </c>
      <c r="AHE51" s="5">
        <v>0</v>
      </c>
      <c r="AHF51" s="5">
        <v>0</v>
      </c>
      <c r="AHG51" s="5">
        <v>0</v>
      </c>
      <c r="AHH51" s="5">
        <v>0</v>
      </c>
      <c r="AHI51" s="5">
        <v>0</v>
      </c>
      <c r="AHJ51" s="5">
        <v>0</v>
      </c>
      <c r="AHK51" s="5">
        <v>0</v>
      </c>
      <c r="AHL51" s="5">
        <v>0</v>
      </c>
      <c r="AHM51" s="5">
        <v>0</v>
      </c>
      <c r="AHN51" s="5">
        <v>0</v>
      </c>
      <c r="AHO51" s="5">
        <v>0</v>
      </c>
      <c r="AHP51" s="5">
        <v>0</v>
      </c>
      <c r="AHQ51" s="5">
        <v>0</v>
      </c>
      <c r="AHR51" s="5">
        <v>0</v>
      </c>
      <c r="AHS51" s="5">
        <v>0</v>
      </c>
      <c r="AHT51" s="5">
        <v>0</v>
      </c>
      <c r="AHU51" s="5">
        <v>0</v>
      </c>
      <c r="AHV51" s="5">
        <v>0</v>
      </c>
      <c r="AHW51" s="5">
        <v>0</v>
      </c>
    </row>
    <row r="52" spans="1:907" x14ac:dyDescent="0.2">
      <c r="A52" s="5">
        <v>59</v>
      </c>
      <c r="B52" t="s">
        <v>903</v>
      </c>
      <c r="C52" t="s">
        <v>904</v>
      </c>
      <c r="D52" t="s">
        <v>905</v>
      </c>
      <c r="E52" s="5">
        <v>73</v>
      </c>
      <c r="F52" s="5">
        <v>72.938888888888883</v>
      </c>
      <c r="G52" s="2">
        <v>42660</v>
      </c>
      <c r="H52" s="2">
        <v>42706</v>
      </c>
      <c r="I52" t="s">
        <v>906</v>
      </c>
      <c r="J52" t="s">
        <v>907</v>
      </c>
      <c r="K52" t="s">
        <v>913</v>
      </c>
      <c r="L52" t="s">
        <v>913</v>
      </c>
      <c r="M52" s="5">
        <v>0</v>
      </c>
      <c r="N52" s="5">
        <v>0</v>
      </c>
      <c r="O52" t="s">
        <v>913</v>
      </c>
      <c r="P52" t="s">
        <v>913</v>
      </c>
      <c r="Q52" s="5">
        <v>0</v>
      </c>
      <c r="R52" s="5">
        <v>0</v>
      </c>
      <c r="S52" s="5">
        <v>0</v>
      </c>
      <c r="T52" t="s">
        <v>912</v>
      </c>
      <c r="U52" t="s">
        <v>913</v>
      </c>
      <c r="V52" s="5">
        <v>0</v>
      </c>
      <c r="W52" s="5">
        <v>0</v>
      </c>
      <c r="X52" s="5">
        <v>0</v>
      </c>
      <c r="Y52" t="s">
        <v>913</v>
      </c>
      <c r="Z52" t="s">
        <v>912</v>
      </c>
      <c r="AA52" s="5">
        <v>0</v>
      </c>
      <c r="AB52" s="5">
        <v>0</v>
      </c>
      <c r="AC52" t="s">
        <v>913</v>
      </c>
      <c r="AD52" t="s">
        <v>913</v>
      </c>
      <c r="AE52" s="5">
        <v>0</v>
      </c>
      <c r="AF52" s="5">
        <v>0</v>
      </c>
      <c r="AG52" t="s">
        <v>913</v>
      </c>
      <c r="AH52" t="s">
        <v>913</v>
      </c>
      <c r="AI52" s="5">
        <v>0</v>
      </c>
      <c r="AJ52" s="5">
        <v>0</v>
      </c>
      <c r="AK52" t="s">
        <v>912</v>
      </c>
      <c r="AL52" t="s">
        <v>912</v>
      </c>
      <c r="AM52" t="s">
        <v>913</v>
      </c>
      <c r="AN52" s="5">
        <v>0</v>
      </c>
      <c r="AO52" s="5">
        <v>0</v>
      </c>
      <c r="AP52" t="s">
        <v>913</v>
      </c>
      <c r="AQ52" t="s">
        <v>913</v>
      </c>
      <c r="AR52" s="5">
        <v>0</v>
      </c>
      <c r="AS52" t="s">
        <v>912</v>
      </c>
      <c r="AT52" s="5">
        <v>0</v>
      </c>
      <c r="AU52" s="5">
        <v>0</v>
      </c>
      <c r="AV52" t="s">
        <v>912</v>
      </c>
      <c r="AW52" t="s">
        <v>913</v>
      </c>
      <c r="AX52" t="s">
        <v>913</v>
      </c>
      <c r="AY52" t="s">
        <v>912</v>
      </c>
      <c r="AZ52" t="s">
        <v>913</v>
      </c>
      <c r="BA52" s="5">
        <v>0</v>
      </c>
      <c r="BB52" s="5">
        <v>0</v>
      </c>
      <c r="BC52" t="s">
        <v>913</v>
      </c>
      <c r="BD52" t="s">
        <v>913</v>
      </c>
      <c r="BE52" s="5">
        <v>0</v>
      </c>
      <c r="BF52" t="s">
        <v>913</v>
      </c>
      <c r="BG52" t="s">
        <v>913</v>
      </c>
      <c r="BH52" s="5">
        <v>0</v>
      </c>
      <c r="BI52" t="s">
        <v>913</v>
      </c>
      <c r="BJ52" t="s">
        <v>913</v>
      </c>
      <c r="BK52" s="5">
        <v>0</v>
      </c>
      <c r="BL52" t="s">
        <v>912</v>
      </c>
      <c r="BM52" t="s">
        <v>912</v>
      </c>
      <c r="BN52" s="5">
        <v>0</v>
      </c>
      <c r="BO52" t="s">
        <v>913</v>
      </c>
      <c r="BP52" t="s">
        <v>913</v>
      </c>
      <c r="BQ52" t="s">
        <v>913</v>
      </c>
      <c r="BR52" t="s">
        <v>913</v>
      </c>
      <c r="BS52" t="s">
        <v>913</v>
      </c>
      <c r="BT52" t="s">
        <v>913</v>
      </c>
      <c r="BU52" t="s">
        <v>912</v>
      </c>
      <c r="BV52" t="s">
        <v>913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t="s">
        <v>913</v>
      </c>
      <c r="CW52" t="s">
        <v>913</v>
      </c>
      <c r="CX52" s="5">
        <v>0</v>
      </c>
      <c r="CY52" s="5">
        <v>0</v>
      </c>
      <c r="CZ52" t="s">
        <v>912</v>
      </c>
      <c r="DA52" t="s">
        <v>912</v>
      </c>
      <c r="DB52" s="5">
        <v>0</v>
      </c>
      <c r="DC52" s="5">
        <v>0</v>
      </c>
      <c r="DD52" s="5">
        <v>0</v>
      </c>
      <c r="DE52" t="s">
        <v>912</v>
      </c>
      <c r="DF52" t="s">
        <v>913</v>
      </c>
      <c r="DG52" s="5">
        <v>0</v>
      </c>
      <c r="DH52" s="5">
        <v>0</v>
      </c>
      <c r="DI52" s="5">
        <v>0</v>
      </c>
      <c r="DJ52" t="s">
        <v>913</v>
      </c>
      <c r="DK52" t="s">
        <v>912</v>
      </c>
      <c r="DL52" s="5">
        <v>0</v>
      </c>
      <c r="DM52" s="5">
        <v>0</v>
      </c>
      <c r="DN52" t="s">
        <v>913</v>
      </c>
      <c r="DO52" t="s">
        <v>912</v>
      </c>
      <c r="DP52" s="5">
        <v>0</v>
      </c>
      <c r="DQ52" s="5">
        <v>0</v>
      </c>
      <c r="DR52" t="s">
        <v>913</v>
      </c>
      <c r="DS52" t="s">
        <v>913</v>
      </c>
      <c r="DT52" s="5">
        <v>0</v>
      </c>
      <c r="DU52" s="5">
        <v>0</v>
      </c>
      <c r="DV52" t="s">
        <v>912</v>
      </c>
      <c r="DW52" t="s">
        <v>913</v>
      </c>
      <c r="DX52" t="s">
        <v>913</v>
      </c>
      <c r="DY52" s="5">
        <v>0</v>
      </c>
      <c r="DZ52" s="5">
        <v>0</v>
      </c>
      <c r="EA52" t="s">
        <v>913</v>
      </c>
      <c r="EB52" t="s">
        <v>913</v>
      </c>
      <c r="EC52" s="5">
        <v>0</v>
      </c>
      <c r="ED52" t="s">
        <v>912</v>
      </c>
      <c r="EE52" s="5">
        <v>0</v>
      </c>
      <c r="EF52" s="5">
        <v>0</v>
      </c>
      <c r="EG52" t="s">
        <v>912</v>
      </c>
      <c r="EH52" t="s">
        <v>913</v>
      </c>
      <c r="EI52" t="s">
        <v>913</v>
      </c>
      <c r="EJ52" t="s">
        <v>912</v>
      </c>
      <c r="EK52" t="s">
        <v>913</v>
      </c>
      <c r="EL52" s="5">
        <v>0</v>
      </c>
      <c r="EM52" s="5">
        <v>0</v>
      </c>
      <c r="EN52" t="s">
        <v>913</v>
      </c>
      <c r="EO52" t="s">
        <v>913</v>
      </c>
      <c r="EP52" s="5">
        <v>0</v>
      </c>
      <c r="EQ52" t="s">
        <v>913</v>
      </c>
      <c r="ER52" t="s">
        <v>913</v>
      </c>
      <c r="ES52" s="5">
        <v>0</v>
      </c>
      <c r="ET52" t="s">
        <v>913</v>
      </c>
      <c r="EU52" t="s">
        <v>913</v>
      </c>
      <c r="EV52" s="5">
        <v>0</v>
      </c>
      <c r="EW52" t="s">
        <v>912</v>
      </c>
      <c r="EX52" t="s">
        <v>913</v>
      </c>
      <c r="EY52" s="5">
        <v>0</v>
      </c>
      <c r="EZ52" t="s">
        <v>913</v>
      </c>
      <c r="FA52" t="s">
        <v>913</v>
      </c>
      <c r="FB52" t="s">
        <v>913</v>
      </c>
      <c r="FC52" t="s">
        <v>913</v>
      </c>
      <c r="FD52" t="s">
        <v>913</v>
      </c>
      <c r="FE52" t="s">
        <v>913</v>
      </c>
      <c r="FF52" t="s">
        <v>913</v>
      </c>
      <c r="FG52" t="s">
        <v>913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999</v>
      </c>
      <c r="GH52" s="5">
        <v>999</v>
      </c>
      <c r="GI52" t="s">
        <v>909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999</v>
      </c>
      <c r="GQ52" s="5">
        <v>999</v>
      </c>
      <c r="GR52" t="s">
        <v>1036</v>
      </c>
      <c r="GS52" s="4">
        <v>24</v>
      </c>
      <c r="GT52" s="4">
        <v>24</v>
      </c>
      <c r="GU52" s="4">
        <v>36</v>
      </c>
      <c r="GV52" s="4">
        <v>36</v>
      </c>
      <c r="GW52" s="5">
        <v>60</v>
      </c>
      <c r="GX52" s="5">
        <v>60</v>
      </c>
      <c r="GY52" s="5">
        <v>12</v>
      </c>
      <c r="GZ52" s="5">
        <v>12</v>
      </c>
      <c r="HA52" s="5">
        <v>12</v>
      </c>
      <c r="HB52" s="5">
        <v>12</v>
      </c>
      <c r="HC52" s="5">
        <v>18</v>
      </c>
      <c r="HD52" s="5">
        <v>18</v>
      </c>
      <c r="HE52" s="5">
        <v>18</v>
      </c>
      <c r="HF52" s="5">
        <v>18</v>
      </c>
      <c r="HG52" t="s">
        <v>935</v>
      </c>
      <c r="HH52" t="s">
        <v>935</v>
      </c>
      <c r="HI52" s="5">
        <v>1</v>
      </c>
      <c r="HJ52" s="5">
        <v>999</v>
      </c>
      <c r="HK52" s="5">
        <v>4</v>
      </c>
      <c r="HL52" s="5">
        <v>4</v>
      </c>
      <c r="HM52" s="5">
        <v>999</v>
      </c>
      <c r="HN52" s="5">
        <v>999</v>
      </c>
      <c r="HO52" s="5">
        <v>0</v>
      </c>
      <c r="HP52" s="5">
        <v>6</v>
      </c>
      <c r="HQ52" s="5">
        <v>2</v>
      </c>
      <c r="HR52" s="5">
        <v>4</v>
      </c>
      <c r="HS52" s="5">
        <v>5</v>
      </c>
      <c r="HT52" s="5">
        <v>5</v>
      </c>
      <c r="HU52" s="5">
        <v>0</v>
      </c>
      <c r="HV52" s="5">
        <v>0</v>
      </c>
      <c r="HW52" s="5">
        <v>5</v>
      </c>
      <c r="HX52" s="5">
        <v>5</v>
      </c>
      <c r="HY52" s="5">
        <v>0</v>
      </c>
      <c r="HZ52" s="5">
        <v>0</v>
      </c>
      <c r="IA52" s="5">
        <v>0</v>
      </c>
      <c r="IB52" s="5">
        <v>5</v>
      </c>
      <c r="IC52" s="5">
        <v>5</v>
      </c>
      <c r="ID52" s="5">
        <v>0</v>
      </c>
      <c r="IE52" s="5">
        <v>0</v>
      </c>
      <c r="IF52" s="5">
        <v>0</v>
      </c>
      <c r="IG52" s="5">
        <v>5</v>
      </c>
      <c r="IH52" s="5">
        <v>5</v>
      </c>
      <c r="II52" s="5">
        <v>0</v>
      </c>
      <c r="IJ52" s="5">
        <v>0</v>
      </c>
      <c r="IK52" s="5">
        <v>5</v>
      </c>
      <c r="IL52" s="5">
        <v>5</v>
      </c>
      <c r="IM52" s="5">
        <v>0</v>
      </c>
      <c r="IN52" s="5">
        <v>0</v>
      </c>
      <c r="IO52" s="5">
        <v>5</v>
      </c>
      <c r="IP52" s="5">
        <v>5</v>
      </c>
      <c r="IQ52" s="5">
        <v>0</v>
      </c>
      <c r="IR52" s="5">
        <v>0</v>
      </c>
      <c r="IS52" s="5">
        <v>5</v>
      </c>
      <c r="IT52" s="5">
        <v>5</v>
      </c>
      <c r="IU52" s="5">
        <v>5</v>
      </c>
      <c r="IV52" s="5">
        <v>0</v>
      </c>
      <c r="IW52" s="5">
        <v>0</v>
      </c>
      <c r="IX52" s="5">
        <v>5</v>
      </c>
      <c r="IY52" s="5">
        <v>5</v>
      </c>
      <c r="IZ52" s="5">
        <v>0</v>
      </c>
      <c r="JA52" s="5">
        <v>5</v>
      </c>
      <c r="JB52" s="5">
        <v>0</v>
      </c>
      <c r="JC52" s="5">
        <v>0</v>
      </c>
      <c r="JD52" s="5">
        <v>5</v>
      </c>
      <c r="JE52" s="5">
        <v>5</v>
      </c>
      <c r="JF52" s="5">
        <v>5</v>
      </c>
      <c r="JG52" s="5">
        <v>5</v>
      </c>
      <c r="JH52" s="5">
        <v>5</v>
      </c>
      <c r="JI52" s="5">
        <v>0</v>
      </c>
      <c r="JJ52" s="5">
        <v>0</v>
      </c>
      <c r="JK52" s="5">
        <v>5</v>
      </c>
      <c r="JL52" s="5">
        <v>5</v>
      </c>
      <c r="JM52" s="5">
        <v>0</v>
      </c>
      <c r="JN52" s="5">
        <v>5</v>
      </c>
      <c r="JO52" s="5">
        <v>5</v>
      </c>
      <c r="JP52" s="5">
        <v>0</v>
      </c>
      <c r="JQ52" s="5">
        <v>5</v>
      </c>
      <c r="JR52" s="5">
        <v>5</v>
      </c>
      <c r="JS52" s="5">
        <v>0</v>
      </c>
      <c r="JT52" s="5">
        <v>5</v>
      </c>
      <c r="JU52" s="5">
        <v>5</v>
      </c>
      <c r="JV52" s="5">
        <v>0</v>
      </c>
      <c r="JW52" s="5">
        <v>5</v>
      </c>
      <c r="JX52" s="5">
        <v>5</v>
      </c>
      <c r="JY52" s="5">
        <v>5</v>
      </c>
      <c r="JZ52" s="5">
        <v>5</v>
      </c>
      <c r="KA52" s="5">
        <v>5</v>
      </c>
      <c r="KB52" s="5">
        <v>5</v>
      </c>
      <c r="KC52" s="5">
        <v>5</v>
      </c>
      <c r="KD52" s="5">
        <v>5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t="s">
        <v>916</v>
      </c>
      <c r="LE52" t="s">
        <v>918</v>
      </c>
      <c r="LF52" s="5">
        <v>0</v>
      </c>
      <c r="LG52" s="5">
        <v>0</v>
      </c>
      <c r="LH52" t="s">
        <v>916</v>
      </c>
      <c r="LI52" t="s">
        <v>916</v>
      </c>
      <c r="LJ52" s="5">
        <v>0</v>
      </c>
      <c r="LK52" s="5">
        <v>0</v>
      </c>
      <c r="LL52" s="5">
        <v>0</v>
      </c>
      <c r="LM52" t="s">
        <v>916</v>
      </c>
      <c r="LN52" t="s">
        <v>918</v>
      </c>
      <c r="LO52" s="5">
        <v>0</v>
      </c>
      <c r="LP52" s="5">
        <v>0</v>
      </c>
      <c r="LQ52" s="5">
        <v>0</v>
      </c>
      <c r="LR52" t="s">
        <v>918</v>
      </c>
      <c r="LS52" t="s">
        <v>916</v>
      </c>
      <c r="LT52" s="5">
        <v>0</v>
      </c>
      <c r="LU52" s="5">
        <v>0</v>
      </c>
      <c r="LV52" t="s">
        <v>918</v>
      </c>
      <c r="LW52" t="s">
        <v>916</v>
      </c>
      <c r="LX52" s="5">
        <v>0</v>
      </c>
      <c r="LY52" s="5">
        <v>0</v>
      </c>
      <c r="LZ52" t="s">
        <v>916</v>
      </c>
      <c r="MA52" t="s">
        <v>916</v>
      </c>
      <c r="MB52" s="5">
        <v>0</v>
      </c>
      <c r="MC52" s="5">
        <v>0</v>
      </c>
      <c r="MD52" t="s">
        <v>916</v>
      </c>
      <c r="ME52" t="s">
        <v>916</v>
      </c>
      <c r="MF52" t="s">
        <v>918</v>
      </c>
      <c r="MG52" s="5">
        <v>0</v>
      </c>
      <c r="MH52" s="5">
        <v>0</v>
      </c>
      <c r="MI52" t="s">
        <v>916</v>
      </c>
      <c r="MJ52" t="s">
        <v>918</v>
      </c>
      <c r="MK52" s="5">
        <v>0</v>
      </c>
      <c r="ML52" t="s">
        <v>916</v>
      </c>
      <c r="MM52" s="5">
        <v>0</v>
      </c>
      <c r="MN52" s="5">
        <v>0</v>
      </c>
      <c r="MO52" t="s">
        <v>917</v>
      </c>
      <c r="MP52" t="s">
        <v>918</v>
      </c>
      <c r="MQ52" t="s">
        <v>918</v>
      </c>
      <c r="MR52" t="s">
        <v>916</v>
      </c>
      <c r="MS52" t="s">
        <v>918</v>
      </c>
      <c r="MT52" s="5">
        <v>0</v>
      </c>
      <c r="MU52" s="5">
        <v>0</v>
      </c>
      <c r="MV52" t="s">
        <v>918</v>
      </c>
      <c r="MW52" t="s">
        <v>916</v>
      </c>
      <c r="MX52" s="5">
        <v>0</v>
      </c>
      <c r="MY52" t="s">
        <v>916</v>
      </c>
      <c r="MZ52" t="s">
        <v>916</v>
      </c>
      <c r="NA52" s="5">
        <v>0</v>
      </c>
      <c r="NB52" t="s">
        <v>918</v>
      </c>
      <c r="NC52" t="s">
        <v>918</v>
      </c>
      <c r="ND52" s="5">
        <v>0</v>
      </c>
      <c r="NE52" t="s">
        <v>916</v>
      </c>
      <c r="NF52" t="s">
        <v>916</v>
      </c>
      <c r="NG52" s="5">
        <v>0</v>
      </c>
      <c r="NH52" t="s">
        <v>916</v>
      </c>
      <c r="NI52" t="s">
        <v>916</v>
      </c>
      <c r="NJ52" t="s">
        <v>916</v>
      </c>
      <c r="NK52" t="s">
        <v>918</v>
      </c>
      <c r="NL52" t="s">
        <v>916</v>
      </c>
      <c r="NM52" t="s">
        <v>916</v>
      </c>
      <c r="NN52" t="s">
        <v>916</v>
      </c>
      <c r="NO52" t="s">
        <v>918</v>
      </c>
      <c r="NP52" s="5">
        <v>0</v>
      </c>
      <c r="NQ52" s="5">
        <v>0</v>
      </c>
      <c r="NR52" s="5">
        <v>0</v>
      </c>
      <c r="NS52" s="5">
        <v>0</v>
      </c>
      <c r="NT52" s="5">
        <v>0</v>
      </c>
      <c r="NU52" s="5">
        <v>0</v>
      </c>
      <c r="NV52" s="5">
        <v>0</v>
      </c>
      <c r="NW52" s="5">
        <v>0</v>
      </c>
      <c r="NX52" s="5">
        <v>0</v>
      </c>
      <c r="NY52" s="5">
        <v>0</v>
      </c>
      <c r="NZ52" s="5">
        <v>0</v>
      </c>
      <c r="OA52" s="5">
        <v>0</v>
      </c>
      <c r="OB52" s="5">
        <v>0</v>
      </c>
      <c r="OC52" s="5">
        <v>0</v>
      </c>
      <c r="OD52" s="5">
        <v>0</v>
      </c>
      <c r="OE52" s="5">
        <v>0</v>
      </c>
      <c r="OF52" s="5">
        <v>0</v>
      </c>
      <c r="OG52" s="5">
        <v>0</v>
      </c>
      <c r="OH52" s="5">
        <v>0</v>
      </c>
      <c r="OI52" s="5">
        <v>0</v>
      </c>
      <c r="OJ52" s="5">
        <v>0</v>
      </c>
      <c r="OK52" s="5">
        <v>0</v>
      </c>
      <c r="OL52" s="5">
        <v>0</v>
      </c>
      <c r="OM52" s="5">
        <v>0</v>
      </c>
      <c r="ON52" s="5">
        <v>0</v>
      </c>
      <c r="OO52" s="5">
        <v>5</v>
      </c>
      <c r="OP52" s="5">
        <v>5</v>
      </c>
      <c r="OQ52" s="5">
        <v>0</v>
      </c>
      <c r="OR52" s="5">
        <v>0</v>
      </c>
      <c r="OS52" s="5">
        <v>15</v>
      </c>
      <c r="OT52" s="5">
        <v>15</v>
      </c>
      <c r="OU52" s="5">
        <v>0</v>
      </c>
      <c r="OV52" s="5">
        <v>0</v>
      </c>
      <c r="OW52" s="5">
        <v>0</v>
      </c>
      <c r="OX52" s="5">
        <v>15</v>
      </c>
      <c r="OY52" s="5">
        <v>5</v>
      </c>
      <c r="OZ52" s="5">
        <v>0</v>
      </c>
      <c r="PA52" s="5">
        <v>0</v>
      </c>
      <c r="PB52" s="5">
        <v>0</v>
      </c>
      <c r="PC52" s="5">
        <v>5</v>
      </c>
      <c r="PD52" s="5">
        <v>15</v>
      </c>
      <c r="PE52" s="5">
        <v>0</v>
      </c>
      <c r="PF52" s="5">
        <v>0</v>
      </c>
      <c r="PG52" s="5">
        <v>5</v>
      </c>
      <c r="PH52" s="5">
        <v>15</v>
      </c>
      <c r="PI52" s="5">
        <v>0</v>
      </c>
      <c r="PJ52" s="5">
        <v>0</v>
      </c>
      <c r="PK52" s="5">
        <v>15</v>
      </c>
      <c r="PL52" s="5">
        <v>15</v>
      </c>
      <c r="PM52" s="5">
        <v>0</v>
      </c>
      <c r="PN52" s="5">
        <v>0</v>
      </c>
      <c r="PO52" s="5">
        <v>15</v>
      </c>
      <c r="PP52" s="5">
        <v>15</v>
      </c>
      <c r="PQ52" s="5">
        <v>15</v>
      </c>
      <c r="PR52" s="5">
        <v>0</v>
      </c>
      <c r="PS52" s="5">
        <v>0</v>
      </c>
      <c r="PT52" s="5">
        <v>15</v>
      </c>
      <c r="PU52" s="5">
        <v>15</v>
      </c>
      <c r="PV52" s="5">
        <v>0</v>
      </c>
      <c r="PW52" s="5">
        <v>15</v>
      </c>
      <c r="PX52" s="5">
        <v>0</v>
      </c>
      <c r="PY52" s="5">
        <v>0</v>
      </c>
      <c r="PZ52" s="5">
        <v>15</v>
      </c>
      <c r="QA52" s="5">
        <v>5</v>
      </c>
      <c r="QB52" s="5">
        <v>5</v>
      </c>
      <c r="QC52" s="5">
        <v>5</v>
      </c>
      <c r="QD52" s="5">
        <v>5</v>
      </c>
      <c r="QE52" s="5">
        <v>0</v>
      </c>
      <c r="QF52" s="5">
        <v>0</v>
      </c>
      <c r="QG52" s="5">
        <v>5</v>
      </c>
      <c r="QH52" s="5">
        <v>5</v>
      </c>
      <c r="QI52" s="5">
        <v>0</v>
      </c>
      <c r="QJ52" s="5">
        <v>15</v>
      </c>
      <c r="QK52" s="5">
        <v>15</v>
      </c>
      <c r="QL52" s="5">
        <v>0</v>
      </c>
      <c r="QM52" s="5">
        <v>15</v>
      </c>
      <c r="QN52" s="5">
        <v>15</v>
      </c>
      <c r="QO52" s="5">
        <v>0</v>
      </c>
      <c r="QP52" s="5">
        <v>15</v>
      </c>
      <c r="QQ52" s="5">
        <v>15</v>
      </c>
      <c r="QR52" s="5">
        <v>0</v>
      </c>
      <c r="QS52" s="5">
        <v>15</v>
      </c>
      <c r="QT52" s="5">
        <v>15</v>
      </c>
      <c r="QU52" s="5">
        <v>15</v>
      </c>
      <c r="QV52" s="5">
        <v>5</v>
      </c>
      <c r="QW52" s="5">
        <v>15</v>
      </c>
      <c r="QX52" s="5">
        <v>15</v>
      </c>
      <c r="QY52" s="5">
        <v>15</v>
      </c>
      <c r="QZ52" s="5">
        <v>15</v>
      </c>
      <c r="RA52" s="5">
        <v>0</v>
      </c>
      <c r="RB52" s="5">
        <v>0</v>
      </c>
      <c r="RC52" s="5">
        <v>0</v>
      </c>
      <c r="RD52" s="5">
        <v>0</v>
      </c>
      <c r="RE52" s="5">
        <v>0</v>
      </c>
      <c r="RF52" s="5">
        <v>0</v>
      </c>
      <c r="RG52" s="5">
        <v>0</v>
      </c>
      <c r="RH52" s="5">
        <v>0</v>
      </c>
      <c r="RI52" s="5">
        <v>0</v>
      </c>
      <c r="RJ52" s="5">
        <v>0</v>
      </c>
      <c r="RK52" s="5">
        <v>0</v>
      </c>
      <c r="RL52" s="5">
        <v>0</v>
      </c>
      <c r="RM52" s="5">
        <v>0</v>
      </c>
      <c r="RN52" s="5">
        <v>0</v>
      </c>
      <c r="RO52" s="5">
        <v>0</v>
      </c>
      <c r="RP52" s="5">
        <v>0</v>
      </c>
      <c r="RQ52" s="5">
        <v>0</v>
      </c>
      <c r="RR52" s="5">
        <v>0</v>
      </c>
      <c r="RS52" s="5">
        <v>0</v>
      </c>
      <c r="RT52" s="5">
        <v>0</v>
      </c>
      <c r="RU52" s="5">
        <v>0</v>
      </c>
      <c r="RV52" s="5">
        <v>0</v>
      </c>
      <c r="RW52" s="5">
        <v>0</v>
      </c>
      <c r="RX52" s="5">
        <v>0</v>
      </c>
      <c r="RY52" s="5">
        <v>0</v>
      </c>
      <c r="RZ52" s="5">
        <v>2</v>
      </c>
      <c r="SA52" s="5">
        <v>2</v>
      </c>
      <c r="SB52" s="5">
        <v>2</v>
      </c>
      <c r="SC52" s="5">
        <v>2</v>
      </c>
      <c r="SD52" s="5">
        <v>2</v>
      </c>
      <c r="SE52" s="5">
        <v>2</v>
      </c>
      <c r="SF52" s="5">
        <v>3</v>
      </c>
      <c r="SG52" s="5">
        <v>2</v>
      </c>
      <c r="SH52" s="5">
        <v>1</v>
      </c>
      <c r="SI52" s="5">
        <v>3</v>
      </c>
      <c r="SJ52" s="5">
        <v>2</v>
      </c>
      <c r="SK52" s="5">
        <v>2</v>
      </c>
      <c r="SL52" s="5">
        <v>2</v>
      </c>
      <c r="SM52" s="5">
        <v>2</v>
      </c>
      <c r="SN52" s="5">
        <v>2</v>
      </c>
      <c r="SO52" s="5">
        <v>3</v>
      </c>
      <c r="SP52" s="5">
        <v>3</v>
      </c>
      <c r="SQ52" s="5">
        <v>2</v>
      </c>
      <c r="SR52" s="5">
        <v>0</v>
      </c>
      <c r="SS52" s="5">
        <v>0</v>
      </c>
      <c r="ST52" s="5">
        <v>0</v>
      </c>
      <c r="SU52" s="5">
        <v>0</v>
      </c>
      <c r="SV52" s="5">
        <v>0</v>
      </c>
      <c r="SW52" s="5">
        <v>0</v>
      </c>
      <c r="SX52" s="5">
        <v>0</v>
      </c>
      <c r="SY52" s="5">
        <v>0</v>
      </c>
      <c r="SZ52" s="5">
        <v>0</v>
      </c>
      <c r="TA52" s="5">
        <v>0</v>
      </c>
      <c r="TB52" s="1" t="e">
        <v>#NULL!</v>
      </c>
      <c r="TC52" s="1" t="e">
        <v>#NULL!</v>
      </c>
      <c r="TD52" s="1" t="e">
        <v>#NULL!</v>
      </c>
      <c r="TE52" s="1" t="e">
        <v>#NULL!</v>
      </c>
      <c r="TF52" s="1" t="e">
        <v>#NULL!</v>
      </c>
      <c r="TG52" s="1" t="e">
        <v>#NULL!</v>
      </c>
      <c r="TH52" s="1" t="e">
        <v>#NULL!</v>
      </c>
      <c r="TI52" s="1" t="e">
        <v>#NULL!</v>
      </c>
      <c r="TJ52" s="1" t="e">
        <v>#NULL!</v>
      </c>
      <c r="TK52" s="1" t="e">
        <v>#NULL!</v>
      </c>
      <c r="TL52" s="1" t="e">
        <v>#NULL!</v>
      </c>
      <c r="TM52" s="1" t="e">
        <v>#NULL!</v>
      </c>
      <c r="TN52" s="1" t="e">
        <v>#NULL!</v>
      </c>
      <c r="TO52" s="1" t="e">
        <v>#NULL!</v>
      </c>
      <c r="TP52" s="1" t="e">
        <v>#NULL!</v>
      </c>
      <c r="TQ52" s="1" t="e">
        <v>#NULL!</v>
      </c>
      <c r="TR52" s="1" t="e">
        <v>#NULL!</v>
      </c>
      <c r="TS52" s="1" t="e">
        <v>#NULL!</v>
      </c>
      <c r="TT52" s="1" t="e">
        <v>#NULL!</v>
      </c>
      <c r="TU52" s="1" t="e">
        <v>#NULL!</v>
      </c>
      <c r="TV52" s="1" t="e">
        <v>#NULL!</v>
      </c>
      <c r="TW52" s="1" t="e">
        <v>#NULL!</v>
      </c>
      <c r="TX52" s="1" t="e">
        <v>#NULL!</v>
      </c>
      <c r="TY52" s="1" t="e">
        <v>#NULL!</v>
      </c>
      <c r="TZ52" s="1" t="e">
        <v>#NULL!</v>
      </c>
      <c r="UA52" s="1" t="e">
        <v>#NULL!</v>
      </c>
      <c r="UB52" s="1" t="e">
        <v>#NULL!</v>
      </c>
      <c r="UC52" s="1" t="e">
        <v>#NULL!</v>
      </c>
      <c r="UD52" s="1" t="e">
        <v>#NULL!</v>
      </c>
      <c r="UE52" s="1" t="e">
        <v>#NULL!</v>
      </c>
      <c r="UF52" s="5">
        <v>0</v>
      </c>
      <c r="UG52" s="5">
        <v>0</v>
      </c>
      <c r="UH52" s="5">
        <v>0</v>
      </c>
      <c r="UI52" s="5">
        <v>0</v>
      </c>
      <c r="UJ52" s="5">
        <v>0</v>
      </c>
      <c r="UK52" s="5">
        <v>0</v>
      </c>
      <c r="UL52" s="5">
        <v>0</v>
      </c>
      <c r="UM52" s="5">
        <v>0</v>
      </c>
      <c r="UN52" s="5">
        <v>0</v>
      </c>
      <c r="UO52" s="5">
        <v>0</v>
      </c>
      <c r="UP52" s="5">
        <v>0</v>
      </c>
      <c r="UQ52" s="5">
        <v>0</v>
      </c>
      <c r="UR52" s="5">
        <v>0</v>
      </c>
      <c r="US52" s="5">
        <v>0</v>
      </c>
      <c r="UT52" s="5">
        <v>0</v>
      </c>
      <c r="UU52" s="5">
        <v>0</v>
      </c>
      <c r="UV52" s="5">
        <v>0</v>
      </c>
      <c r="UW52" s="5">
        <v>0</v>
      </c>
      <c r="UX52" s="5">
        <v>0</v>
      </c>
      <c r="UY52" s="5">
        <v>0</v>
      </c>
      <c r="UZ52" s="5">
        <v>0</v>
      </c>
      <c r="VA52" s="5">
        <v>0</v>
      </c>
      <c r="VB52" s="5">
        <v>0</v>
      </c>
      <c r="VC52" s="5">
        <v>0</v>
      </c>
      <c r="VD52" s="5">
        <v>0</v>
      </c>
      <c r="VE52" s="5">
        <v>0</v>
      </c>
      <c r="VF52" t="s">
        <v>924</v>
      </c>
      <c r="VG52" t="s">
        <v>924</v>
      </c>
      <c r="VH52" t="s">
        <v>924</v>
      </c>
      <c r="VI52" s="5">
        <v>0</v>
      </c>
      <c r="VJ52" s="5">
        <v>0</v>
      </c>
      <c r="VK52" t="s">
        <v>924</v>
      </c>
      <c r="VL52" t="s">
        <v>924</v>
      </c>
      <c r="VM52" s="5">
        <v>0</v>
      </c>
      <c r="VN52" t="s">
        <v>924</v>
      </c>
      <c r="VO52" s="5">
        <v>0</v>
      </c>
      <c r="VP52" s="5">
        <v>0</v>
      </c>
      <c r="VQ52" t="s">
        <v>924</v>
      </c>
      <c r="VR52" t="s">
        <v>924</v>
      </c>
      <c r="VS52" t="s">
        <v>924</v>
      </c>
      <c r="VT52" t="s">
        <v>924</v>
      </c>
      <c r="VU52" t="s">
        <v>924</v>
      </c>
      <c r="VV52" s="5">
        <v>0</v>
      </c>
      <c r="VW52">
        <v>0</v>
      </c>
      <c r="VX52" t="s">
        <v>924</v>
      </c>
      <c r="VY52" t="s">
        <v>924</v>
      </c>
      <c r="VZ52" s="5">
        <v>0</v>
      </c>
      <c r="WA52" s="5">
        <v>0</v>
      </c>
      <c r="WB52" s="5">
        <v>0</v>
      </c>
      <c r="WC52" s="5">
        <v>0</v>
      </c>
      <c r="WD52" t="s">
        <v>924</v>
      </c>
      <c r="WE52" t="s">
        <v>924</v>
      </c>
      <c r="WF52" s="5">
        <v>0</v>
      </c>
      <c r="WG52" t="s">
        <v>924</v>
      </c>
      <c r="WH52" t="s">
        <v>924</v>
      </c>
      <c r="WI52" s="5">
        <v>0</v>
      </c>
      <c r="WJ52" t="s">
        <v>924</v>
      </c>
      <c r="WK52" t="s">
        <v>924</v>
      </c>
      <c r="WL52" s="5">
        <v>0</v>
      </c>
      <c r="WM52" s="5">
        <v>0</v>
      </c>
      <c r="WN52" s="5">
        <v>0</v>
      </c>
      <c r="WO52" s="5">
        <v>0</v>
      </c>
      <c r="WP52" s="5">
        <v>0</v>
      </c>
      <c r="WQ52" s="5">
        <v>0</v>
      </c>
      <c r="WR52" s="5">
        <v>0</v>
      </c>
      <c r="WS52" s="5">
        <v>0</v>
      </c>
      <c r="WT52" s="5">
        <v>0</v>
      </c>
      <c r="WU52" s="5">
        <v>0</v>
      </c>
      <c r="WV52" s="5">
        <v>0</v>
      </c>
      <c r="WW52" s="5">
        <v>0</v>
      </c>
      <c r="WX52" s="5">
        <v>0</v>
      </c>
      <c r="WY52" s="5">
        <v>0</v>
      </c>
      <c r="WZ52" s="5">
        <v>0</v>
      </c>
      <c r="XA52" s="5">
        <v>0</v>
      </c>
      <c r="XB52" s="5">
        <v>0</v>
      </c>
      <c r="XC52" s="5">
        <v>0</v>
      </c>
      <c r="XD52" s="5">
        <v>0</v>
      </c>
      <c r="XE52" s="5">
        <v>0</v>
      </c>
      <c r="XF52" s="5">
        <v>0</v>
      </c>
      <c r="XG52" s="5">
        <v>0</v>
      </c>
      <c r="XH52" s="5">
        <v>0</v>
      </c>
      <c r="XI52" s="5">
        <v>0</v>
      </c>
      <c r="XJ52" s="5">
        <v>0</v>
      </c>
      <c r="XK52" s="5">
        <v>0</v>
      </c>
      <c r="XL52" s="5">
        <v>0</v>
      </c>
      <c r="XM52" s="5">
        <v>0</v>
      </c>
      <c r="XN52" s="5">
        <v>0</v>
      </c>
      <c r="XO52" s="5">
        <v>0</v>
      </c>
      <c r="XP52" s="5">
        <v>0</v>
      </c>
      <c r="XQ52" s="3">
        <v>2</v>
      </c>
      <c r="XR52" s="3">
        <v>0</v>
      </c>
      <c r="XS52" s="3">
        <v>0</v>
      </c>
      <c r="XT52" s="3">
        <v>0</v>
      </c>
      <c r="XU52" s="3">
        <v>1</v>
      </c>
      <c r="XV52" s="3">
        <v>0</v>
      </c>
      <c r="XW52" s="3">
        <v>0</v>
      </c>
      <c r="XX52" s="3">
        <v>0</v>
      </c>
      <c r="XY52" s="3">
        <v>0</v>
      </c>
      <c r="XZ52" s="3">
        <v>2</v>
      </c>
      <c r="YA52" s="3">
        <v>0</v>
      </c>
      <c r="YB52" s="3">
        <v>0</v>
      </c>
      <c r="YC52" s="3">
        <v>0</v>
      </c>
      <c r="YD52" s="3">
        <v>0</v>
      </c>
      <c r="YE52" s="3">
        <v>2</v>
      </c>
      <c r="YF52" s="3">
        <v>0</v>
      </c>
      <c r="YG52" s="3">
        <v>0</v>
      </c>
      <c r="YH52" s="3">
        <v>0</v>
      </c>
      <c r="YI52" s="3">
        <v>1</v>
      </c>
      <c r="YJ52" s="3">
        <v>0</v>
      </c>
      <c r="YK52" s="3">
        <v>0</v>
      </c>
      <c r="YL52" s="3">
        <v>0</v>
      </c>
      <c r="YM52" s="3">
        <v>2</v>
      </c>
      <c r="YN52" s="3">
        <v>0</v>
      </c>
      <c r="YO52" s="3">
        <v>0</v>
      </c>
      <c r="YP52" s="1" t="e">
        <v>#NULL!</v>
      </c>
      <c r="YQ52" s="3">
        <v>1</v>
      </c>
      <c r="YR52" s="3">
        <v>2</v>
      </c>
      <c r="YS52" s="3">
        <v>0</v>
      </c>
      <c r="YT52" s="3">
        <v>0</v>
      </c>
      <c r="YU52" s="3">
        <v>0</v>
      </c>
      <c r="YV52" s="3">
        <v>2</v>
      </c>
      <c r="YW52" s="3">
        <v>0</v>
      </c>
      <c r="YX52" s="3">
        <v>0</v>
      </c>
      <c r="YY52" s="3">
        <v>0</v>
      </c>
      <c r="YZ52" s="3">
        <v>0</v>
      </c>
      <c r="ZA52" s="3">
        <v>0</v>
      </c>
      <c r="ZB52" s="3">
        <v>1</v>
      </c>
      <c r="ZC52" s="3">
        <v>1</v>
      </c>
      <c r="ZD52" s="3">
        <v>0</v>
      </c>
      <c r="ZE52" s="3">
        <v>1</v>
      </c>
      <c r="ZF52" s="3">
        <v>0</v>
      </c>
      <c r="ZG52" s="3">
        <v>0</v>
      </c>
      <c r="ZH52" s="3">
        <v>0</v>
      </c>
      <c r="ZI52" s="3">
        <v>1</v>
      </c>
      <c r="ZJ52" s="3">
        <v>0</v>
      </c>
      <c r="ZK52" s="3">
        <v>0</v>
      </c>
      <c r="ZL52" s="3">
        <v>2</v>
      </c>
      <c r="ZM52" s="3">
        <v>0</v>
      </c>
      <c r="ZN52" s="3">
        <v>0</v>
      </c>
      <c r="ZO52" s="3">
        <v>2</v>
      </c>
      <c r="ZP52" s="3">
        <v>0</v>
      </c>
      <c r="ZQ52" s="3">
        <v>0</v>
      </c>
      <c r="ZR52" s="3">
        <v>2</v>
      </c>
      <c r="ZS52" s="3">
        <v>0</v>
      </c>
      <c r="ZT52" s="3">
        <v>0</v>
      </c>
      <c r="ZU52" s="3">
        <v>1</v>
      </c>
      <c r="ZV52" s="3">
        <v>1</v>
      </c>
      <c r="ZW52" s="3">
        <v>0</v>
      </c>
      <c r="ZX52" s="3">
        <v>2</v>
      </c>
      <c r="ZY52" s="3">
        <v>2</v>
      </c>
      <c r="ZZ52" s="3">
        <v>0</v>
      </c>
      <c r="AAA52" s="3">
        <v>2</v>
      </c>
      <c r="AAB52" s="3">
        <v>0</v>
      </c>
      <c r="AAC52" s="3">
        <v>0</v>
      </c>
      <c r="AAD52" s="3">
        <v>0</v>
      </c>
      <c r="AAE52" s="3">
        <v>0</v>
      </c>
      <c r="AAF52" s="3">
        <v>0</v>
      </c>
      <c r="AAG52" s="3">
        <v>0</v>
      </c>
      <c r="AAH52" s="3">
        <v>0</v>
      </c>
      <c r="AAI52" s="3">
        <v>0</v>
      </c>
      <c r="AAJ52" s="3">
        <v>0</v>
      </c>
      <c r="AAK52" s="3">
        <v>0</v>
      </c>
      <c r="AAL52" s="3">
        <v>0</v>
      </c>
      <c r="AAM52" s="3">
        <v>0</v>
      </c>
      <c r="AAN52" s="3">
        <v>0</v>
      </c>
      <c r="AAO52" s="3">
        <v>0</v>
      </c>
      <c r="AAP52" s="3">
        <v>0</v>
      </c>
      <c r="AAQ52" s="3">
        <v>0</v>
      </c>
      <c r="AAR52" s="3">
        <v>0</v>
      </c>
      <c r="AAS52" s="3">
        <v>0</v>
      </c>
      <c r="AAT52" s="3">
        <v>0</v>
      </c>
      <c r="AAU52" s="3">
        <v>0</v>
      </c>
      <c r="AAV52" s="3">
        <v>0</v>
      </c>
      <c r="AAW52" s="3">
        <v>0</v>
      </c>
      <c r="AAX52" s="3">
        <v>0</v>
      </c>
      <c r="AAY52" s="3">
        <v>0</v>
      </c>
      <c r="AAZ52" s="3">
        <v>0</v>
      </c>
      <c r="ABA52" s="3">
        <v>0</v>
      </c>
      <c r="ABB52" s="3">
        <v>4</v>
      </c>
      <c r="ABC52" s="3">
        <v>7</v>
      </c>
      <c r="ABD52" s="3">
        <v>0</v>
      </c>
      <c r="ABE52" s="3">
        <v>0</v>
      </c>
      <c r="ABF52" s="3">
        <v>6</v>
      </c>
      <c r="ABG52" s="3">
        <v>7</v>
      </c>
      <c r="ABH52" s="3">
        <v>0</v>
      </c>
      <c r="ABI52" s="3">
        <v>0</v>
      </c>
      <c r="ABJ52" s="3">
        <v>0</v>
      </c>
      <c r="ABK52" s="3">
        <v>4</v>
      </c>
      <c r="ABL52" s="3">
        <v>5</v>
      </c>
      <c r="ABM52" s="3">
        <v>0</v>
      </c>
      <c r="ABN52" s="3">
        <v>0</v>
      </c>
      <c r="ABO52" s="3">
        <v>0</v>
      </c>
      <c r="ABP52" s="3">
        <v>5</v>
      </c>
      <c r="ABQ52" s="3">
        <v>5</v>
      </c>
      <c r="ABR52" s="3">
        <v>0</v>
      </c>
      <c r="ABS52" s="3">
        <v>0</v>
      </c>
      <c r="ABT52" s="3">
        <v>3</v>
      </c>
      <c r="ABU52" s="3">
        <v>8</v>
      </c>
      <c r="ABV52" s="3">
        <v>0</v>
      </c>
      <c r="ABW52" s="3">
        <v>0</v>
      </c>
      <c r="ABX52" s="3">
        <v>7</v>
      </c>
      <c r="ABY52" s="3">
        <v>3</v>
      </c>
      <c r="ABZ52" s="3">
        <v>0</v>
      </c>
      <c r="ACA52" s="3">
        <v>0</v>
      </c>
      <c r="ACB52" s="3">
        <v>1</v>
      </c>
      <c r="ACC52" s="3">
        <v>5</v>
      </c>
      <c r="ACD52" s="3">
        <v>4</v>
      </c>
      <c r="ACE52" s="3">
        <v>0</v>
      </c>
      <c r="ACF52" s="3">
        <v>0</v>
      </c>
      <c r="ACG52" s="3">
        <v>6</v>
      </c>
      <c r="ACH52" s="3">
        <v>5</v>
      </c>
      <c r="ACI52" s="3">
        <v>0</v>
      </c>
      <c r="ACJ52" s="3">
        <v>4</v>
      </c>
      <c r="ACK52" s="3">
        <v>0</v>
      </c>
      <c r="ACL52" s="3">
        <v>0</v>
      </c>
      <c r="ACM52" s="3">
        <v>3</v>
      </c>
      <c r="ACN52" s="3">
        <v>1</v>
      </c>
      <c r="ACO52" s="3">
        <v>3</v>
      </c>
      <c r="ACP52" s="3">
        <v>2</v>
      </c>
      <c r="ACQ52" s="3">
        <v>3</v>
      </c>
      <c r="ACR52" s="3">
        <v>0</v>
      </c>
      <c r="ACS52" s="3">
        <v>0</v>
      </c>
      <c r="ACT52" s="3">
        <v>4</v>
      </c>
      <c r="ACU52" s="3">
        <v>3</v>
      </c>
      <c r="ACV52" s="3">
        <v>0</v>
      </c>
      <c r="ACW52" s="3">
        <v>4</v>
      </c>
      <c r="ACX52" s="3">
        <v>5</v>
      </c>
      <c r="ACY52" s="3">
        <v>0</v>
      </c>
      <c r="ACZ52" s="3">
        <v>7</v>
      </c>
      <c r="ADA52" s="3">
        <v>5</v>
      </c>
      <c r="ADB52" s="3">
        <v>0</v>
      </c>
      <c r="ADC52" s="3">
        <v>4</v>
      </c>
      <c r="ADD52" s="3">
        <v>5</v>
      </c>
      <c r="ADE52" s="3">
        <v>0</v>
      </c>
      <c r="ADF52" s="3">
        <v>4</v>
      </c>
      <c r="ADG52" s="3">
        <v>3</v>
      </c>
      <c r="ADH52" s="3">
        <v>3</v>
      </c>
      <c r="ADI52" s="3">
        <v>4</v>
      </c>
      <c r="ADJ52" s="3">
        <v>4</v>
      </c>
      <c r="ADK52" s="3">
        <v>3</v>
      </c>
      <c r="ADL52" s="3">
        <v>4</v>
      </c>
      <c r="ADM52" s="3">
        <v>6</v>
      </c>
      <c r="ADN52" s="3">
        <v>0</v>
      </c>
      <c r="ADO52" s="3">
        <v>0</v>
      </c>
      <c r="ADP52" s="3">
        <v>0</v>
      </c>
      <c r="ADQ52" s="3">
        <v>0</v>
      </c>
      <c r="ADR52" s="3">
        <v>0</v>
      </c>
      <c r="ADS52" s="3">
        <v>0</v>
      </c>
      <c r="ADT52" s="3">
        <v>0</v>
      </c>
      <c r="ADU52" s="3">
        <v>0</v>
      </c>
      <c r="ADV52" s="3">
        <v>0</v>
      </c>
      <c r="ADW52" s="3">
        <v>0</v>
      </c>
      <c r="ADX52" s="3">
        <v>0</v>
      </c>
      <c r="ADY52" s="3">
        <v>0</v>
      </c>
      <c r="ADZ52" s="3">
        <v>0</v>
      </c>
      <c r="AEA52" s="3">
        <v>0</v>
      </c>
      <c r="AEB52" s="3">
        <v>0</v>
      </c>
      <c r="AEC52" s="3">
        <v>0</v>
      </c>
      <c r="AED52" s="3">
        <v>0</v>
      </c>
      <c r="AEE52" s="3">
        <v>0</v>
      </c>
      <c r="AEF52" s="3">
        <v>0</v>
      </c>
      <c r="AEG52" s="3">
        <v>0</v>
      </c>
      <c r="AEH52" s="3">
        <v>0</v>
      </c>
      <c r="AEI52" s="3">
        <v>0</v>
      </c>
      <c r="AEJ52" s="3">
        <v>0</v>
      </c>
      <c r="AEK52" s="3">
        <v>0</v>
      </c>
      <c r="AEL52" s="3">
        <v>0</v>
      </c>
      <c r="AEM52" t="s">
        <v>933</v>
      </c>
      <c r="AEN52" t="s">
        <v>933</v>
      </c>
      <c r="AEO52" s="5">
        <v>0</v>
      </c>
      <c r="AEP52" s="5">
        <v>0</v>
      </c>
      <c r="AEQ52" t="s">
        <v>933</v>
      </c>
      <c r="AER52" t="s">
        <v>933</v>
      </c>
      <c r="AES52" s="5">
        <v>0</v>
      </c>
      <c r="AET52" s="5">
        <v>0</v>
      </c>
      <c r="AEU52" s="5">
        <v>0</v>
      </c>
      <c r="AEV52" t="s">
        <v>933</v>
      </c>
      <c r="AEW52" t="s">
        <v>933</v>
      </c>
      <c r="AEX52" s="5">
        <v>0</v>
      </c>
      <c r="AEY52" s="5">
        <v>0</v>
      </c>
      <c r="AEZ52" s="5">
        <v>0</v>
      </c>
      <c r="AFA52" t="s">
        <v>933</v>
      </c>
      <c r="AFB52" t="s">
        <v>933</v>
      </c>
      <c r="AFC52" s="5">
        <v>0</v>
      </c>
      <c r="AFD52" s="5">
        <v>0</v>
      </c>
      <c r="AFE52" t="s">
        <v>933</v>
      </c>
      <c r="AFF52" t="s">
        <v>933</v>
      </c>
      <c r="AFG52" s="5">
        <v>0</v>
      </c>
      <c r="AFH52" s="5">
        <v>0</v>
      </c>
      <c r="AFI52" t="s">
        <v>933</v>
      </c>
      <c r="AFJ52" t="s">
        <v>933</v>
      </c>
      <c r="AFK52" s="5">
        <v>0</v>
      </c>
      <c r="AFL52" s="5">
        <v>0</v>
      </c>
      <c r="AFM52" t="s">
        <v>933</v>
      </c>
      <c r="AFN52" t="s">
        <v>933</v>
      </c>
      <c r="AFO52" t="s">
        <v>933</v>
      </c>
      <c r="AFP52" s="5">
        <v>0</v>
      </c>
      <c r="AFQ52" s="5">
        <v>0</v>
      </c>
      <c r="AFR52" t="s">
        <v>933</v>
      </c>
      <c r="AFS52" t="s">
        <v>933</v>
      </c>
      <c r="AFT52" s="5">
        <v>0</v>
      </c>
      <c r="AFU52" t="s">
        <v>927</v>
      </c>
      <c r="AFV52" s="5">
        <v>0</v>
      </c>
      <c r="AFW52" s="5">
        <v>0</v>
      </c>
      <c r="AFX52" t="s">
        <v>933</v>
      </c>
      <c r="AFY52" t="s">
        <v>933</v>
      </c>
      <c r="AFZ52" t="s">
        <v>933</v>
      </c>
      <c r="AGA52" t="s">
        <v>927</v>
      </c>
      <c r="AGB52" t="s">
        <v>927</v>
      </c>
      <c r="AGC52" s="5">
        <v>0</v>
      </c>
      <c r="AGD52" s="5">
        <v>0</v>
      </c>
      <c r="AGE52" t="s">
        <v>933</v>
      </c>
      <c r="AGF52" t="s">
        <v>933</v>
      </c>
      <c r="AGG52" s="5">
        <v>0</v>
      </c>
      <c r="AGH52" t="s">
        <v>933</v>
      </c>
      <c r="AGI52" t="s">
        <v>933</v>
      </c>
      <c r="AGJ52" s="5">
        <v>0</v>
      </c>
      <c r="AGK52" t="s">
        <v>933</v>
      </c>
      <c r="AGL52" t="s">
        <v>933</v>
      </c>
      <c r="AGM52" s="5">
        <v>0</v>
      </c>
      <c r="AGN52" t="s">
        <v>933</v>
      </c>
      <c r="AGO52" t="s">
        <v>933</v>
      </c>
      <c r="AGP52" s="5">
        <v>0</v>
      </c>
      <c r="AGQ52" t="s">
        <v>933</v>
      </c>
      <c r="AGR52" t="s">
        <v>933</v>
      </c>
      <c r="AGS52" t="s">
        <v>933</v>
      </c>
      <c r="AGT52" t="s">
        <v>933</v>
      </c>
      <c r="AGU52" t="s">
        <v>933</v>
      </c>
      <c r="AGV52" t="s">
        <v>933</v>
      </c>
      <c r="AGW52" t="s">
        <v>933</v>
      </c>
      <c r="AGX52" t="s">
        <v>933</v>
      </c>
      <c r="AGY52" s="5">
        <v>0</v>
      </c>
      <c r="AGZ52" s="5">
        <v>0</v>
      </c>
      <c r="AHA52" s="5">
        <v>0</v>
      </c>
      <c r="AHB52" s="5">
        <v>0</v>
      </c>
      <c r="AHC52" s="5">
        <v>0</v>
      </c>
      <c r="AHD52" s="5">
        <v>0</v>
      </c>
      <c r="AHE52" s="5">
        <v>0</v>
      </c>
      <c r="AHF52" s="5">
        <v>0</v>
      </c>
      <c r="AHG52" s="5">
        <v>0</v>
      </c>
      <c r="AHH52" s="5">
        <v>0</v>
      </c>
      <c r="AHI52" s="5">
        <v>0</v>
      </c>
      <c r="AHJ52" s="5">
        <v>0</v>
      </c>
      <c r="AHK52" s="5">
        <v>0</v>
      </c>
      <c r="AHL52" s="5">
        <v>0</v>
      </c>
      <c r="AHM52" s="5">
        <v>0</v>
      </c>
      <c r="AHN52" s="5">
        <v>0</v>
      </c>
      <c r="AHO52" s="5">
        <v>0</v>
      </c>
      <c r="AHP52" s="5">
        <v>0</v>
      </c>
      <c r="AHQ52" s="5">
        <v>0</v>
      </c>
      <c r="AHR52" s="5">
        <v>0</v>
      </c>
      <c r="AHS52" s="5">
        <v>0</v>
      </c>
      <c r="AHT52" s="5">
        <v>0</v>
      </c>
      <c r="AHU52" s="5">
        <v>0</v>
      </c>
      <c r="AHV52" s="5">
        <v>0</v>
      </c>
      <c r="AHW52" s="5">
        <v>0</v>
      </c>
    </row>
    <row r="53" spans="1:907" x14ac:dyDescent="0.2">
      <c r="A53" s="5">
        <v>60</v>
      </c>
      <c r="B53" t="s">
        <v>929</v>
      </c>
      <c r="C53" t="s">
        <v>904</v>
      </c>
      <c r="D53" t="s">
        <v>904</v>
      </c>
      <c r="E53" s="5">
        <v>69</v>
      </c>
      <c r="F53" s="5">
        <v>68.830555555555549</v>
      </c>
      <c r="G53" s="2">
        <v>42823</v>
      </c>
      <c r="H53" s="2">
        <v>42864</v>
      </c>
      <c r="I53" t="s">
        <v>906</v>
      </c>
      <c r="J53" t="s">
        <v>937</v>
      </c>
      <c r="K53" t="s">
        <v>913</v>
      </c>
      <c r="L53" t="s">
        <v>912</v>
      </c>
      <c r="M53" t="s">
        <v>913</v>
      </c>
      <c r="N53" s="5">
        <v>0</v>
      </c>
      <c r="O53" t="s">
        <v>913</v>
      </c>
      <c r="P53" t="s">
        <v>913</v>
      </c>
      <c r="Q53" t="s">
        <v>913</v>
      </c>
      <c r="R53" s="5">
        <v>0</v>
      </c>
      <c r="S53" s="5">
        <v>0</v>
      </c>
      <c r="T53" t="s">
        <v>913</v>
      </c>
      <c r="U53" t="s">
        <v>913</v>
      </c>
      <c r="V53" t="s">
        <v>913</v>
      </c>
      <c r="W53" s="5">
        <v>0</v>
      </c>
      <c r="X53" s="5">
        <v>0</v>
      </c>
      <c r="Y53" t="s">
        <v>913</v>
      </c>
      <c r="Z53" t="s">
        <v>913</v>
      </c>
      <c r="AA53" s="5">
        <v>0</v>
      </c>
      <c r="AB53" s="5">
        <v>0</v>
      </c>
      <c r="AC53" t="s">
        <v>913</v>
      </c>
      <c r="AD53" t="s">
        <v>912</v>
      </c>
      <c r="AE53" t="s">
        <v>912</v>
      </c>
      <c r="AF53" s="5">
        <v>0</v>
      </c>
      <c r="AG53" t="s">
        <v>913</v>
      </c>
      <c r="AH53" t="s">
        <v>913</v>
      </c>
      <c r="AI53" t="s">
        <v>913</v>
      </c>
      <c r="AJ53" s="5">
        <v>0</v>
      </c>
      <c r="AK53" t="s">
        <v>913</v>
      </c>
      <c r="AL53" t="s">
        <v>912</v>
      </c>
      <c r="AM53" s="5">
        <v>0</v>
      </c>
      <c r="AN53" s="5">
        <v>0</v>
      </c>
      <c r="AO53" s="5">
        <v>0</v>
      </c>
      <c r="AP53" t="s">
        <v>913</v>
      </c>
      <c r="AQ53" t="s">
        <v>913</v>
      </c>
      <c r="AR53" s="5">
        <v>0</v>
      </c>
      <c r="AS53" t="s">
        <v>913</v>
      </c>
      <c r="AT53" t="s">
        <v>913</v>
      </c>
      <c r="AU53" t="s">
        <v>913</v>
      </c>
      <c r="AV53" t="s">
        <v>912</v>
      </c>
      <c r="AW53" t="s">
        <v>913</v>
      </c>
      <c r="AX53" t="s">
        <v>912</v>
      </c>
      <c r="AY53" t="s">
        <v>913</v>
      </c>
      <c r="AZ53" t="s">
        <v>912</v>
      </c>
      <c r="BA53" t="s">
        <v>913</v>
      </c>
      <c r="BB53" s="5">
        <v>0</v>
      </c>
      <c r="BC53" t="s">
        <v>912</v>
      </c>
      <c r="BD53" t="s">
        <v>913</v>
      </c>
      <c r="BE53" t="s">
        <v>913</v>
      </c>
      <c r="BF53" t="s">
        <v>913</v>
      </c>
      <c r="BG53" t="s">
        <v>913</v>
      </c>
      <c r="BH53" t="s">
        <v>913</v>
      </c>
      <c r="BI53" t="s">
        <v>913</v>
      </c>
      <c r="BJ53" t="s">
        <v>913</v>
      </c>
      <c r="BK53" t="s">
        <v>913</v>
      </c>
      <c r="BL53" t="s">
        <v>913</v>
      </c>
      <c r="BM53" t="s">
        <v>913</v>
      </c>
      <c r="BN53" t="s">
        <v>913</v>
      </c>
      <c r="BO53" t="s">
        <v>913</v>
      </c>
      <c r="BP53" t="s">
        <v>912</v>
      </c>
      <c r="BQ53" s="5">
        <v>0</v>
      </c>
      <c r="BR53" t="s">
        <v>912</v>
      </c>
      <c r="BS53" t="s">
        <v>912</v>
      </c>
      <c r="BT53" s="5">
        <v>0</v>
      </c>
      <c r="BU53" t="s">
        <v>913</v>
      </c>
      <c r="BV53" t="s">
        <v>913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t="s">
        <v>913</v>
      </c>
      <c r="CW53" t="s">
        <v>913</v>
      </c>
      <c r="CX53" t="s">
        <v>913</v>
      </c>
      <c r="CY53" s="5">
        <v>0</v>
      </c>
      <c r="CZ53" t="s">
        <v>913</v>
      </c>
      <c r="DA53" t="s">
        <v>913</v>
      </c>
      <c r="DB53" t="s">
        <v>913</v>
      </c>
      <c r="DC53" s="5">
        <v>0</v>
      </c>
      <c r="DD53" s="5">
        <v>0</v>
      </c>
      <c r="DE53" t="s">
        <v>913</v>
      </c>
      <c r="DF53" t="s">
        <v>913</v>
      </c>
      <c r="DG53" t="s">
        <v>913</v>
      </c>
      <c r="DH53" s="5">
        <v>0</v>
      </c>
      <c r="DI53" s="5">
        <v>0</v>
      </c>
      <c r="DJ53" t="s">
        <v>913</v>
      </c>
      <c r="DK53" t="s">
        <v>913</v>
      </c>
      <c r="DL53" s="5">
        <v>0</v>
      </c>
      <c r="DM53" s="5">
        <v>0</v>
      </c>
      <c r="DN53" t="s">
        <v>913</v>
      </c>
      <c r="DO53" t="s">
        <v>913</v>
      </c>
      <c r="DP53" t="s">
        <v>913</v>
      </c>
      <c r="DQ53" s="5">
        <v>0</v>
      </c>
      <c r="DR53" t="s">
        <v>913</v>
      </c>
      <c r="DS53" t="s">
        <v>913</v>
      </c>
      <c r="DT53" t="s">
        <v>913</v>
      </c>
      <c r="DU53" s="5">
        <v>0</v>
      </c>
      <c r="DV53" t="s">
        <v>913</v>
      </c>
      <c r="DW53" t="s">
        <v>913</v>
      </c>
      <c r="DX53" s="5">
        <v>0</v>
      </c>
      <c r="DY53" s="5">
        <v>0</v>
      </c>
      <c r="DZ53" s="5">
        <v>0</v>
      </c>
      <c r="EA53" t="s">
        <v>913</v>
      </c>
      <c r="EB53" t="s">
        <v>913</v>
      </c>
      <c r="EC53" s="5">
        <v>0</v>
      </c>
      <c r="ED53" t="s">
        <v>913</v>
      </c>
      <c r="EE53" t="s">
        <v>913</v>
      </c>
      <c r="EF53" t="s">
        <v>913</v>
      </c>
      <c r="EG53" t="s">
        <v>913</v>
      </c>
      <c r="EH53" t="s">
        <v>912</v>
      </c>
      <c r="EI53" t="s">
        <v>913</v>
      </c>
      <c r="EJ53" t="s">
        <v>913</v>
      </c>
      <c r="EK53" t="s">
        <v>913</v>
      </c>
      <c r="EL53" t="s">
        <v>913</v>
      </c>
      <c r="EM53" s="5">
        <v>0</v>
      </c>
      <c r="EN53" t="s">
        <v>913</v>
      </c>
      <c r="EO53" t="s">
        <v>913</v>
      </c>
      <c r="EP53" t="s">
        <v>913</v>
      </c>
      <c r="EQ53" t="s">
        <v>913</v>
      </c>
      <c r="ER53" t="s">
        <v>913</v>
      </c>
      <c r="ES53" t="s">
        <v>913</v>
      </c>
      <c r="ET53" t="s">
        <v>913</v>
      </c>
      <c r="EU53" t="s">
        <v>913</v>
      </c>
      <c r="EV53" t="s">
        <v>913</v>
      </c>
      <c r="EW53" t="s">
        <v>913</v>
      </c>
      <c r="EX53" t="s">
        <v>913</v>
      </c>
      <c r="EY53" t="s">
        <v>913</v>
      </c>
      <c r="EZ53" t="s">
        <v>913</v>
      </c>
      <c r="FA53" t="s">
        <v>913</v>
      </c>
      <c r="FB53" s="5">
        <v>0</v>
      </c>
      <c r="FC53" t="s">
        <v>913</v>
      </c>
      <c r="FD53" t="s">
        <v>913</v>
      </c>
      <c r="FE53" s="5">
        <v>0</v>
      </c>
      <c r="FF53" t="s">
        <v>913</v>
      </c>
      <c r="FG53" t="s">
        <v>913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999</v>
      </c>
      <c r="GH53" s="5">
        <v>999</v>
      </c>
      <c r="GI53" t="s">
        <v>909</v>
      </c>
      <c r="GJ53" s="5">
        <v>0</v>
      </c>
      <c r="GK53" s="5">
        <v>1</v>
      </c>
      <c r="GL53" s="5">
        <v>0</v>
      </c>
      <c r="GM53" s="5">
        <v>1</v>
      </c>
      <c r="GN53" s="5">
        <v>0</v>
      </c>
      <c r="GO53" s="5">
        <v>0</v>
      </c>
      <c r="GP53" s="5">
        <v>999</v>
      </c>
      <c r="GQ53" s="5">
        <v>999</v>
      </c>
      <c r="GR53" t="s">
        <v>1037</v>
      </c>
      <c r="GS53" s="4">
        <v>22</v>
      </c>
      <c r="GT53" s="4">
        <v>24</v>
      </c>
      <c r="GU53" s="4">
        <v>36</v>
      </c>
      <c r="GV53" s="4">
        <v>36</v>
      </c>
      <c r="GW53" s="5">
        <v>58</v>
      </c>
      <c r="GX53" s="5">
        <v>60</v>
      </c>
      <c r="GY53" s="5">
        <v>10</v>
      </c>
      <c r="GZ53" s="5">
        <v>12</v>
      </c>
      <c r="HA53" s="5">
        <v>12</v>
      </c>
      <c r="HB53" s="5">
        <v>12</v>
      </c>
      <c r="HC53" s="5">
        <v>18</v>
      </c>
      <c r="HD53" s="5">
        <v>18</v>
      </c>
      <c r="HE53" s="5">
        <v>18</v>
      </c>
      <c r="HF53" s="5">
        <v>18</v>
      </c>
      <c r="HG53" t="s">
        <v>935</v>
      </c>
      <c r="HH53" t="s">
        <v>935</v>
      </c>
      <c r="HI53" s="5">
        <v>1</v>
      </c>
      <c r="HJ53" s="5">
        <v>12</v>
      </c>
      <c r="HK53" s="5">
        <v>4</v>
      </c>
      <c r="HL53" s="5">
        <v>4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5</v>
      </c>
      <c r="HT53" s="5">
        <v>5</v>
      </c>
      <c r="HU53" s="5">
        <v>5</v>
      </c>
      <c r="HV53" s="5">
        <v>0</v>
      </c>
      <c r="HW53" s="5">
        <v>5</v>
      </c>
      <c r="HX53" s="5">
        <v>5</v>
      </c>
      <c r="HY53" s="5">
        <v>5</v>
      </c>
      <c r="HZ53" s="5">
        <v>0</v>
      </c>
      <c r="IA53" s="5">
        <v>0</v>
      </c>
      <c r="IB53" s="5">
        <v>5</v>
      </c>
      <c r="IC53" s="5">
        <v>5</v>
      </c>
      <c r="ID53" s="5">
        <v>5</v>
      </c>
      <c r="IE53" s="5">
        <v>0</v>
      </c>
      <c r="IF53" s="5">
        <v>0</v>
      </c>
      <c r="IG53" s="5">
        <v>5</v>
      </c>
      <c r="IH53" s="5">
        <v>5</v>
      </c>
      <c r="II53" s="5">
        <v>0</v>
      </c>
      <c r="IJ53" s="5">
        <v>0</v>
      </c>
      <c r="IK53" s="5">
        <v>5</v>
      </c>
      <c r="IL53" s="5">
        <v>5</v>
      </c>
      <c r="IM53" s="5">
        <v>5</v>
      </c>
      <c r="IN53" s="5">
        <v>0</v>
      </c>
      <c r="IO53" s="5">
        <v>5</v>
      </c>
      <c r="IP53" s="5">
        <v>5</v>
      </c>
      <c r="IQ53" s="5">
        <v>5</v>
      </c>
      <c r="IR53" s="5">
        <v>0</v>
      </c>
      <c r="IS53" s="5">
        <v>5</v>
      </c>
      <c r="IT53" s="5">
        <v>5</v>
      </c>
      <c r="IU53" s="5">
        <v>0</v>
      </c>
      <c r="IV53" s="5">
        <v>0</v>
      </c>
      <c r="IW53" s="5">
        <v>0</v>
      </c>
      <c r="IX53" s="5">
        <v>5</v>
      </c>
      <c r="IY53" s="5">
        <v>5</v>
      </c>
      <c r="IZ53" s="5">
        <v>0</v>
      </c>
      <c r="JA53" s="5">
        <v>5</v>
      </c>
      <c r="JB53" s="5">
        <v>5</v>
      </c>
      <c r="JC53" s="5">
        <v>5</v>
      </c>
      <c r="JD53" s="5">
        <v>5</v>
      </c>
      <c r="JE53" s="5">
        <v>5</v>
      </c>
      <c r="JF53" s="5">
        <v>5</v>
      </c>
      <c r="JG53" s="5">
        <v>5</v>
      </c>
      <c r="JH53" s="5">
        <v>5</v>
      </c>
      <c r="JI53" s="5">
        <v>5</v>
      </c>
      <c r="JJ53" s="5">
        <v>0</v>
      </c>
      <c r="JK53" s="5">
        <v>5</v>
      </c>
      <c r="JL53" s="5">
        <v>5</v>
      </c>
      <c r="JM53" s="5">
        <v>5</v>
      </c>
      <c r="JN53" s="5">
        <v>5</v>
      </c>
      <c r="JO53" s="5">
        <v>5</v>
      </c>
      <c r="JP53" s="5">
        <v>5</v>
      </c>
      <c r="JQ53" s="5">
        <v>5</v>
      </c>
      <c r="JR53" s="5">
        <v>5</v>
      </c>
      <c r="JS53" s="5">
        <v>5</v>
      </c>
      <c r="JT53" s="5">
        <v>5</v>
      </c>
      <c r="JU53" s="5">
        <v>5</v>
      </c>
      <c r="JV53" s="5">
        <v>5</v>
      </c>
      <c r="JW53" s="5">
        <v>5</v>
      </c>
      <c r="JX53" s="5">
        <v>5</v>
      </c>
      <c r="JY53" s="5">
        <v>0</v>
      </c>
      <c r="JZ53" s="5">
        <v>5</v>
      </c>
      <c r="KA53" s="5">
        <v>5</v>
      </c>
      <c r="KB53" s="5">
        <v>0</v>
      </c>
      <c r="KC53" s="5">
        <v>5</v>
      </c>
      <c r="KD53" s="5">
        <v>5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t="s">
        <v>918</v>
      </c>
      <c r="LE53" t="s">
        <v>918</v>
      </c>
      <c r="LF53" t="s">
        <v>918</v>
      </c>
      <c r="LG53" s="5">
        <v>0</v>
      </c>
      <c r="LH53" t="s">
        <v>918</v>
      </c>
      <c r="LI53" t="s">
        <v>916</v>
      </c>
      <c r="LJ53" t="s">
        <v>916</v>
      </c>
      <c r="LK53" s="5">
        <v>0</v>
      </c>
      <c r="LL53" s="5">
        <v>0</v>
      </c>
      <c r="LM53" t="s">
        <v>918</v>
      </c>
      <c r="LN53" t="s">
        <v>916</v>
      </c>
      <c r="LO53" t="s">
        <v>916</v>
      </c>
      <c r="LP53" s="5">
        <v>0</v>
      </c>
      <c r="LQ53" s="5">
        <v>0</v>
      </c>
      <c r="LR53" t="s">
        <v>918</v>
      </c>
      <c r="LS53" t="s">
        <v>918</v>
      </c>
      <c r="LT53" s="5">
        <v>0</v>
      </c>
      <c r="LU53" s="5">
        <v>0</v>
      </c>
      <c r="LV53" t="s">
        <v>918</v>
      </c>
      <c r="LW53" t="s">
        <v>918</v>
      </c>
      <c r="LX53" t="s">
        <v>918</v>
      </c>
      <c r="LY53" s="5">
        <v>0</v>
      </c>
      <c r="LZ53" t="s">
        <v>916</v>
      </c>
      <c r="MA53" t="s">
        <v>918</v>
      </c>
      <c r="MB53" t="s">
        <v>916</v>
      </c>
      <c r="MC53" s="5">
        <v>0</v>
      </c>
      <c r="MD53" t="s">
        <v>916</v>
      </c>
      <c r="ME53" t="s">
        <v>916</v>
      </c>
      <c r="MF53" s="5">
        <v>0</v>
      </c>
      <c r="MG53" s="5">
        <v>0</v>
      </c>
      <c r="MH53" s="5">
        <v>0</v>
      </c>
      <c r="MI53" t="s">
        <v>916</v>
      </c>
      <c r="MJ53" t="s">
        <v>916</v>
      </c>
      <c r="MK53" s="5">
        <v>0</v>
      </c>
      <c r="ML53" t="s">
        <v>918</v>
      </c>
      <c r="MM53" t="s">
        <v>916</v>
      </c>
      <c r="MN53" t="s">
        <v>916</v>
      </c>
      <c r="MO53" t="s">
        <v>916</v>
      </c>
      <c r="MP53" t="s">
        <v>916</v>
      </c>
      <c r="MQ53" t="s">
        <v>916</v>
      </c>
      <c r="MR53" t="s">
        <v>918</v>
      </c>
      <c r="MS53" t="s">
        <v>918</v>
      </c>
      <c r="MT53" t="s">
        <v>918</v>
      </c>
      <c r="MU53" s="5">
        <v>0</v>
      </c>
      <c r="MV53" t="s">
        <v>916</v>
      </c>
      <c r="MW53" t="s">
        <v>918</v>
      </c>
      <c r="MX53" t="s">
        <v>918</v>
      </c>
      <c r="MY53" t="s">
        <v>918</v>
      </c>
      <c r="MZ53" t="s">
        <v>918</v>
      </c>
      <c r="NA53" t="s">
        <v>918</v>
      </c>
      <c r="NB53" t="s">
        <v>918</v>
      </c>
      <c r="NC53" t="s">
        <v>918</v>
      </c>
      <c r="ND53" t="s">
        <v>918</v>
      </c>
      <c r="NE53" t="s">
        <v>918</v>
      </c>
      <c r="NF53" t="s">
        <v>918</v>
      </c>
      <c r="NG53" t="s">
        <v>918</v>
      </c>
      <c r="NH53" t="s">
        <v>918</v>
      </c>
      <c r="NI53" t="s">
        <v>918</v>
      </c>
      <c r="NJ53" s="5">
        <v>0</v>
      </c>
      <c r="NK53" t="s">
        <v>918</v>
      </c>
      <c r="NL53" t="s">
        <v>918</v>
      </c>
      <c r="NM53" s="5">
        <v>0</v>
      </c>
      <c r="NN53" t="s">
        <v>918</v>
      </c>
      <c r="NO53" t="s">
        <v>918</v>
      </c>
      <c r="NP53" s="5">
        <v>0</v>
      </c>
      <c r="NQ53" s="5">
        <v>0</v>
      </c>
      <c r="NR53" s="5">
        <v>0</v>
      </c>
      <c r="NS53" s="5">
        <v>0</v>
      </c>
      <c r="NT53" s="5">
        <v>0</v>
      </c>
      <c r="NU53" s="5">
        <v>0</v>
      </c>
      <c r="NV53" s="5">
        <v>0</v>
      </c>
      <c r="NW53" s="5">
        <v>0</v>
      </c>
      <c r="NX53" s="5">
        <v>0</v>
      </c>
      <c r="NY53" s="5">
        <v>0</v>
      </c>
      <c r="NZ53" s="5">
        <v>0</v>
      </c>
      <c r="OA53" s="5">
        <v>0</v>
      </c>
      <c r="OB53" s="5">
        <v>0</v>
      </c>
      <c r="OC53" s="5">
        <v>0</v>
      </c>
      <c r="OD53" s="5">
        <v>0</v>
      </c>
      <c r="OE53" s="5">
        <v>0</v>
      </c>
      <c r="OF53" s="5">
        <v>0</v>
      </c>
      <c r="OG53" s="5">
        <v>0</v>
      </c>
      <c r="OH53" s="5">
        <v>0</v>
      </c>
      <c r="OI53" s="5">
        <v>0</v>
      </c>
      <c r="OJ53" s="5">
        <v>0</v>
      </c>
      <c r="OK53" s="5">
        <v>0</v>
      </c>
      <c r="OL53" s="5">
        <v>0</v>
      </c>
      <c r="OM53" s="5">
        <v>0</v>
      </c>
      <c r="ON53" s="5">
        <v>0</v>
      </c>
      <c r="OO53" s="5">
        <v>5</v>
      </c>
      <c r="OP53" s="5">
        <v>15</v>
      </c>
      <c r="OQ53" s="5">
        <v>15</v>
      </c>
      <c r="OR53" s="5">
        <v>0</v>
      </c>
      <c r="OS53" s="5">
        <v>15</v>
      </c>
      <c r="OT53" s="5">
        <v>45</v>
      </c>
      <c r="OU53" s="5">
        <v>45</v>
      </c>
      <c r="OV53" s="5">
        <v>0</v>
      </c>
      <c r="OW53" s="5">
        <v>0</v>
      </c>
      <c r="OX53" s="5">
        <v>5</v>
      </c>
      <c r="OY53" s="5">
        <v>45</v>
      </c>
      <c r="OZ53" s="5">
        <v>45</v>
      </c>
      <c r="PA53" s="5">
        <v>0</v>
      </c>
      <c r="PB53" s="5">
        <v>0</v>
      </c>
      <c r="PC53" s="5">
        <v>45</v>
      </c>
      <c r="PD53" s="5">
        <v>45</v>
      </c>
      <c r="PE53" s="5">
        <v>0</v>
      </c>
      <c r="PF53" s="5">
        <v>0</v>
      </c>
      <c r="PG53" s="5">
        <v>5</v>
      </c>
      <c r="PH53" s="5">
        <v>15</v>
      </c>
      <c r="PI53" s="5">
        <v>15</v>
      </c>
      <c r="PJ53" s="5">
        <v>0</v>
      </c>
      <c r="PK53" s="5">
        <v>15</v>
      </c>
      <c r="PL53" s="5">
        <v>15</v>
      </c>
      <c r="PM53" s="5">
        <v>45</v>
      </c>
      <c r="PN53" s="5">
        <v>0</v>
      </c>
      <c r="PO53" s="5">
        <v>45</v>
      </c>
      <c r="PP53" s="5">
        <v>45</v>
      </c>
      <c r="PQ53" s="5">
        <v>0</v>
      </c>
      <c r="PR53" s="5">
        <v>0</v>
      </c>
      <c r="PS53" s="5">
        <v>0</v>
      </c>
      <c r="PT53" s="5">
        <v>75</v>
      </c>
      <c r="PU53" s="5">
        <v>75</v>
      </c>
      <c r="PV53" s="5">
        <v>0</v>
      </c>
      <c r="PW53" s="5">
        <v>45</v>
      </c>
      <c r="PX53" s="5">
        <v>45</v>
      </c>
      <c r="PY53" s="5">
        <v>45</v>
      </c>
      <c r="PZ53" s="5">
        <v>45</v>
      </c>
      <c r="QA53" s="5">
        <v>75</v>
      </c>
      <c r="QB53" s="5">
        <v>75</v>
      </c>
      <c r="QC53" s="5">
        <v>45</v>
      </c>
      <c r="QD53" s="5">
        <v>45</v>
      </c>
      <c r="QE53" s="5">
        <v>45</v>
      </c>
      <c r="QF53" s="5">
        <v>0</v>
      </c>
      <c r="QG53" s="5">
        <v>45</v>
      </c>
      <c r="QH53" s="5">
        <v>45</v>
      </c>
      <c r="QI53" s="5">
        <v>0</v>
      </c>
      <c r="QJ53" s="5">
        <v>45</v>
      </c>
      <c r="QK53" s="5">
        <v>45</v>
      </c>
      <c r="QL53" s="5">
        <v>45</v>
      </c>
      <c r="QM53" s="5">
        <v>45</v>
      </c>
      <c r="QN53" s="5">
        <v>45</v>
      </c>
      <c r="QO53" s="5">
        <v>45</v>
      </c>
      <c r="QP53" s="5">
        <v>45</v>
      </c>
      <c r="QQ53" s="5">
        <v>45</v>
      </c>
      <c r="QR53" s="5">
        <v>75</v>
      </c>
      <c r="QS53" s="5">
        <v>45</v>
      </c>
      <c r="QT53" s="5">
        <v>45</v>
      </c>
      <c r="QU53" s="5">
        <v>0</v>
      </c>
      <c r="QV53" s="5">
        <v>45</v>
      </c>
      <c r="QW53" s="5">
        <v>45</v>
      </c>
      <c r="QX53" s="5">
        <v>0</v>
      </c>
      <c r="QY53" s="5">
        <v>45</v>
      </c>
      <c r="QZ53" s="5">
        <v>45</v>
      </c>
      <c r="RA53" s="5">
        <v>0</v>
      </c>
      <c r="RB53" s="5">
        <v>0</v>
      </c>
      <c r="RC53" s="5">
        <v>0</v>
      </c>
      <c r="RD53" s="5">
        <v>0</v>
      </c>
      <c r="RE53" s="5">
        <v>0</v>
      </c>
      <c r="RF53" s="5">
        <v>0</v>
      </c>
      <c r="RG53" s="5">
        <v>0</v>
      </c>
      <c r="RH53" s="5">
        <v>0</v>
      </c>
      <c r="RI53" s="5">
        <v>0</v>
      </c>
      <c r="RJ53" s="5">
        <v>0</v>
      </c>
      <c r="RK53" s="5">
        <v>0</v>
      </c>
      <c r="RL53" s="5">
        <v>0</v>
      </c>
      <c r="RM53" s="5">
        <v>0</v>
      </c>
      <c r="RN53" s="5">
        <v>0</v>
      </c>
      <c r="RO53" s="5">
        <v>0</v>
      </c>
      <c r="RP53" s="5">
        <v>0</v>
      </c>
      <c r="RQ53" s="5">
        <v>0</v>
      </c>
      <c r="RR53" s="5">
        <v>0</v>
      </c>
      <c r="RS53" s="5">
        <v>0</v>
      </c>
      <c r="RT53" s="5">
        <v>0</v>
      </c>
      <c r="RU53" s="5">
        <v>0</v>
      </c>
      <c r="RV53" s="5">
        <v>0</v>
      </c>
      <c r="RW53" s="5">
        <v>0</v>
      </c>
      <c r="RX53" s="5">
        <v>0</v>
      </c>
      <c r="RY53" s="5">
        <v>0</v>
      </c>
      <c r="RZ53" s="5">
        <v>3</v>
      </c>
      <c r="SA53" s="5">
        <v>3</v>
      </c>
      <c r="SB53" s="5">
        <v>3</v>
      </c>
      <c r="SC53" s="5">
        <v>2</v>
      </c>
      <c r="SD53" s="5">
        <v>3</v>
      </c>
      <c r="SE53" s="5">
        <v>3</v>
      </c>
      <c r="SF53" s="5">
        <v>2</v>
      </c>
      <c r="SG53" s="5">
        <v>2</v>
      </c>
      <c r="SH53" s="5">
        <v>3</v>
      </c>
      <c r="SI53" s="5">
        <v>3</v>
      </c>
      <c r="SJ53" s="5">
        <v>3</v>
      </c>
      <c r="SK53" s="5">
        <v>3</v>
      </c>
      <c r="SL53" s="5">
        <v>3</v>
      </c>
      <c r="SM53" s="5">
        <v>3</v>
      </c>
      <c r="SN53" s="5">
        <v>3</v>
      </c>
      <c r="SO53" s="5">
        <v>2</v>
      </c>
      <c r="SP53" s="5">
        <v>2</v>
      </c>
      <c r="SQ53" s="5">
        <v>2</v>
      </c>
      <c r="SR53" s="5">
        <v>0</v>
      </c>
      <c r="SS53" s="5">
        <v>0</v>
      </c>
      <c r="ST53" s="5">
        <v>0</v>
      </c>
      <c r="SU53" s="5">
        <v>0</v>
      </c>
      <c r="SV53" s="5">
        <v>0</v>
      </c>
      <c r="SW53" s="5">
        <v>0</v>
      </c>
      <c r="SX53" s="5">
        <v>0</v>
      </c>
      <c r="SY53" s="5">
        <v>0</v>
      </c>
      <c r="SZ53" s="5">
        <v>0</v>
      </c>
      <c r="TA53" s="5">
        <v>0</v>
      </c>
      <c r="TB53" s="1" t="e">
        <v>#NULL!</v>
      </c>
      <c r="TC53" s="1" t="e">
        <v>#NULL!</v>
      </c>
      <c r="TD53" s="1" t="e">
        <v>#NULL!</v>
      </c>
      <c r="TE53" s="1" t="e">
        <v>#NULL!</v>
      </c>
      <c r="TF53" s="1" t="e">
        <v>#NULL!</v>
      </c>
      <c r="TG53" s="1" t="e">
        <v>#NULL!</v>
      </c>
      <c r="TH53" s="1" t="e">
        <v>#NULL!</v>
      </c>
      <c r="TI53" s="1" t="e">
        <v>#NULL!</v>
      </c>
      <c r="TJ53" s="1" t="e">
        <v>#NULL!</v>
      </c>
      <c r="TK53" s="1" t="e">
        <v>#NULL!</v>
      </c>
      <c r="TL53" s="1" t="e">
        <v>#NULL!</v>
      </c>
      <c r="TM53" s="1" t="e">
        <v>#NULL!</v>
      </c>
      <c r="TN53" s="1" t="e">
        <v>#NULL!</v>
      </c>
      <c r="TO53" s="1" t="e">
        <v>#NULL!</v>
      </c>
      <c r="TP53" s="1" t="e">
        <v>#NULL!</v>
      </c>
      <c r="TQ53" s="1" t="e">
        <v>#NULL!</v>
      </c>
      <c r="TR53" s="1" t="e">
        <v>#NULL!</v>
      </c>
      <c r="TS53" s="1" t="e">
        <v>#NULL!</v>
      </c>
      <c r="TT53" s="1" t="e">
        <v>#NULL!</v>
      </c>
      <c r="TU53" s="1" t="e">
        <v>#NULL!</v>
      </c>
      <c r="TV53" s="1" t="e">
        <v>#NULL!</v>
      </c>
      <c r="TW53" s="1" t="e">
        <v>#NULL!</v>
      </c>
      <c r="TX53" s="1" t="e">
        <v>#NULL!</v>
      </c>
      <c r="TY53" s="1" t="e">
        <v>#NULL!</v>
      </c>
      <c r="TZ53" s="1" t="e">
        <v>#NULL!</v>
      </c>
      <c r="UA53" s="1" t="e">
        <v>#NULL!</v>
      </c>
      <c r="UB53" s="1" t="e">
        <v>#NULL!</v>
      </c>
      <c r="UC53" s="1" t="e">
        <v>#NULL!</v>
      </c>
      <c r="UD53" s="1" t="e">
        <v>#NULL!</v>
      </c>
      <c r="UE53" s="1" t="e">
        <v>#NULL!</v>
      </c>
      <c r="UF53" s="5">
        <v>0</v>
      </c>
      <c r="UG53" s="5">
        <v>0</v>
      </c>
      <c r="UH53" s="5">
        <v>0</v>
      </c>
      <c r="UI53" s="5">
        <v>0</v>
      </c>
      <c r="UJ53" s="5">
        <v>0</v>
      </c>
      <c r="UK53" s="5">
        <v>0</v>
      </c>
      <c r="UL53" s="5">
        <v>0</v>
      </c>
      <c r="UM53" s="5">
        <v>0</v>
      </c>
      <c r="UN53" s="5">
        <v>0</v>
      </c>
      <c r="UO53" s="5">
        <v>0</v>
      </c>
      <c r="UP53" s="5">
        <v>0</v>
      </c>
      <c r="UQ53" s="5">
        <v>0</v>
      </c>
      <c r="UR53" s="5">
        <v>0</v>
      </c>
      <c r="US53" s="5">
        <v>0</v>
      </c>
      <c r="UT53" s="5">
        <v>0</v>
      </c>
      <c r="UU53" s="5">
        <v>0</v>
      </c>
      <c r="UV53" s="5">
        <v>0</v>
      </c>
      <c r="UW53" s="5">
        <v>0</v>
      </c>
      <c r="UX53" s="5">
        <v>0</v>
      </c>
      <c r="UY53" s="5">
        <v>0</v>
      </c>
      <c r="UZ53" s="5">
        <v>0</v>
      </c>
      <c r="VA53" s="5">
        <v>0</v>
      </c>
      <c r="VB53" s="5">
        <v>0</v>
      </c>
      <c r="VC53" s="5">
        <v>0</v>
      </c>
      <c r="VD53" s="5">
        <v>0</v>
      </c>
      <c r="VE53" s="5">
        <v>0</v>
      </c>
      <c r="VF53" t="s">
        <v>926</v>
      </c>
      <c r="VG53" t="s">
        <v>926</v>
      </c>
      <c r="VH53" s="5">
        <v>0</v>
      </c>
      <c r="VI53" s="5">
        <v>0</v>
      </c>
      <c r="VJ53" s="5">
        <v>0</v>
      </c>
      <c r="VK53" t="s">
        <v>926</v>
      </c>
      <c r="VL53" t="s">
        <v>926</v>
      </c>
      <c r="VM53" s="5">
        <v>0</v>
      </c>
      <c r="VN53" t="s">
        <v>926</v>
      </c>
      <c r="VO53" t="s">
        <v>926</v>
      </c>
      <c r="VP53" t="s">
        <v>926</v>
      </c>
      <c r="VQ53" s="5">
        <v>0</v>
      </c>
      <c r="VR53" s="5">
        <v>0</v>
      </c>
      <c r="VS53" s="5">
        <v>0</v>
      </c>
      <c r="VT53" s="5">
        <v>0</v>
      </c>
      <c r="VU53" s="5">
        <v>0</v>
      </c>
      <c r="VV53" s="5">
        <v>0</v>
      </c>
      <c r="VW53">
        <v>0</v>
      </c>
      <c r="VX53" t="s">
        <v>926</v>
      </c>
      <c r="VY53" t="s">
        <v>926</v>
      </c>
      <c r="VZ53" t="s">
        <v>926</v>
      </c>
      <c r="WA53" t="s">
        <v>926</v>
      </c>
      <c r="WB53" t="s">
        <v>926</v>
      </c>
      <c r="WC53" t="s">
        <v>926</v>
      </c>
      <c r="WD53" t="s">
        <v>926</v>
      </c>
      <c r="WE53" t="s">
        <v>926</v>
      </c>
      <c r="WF53" t="s">
        <v>926</v>
      </c>
      <c r="WG53" t="s">
        <v>926</v>
      </c>
      <c r="WH53" t="s">
        <v>926</v>
      </c>
      <c r="WI53" t="s">
        <v>926</v>
      </c>
      <c r="WJ53" t="s">
        <v>926</v>
      </c>
      <c r="WK53" t="s">
        <v>926</v>
      </c>
      <c r="WL53" s="5">
        <v>0</v>
      </c>
      <c r="WM53" t="s">
        <v>926</v>
      </c>
      <c r="WN53" t="s">
        <v>926</v>
      </c>
      <c r="WO53" s="5">
        <v>0</v>
      </c>
      <c r="WP53" t="s">
        <v>926</v>
      </c>
      <c r="WQ53" t="s">
        <v>926</v>
      </c>
      <c r="WR53" s="5">
        <v>0</v>
      </c>
      <c r="WS53" s="5">
        <v>0</v>
      </c>
      <c r="WT53" s="5">
        <v>0</v>
      </c>
      <c r="WU53" s="5">
        <v>0</v>
      </c>
      <c r="WV53" s="5">
        <v>0</v>
      </c>
      <c r="WW53" s="5">
        <v>0</v>
      </c>
      <c r="WX53" s="5">
        <v>0</v>
      </c>
      <c r="WY53" s="5">
        <v>0</v>
      </c>
      <c r="WZ53" s="5">
        <v>0</v>
      </c>
      <c r="XA53" s="5">
        <v>0</v>
      </c>
      <c r="XB53" s="5">
        <v>0</v>
      </c>
      <c r="XC53" s="5">
        <v>0</v>
      </c>
      <c r="XD53" s="5">
        <v>0</v>
      </c>
      <c r="XE53" s="5">
        <v>0</v>
      </c>
      <c r="XF53" s="5">
        <v>0</v>
      </c>
      <c r="XG53" s="5">
        <v>0</v>
      </c>
      <c r="XH53" s="5">
        <v>0</v>
      </c>
      <c r="XI53" s="5">
        <v>0</v>
      </c>
      <c r="XJ53" s="5">
        <v>0</v>
      </c>
      <c r="XK53" s="5">
        <v>0</v>
      </c>
      <c r="XL53" s="5">
        <v>0</v>
      </c>
      <c r="XM53" s="5">
        <v>0</v>
      </c>
      <c r="XN53" s="5">
        <v>0</v>
      </c>
      <c r="XO53" s="5">
        <v>0</v>
      </c>
      <c r="XP53" s="5">
        <v>0</v>
      </c>
      <c r="XQ53" s="3">
        <v>1</v>
      </c>
      <c r="XR53" s="3">
        <v>2</v>
      </c>
      <c r="XS53" s="3">
        <v>0</v>
      </c>
      <c r="XT53" s="3">
        <v>0</v>
      </c>
      <c r="XU53" s="3">
        <v>1</v>
      </c>
      <c r="XV53" s="3">
        <v>2</v>
      </c>
      <c r="XW53" s="3">
        <v>0</v>
      </c>
      <c r="XX53" s="3">
        <v>0</v>
      </c>
      <c r="XY53" s="3">
        <v>0</v>
      </c>
      <c r="XZ53" s="3">
        <v>1</v>
      </c>
      <c r="YA53" s="3">
        <v>2</v>
      </c>
      <c r="YB53" s="3">
        <v>0</v>
      </c>
      <c r="YC53" s="3">
        <v>0</v>
      </c>
      <c r="YD53" s="3">
        <v>0</v>
      </c>
      <c r="YE53" s="3">
        <v>3</v>
      </c>
      <c r="YF53" s="3">
        <v>0</v>
      </c>
      <c r="YG53" s="3">
        <v>0</v>
      </c>
      <c r="YH53" s="3">
        <v>0</v>
      </c>
      <c r="YI53" s="3">
        <v>1</v>
      </c>
      <c r="YJ53" s="3">
        <v>2</v>
      </c>
      <c r="YK53" s="3">
        <v>0</v>
      </c>
      <c r="YL53" s="3">
        <v>0</v>
      </c>
      <c r="YM53" s="3">
        <v>1</v>
      </c>
      <c r="YN53" s="3">
        <v>1</v>
      </c>
      <c r="YO53" s="3">
        <v>0</v>
      </c>
      <c r="YP53" s="1" t="e">
        <v>#NULL!</v>
      </c>
      <c r="YQ53" s="3">
        <v>1.5</v>
      </c>
      <c r="YR53" s="3">
        <v>0</v>
      </c>
      <c r="YS53" s="3">
        <v>0</v>
      </c>
      <c r="YT53" s="3">
        <v>0</v>
      </c>
      <c r="YU53" s="3">
        <v>0</v>
      </c>
      <c r="YV53" s="3">
        <v>2</v>
      </c>
      <c r="YW53" s="3">
        <v>0</v>
      </c>
      <c r="YX53" s="3">
        <v>0</v>
      </c>
      <c r="YY53" s="3">
        <v>1</v>
      </c>
      <c r="YZ53" s="3">
        <v>1</v>
      </c>
      <c r="ZA53" s="3">
        <v>0</v>
      </c>
      <c r="ZB53" s="3">
        <v>2</v>
      </c>
      <c r="ZC53" s="3">
        <v>2</v>
      </c>
      <c r="ZD53" s="3">
        <v>0</v>
      </c>
      <c r="ZE53" s="3">
        <v>1</v>
      </c>
      <c r="ZF53" s="3">
        <v>1</v>
      </c>
      <c r="ZG53" s="3">
        <v>0</v>
      </c>
      <c r="ZH53" s="3">
        <v>0</v>
      </c>
      <c r="ZI53" s="3">
        <v>2</v>
      </c>
      <c r="ZJ53" s="3">
        <v>1</v>
      </c>
      <c r="ZK53" s="3">
        <v>0</v>
      </c>
      <c r="ZL53" s="3">
        <v>2</v>
      </c>
      <c r="ZM53" s="3">
        <v>1.5</v>
      </c>
      <c r="ZN53" s="3">
        <v>0</v>
      </c>
      <c r="ZO53" s="3">
        <v>0.5</v>
      </c>
      <c r="ZP53" s="3">
        <v>1</v>
      </c>
      <c r="ZQ53" s="3">
        <v>0</v>
      </c>
      <c r="ZR53" s="3">
        <v>1</v>
      </c>
      <c r="ZS53" s="3">
        <v>5</v>
      </c>
      <c r="ZT53" s="3">
        <v>0</v>
      </c>
      <c r="ZU53" s="3">
        <v>2</v>
      </c>
      <c r="ZV53" s="3">
        <v>0</v>
      </c>
      <c r="ZW53" s="3">
        <v>0</v>
      </c>
      <c r="ZX53" s="3">
        <v>1</v>
      </c>
      <c r="ZY53" s="3">
        <v>0</v>
      </c>
      <c r="ZZ53" s="3">
        <v>0</v>
      </c>
      <c r="AAA53" s="3">
        <v>2</v>
      </c>
      <c r="AAB53" s="3">
        <v>0</v>
      </c>
      <c r="AAC53" s="3">
        <v>0</v>
      </c>
      <c r="AAD53" s="3">
        <v>0</v>
      </c>
      <c r="AAE53" s="3">
        <v>0</v>
      </c>
      <c r="AAF53" s="3">
        <v>0</v>
      </c>
      <c r="AAG53" s="3">
        <v>0</v>
      </c>
      <c r="AAH53" s="3">
        <v>0</v>
      </c>
      <c r="AAI53" s="3">
        <v>0</v>
      </c>
      <c r="AAJ53" s="3">
        <v>0</v>
      </c>
      <c r="AAK53" s="3">
        <v>0</v>
      </c>
      <c r="AAL53" s="3">
        <v>0</v>
      </c>
      <c r="AAM53" s="3">
        <v>0</v>
      </c>
      <c r="AAN53" s="3">
        <v>0</v>
      </c>
      <c r="AAO53" s="3">
        <v>0</v>
      </c>
      <c r="AAP53" s="3">
        <v>0</v>
      </c>
      <c r="AAQ53" s="3">
        <v>0</v>
      </c>
      <c r="AAR53" s="3">
        <v>0</v>
      </c>
      <c r="AAS53" s="3">
        <v>0</v>
      </c>
      <c r="AAT53" s="3">
        <v>0</v>
      </c>
      <c r="AAU53" s="3">
        <v>0</v>
      </c>
      <c r="AAV53" s="3">
        <v>0</v>
      </c>
      <c r="AAW53" s="3">
        <v>0</v>
      </c>
      <c r="AAX53" s="3">
        <v>0</v>
      </c>
      <c r="AAY53" s="3">
        <v>0</v>
      </c>
      <c r="AAZ53" s="3">
        <v>0</v>
      </c>
      <c r="ABA53" s="3">
        <v>0</v>
      </c>
      <c r="ABB53" s="3">
        <v>3</v>
      </c>
      <c r="ABC53" s="3">
        <v>5</v>
      </c>
      <c r="ABD53" s="3">
        <v>2</v>
      </c>
      <c r="ABE53" s="3">
        <v>0</v>
      </c>
      <c r="ABF53" s="3">
        <v>4</v>
      </c>
      <c r="ABG53" s="3">
        <v>3.5</v>
      </c>
      <c r="ABH53" s="3">
        <v>3</v>
      </c>
      <c r="ABI53" s="3">
        <v>0</v>
      </c>
      <c r="ABJ53" s="3">
        <v>0</v>
      </c>
      <c r="ABK53" s="3">
        <v>2.5</v>
      </c>
      <c r="ABL53" s="3">
        <v>3</v>
      </c>
      <c r="ABM53" s="3">
        <v>3</v>
      </c>
      <c r="ABN53" s="3">
        <v>0</v>
      </c>
      <c r="ABO53" s="3">
        <v>0</v>
      </c>
      <c r="ABP53" s="3">
        <v>6</v>
      </c>
      <c r="ABQ53" s="3">
        <v>2</v>
      </c>
      <c r="ABR53" s="3">
        <v>0</v>
      </c>
      <c r="ABS53" s="3">
        <v>0</v>
      </c>
      <c r="ABT53" s="3">
        <v>1</v>
      </c>
      <c r="ABU53" s="3">
        <v>4</v>
      </c>
      <c r="ABV53" s="3">
        <v>0</v>
      </c>
      <c r="ABW53" s="3">
        <v>0</v>
      </c>
      <c r="ABX53" s="3">
        <v>3</v>
      </c>
      <c r="ABY53" s="3">
        <v>4</v>
      </c>
      <c r="ABZ53" s="3">
        <v>3.5</v>
      </c>
      <c r="ACA53" s="3">
        <v>0</v>
      </c>
      <c r="ACB53" s="3">
        <v>4</v>
      </c>
      <c r="ACC53" s="3">
        <v>4</v>
      </c>
      <c r="ACD53" s="3">
        <v>0</v>
      </c>
      <c r="ACE53" s="3">
        <v>0</v>
      </c>
      <c r="ACF53" s="3">
        <v>0</v>
      </c>
      <c r="ACG53" s="3">
        <v>3.5</v>
      </c>
      <c r="ACH53" s="3">
        <v>4</v>
      </c>
      <c r="ACI53" s="3">
        <v>0</v>
      </c>
      <c r="ACJ53" s="3">
        <v>4</v>
      </c>
      <c r="ACK53" s="3">
        <v>4</v>
      </c>
      <c r="ACL53" s="3">
        <v>2</v>
      </c>
      <c r="ACM53" s="3">
        <v>3.5</v>
      </c>
      <c r="ACN53" s="3">
        <v>4</v>
      </c>
      <c r="ACO53" s="3">
        <v>3.5</v>
      </c>
      <c r="ACP53" s="3">
        <v>4</v>
      </c>
      <c r="ACQ53" s="3">
        <v>4</v>
      </c>
      <c r="ACR53" s="3">
        <v>0</v>
      </c>
      <c r="ACS53" s="3">
        <v>0</v>
      </c>
      <c r="ACT53" s="3">
        <v>4</v>
      </c>
      <c r="ACU53" s="3">
        <v>3.5</v>
      </c>
      <c r="ACV53" s="3">
        <v>4</v>
      </c>
      <c r="ACW53" s="3">
        <v>6</v>
      </c>
      <c r="ACX53" s="3">
        <v>5</v>
      </c>
      <c r="ACY53" s="3">
        <v>3</v>
      </c>
      <c r="ACZ53" s="3">
        <v>6</v>
      </c>
      <c r="ADA53" s="3">
        <v>5</v>
      </c>
      <c r="ADB53" s="3">
        <v>3</v>
      </c>
      <c r="ADC53" s="3">
        <v>4</v>
      </c>
      <c r="ADD53" s="3">
        <v>3</v>
      </c>
      <c r="ADE53" s="3">
        <v>2</v>
      </c>
      <c r="ADF53" s="3">
        <v>5</v>
      </c>
      <c r="ADG53" s="3">
        <v>5</v>
      </c>
      <c r="ADH53" s="3">
        <v>0</v>
      </c>
      <c r="ADI53" s="3">
        <v>6</v>
      </c>
      <c r="ADJ53" s="3">
        <v>5</v>
      </c>
      <c r="ADK53" s="3">
        <v>0</v>
      </c>
      <c r="ADL53" s="3">
        <v>6</v>
      </c>
      <c r="ADM53" s="3">
        <v>5</v>
      </c>
      <c r="ADN53" s="3">
        <v>0</v>
      </c>
      <c r="ADO53" s="3">
        <v>0</v>
      </c>
      <c r="ADP53" s="3">
        <v>0</v>
      </c>
      <c r="ADQ53" s="3">
        <v>0</v>
      </c>
      <c r="ADR53" s="3">
        <v>0</v>
      </c>
      <c r="ADS53" s="3">
        <v>0</v>
      </c>
      <c r="ADT53" s="3">
        <v>0</v>
      </c>
      <c r="ADU53" s="3">
        <v>0</v>
      </c>
      <c r="ADV53" s="3">
        <v>0</v>
      </c>
      <c r="ADW53" s="3">
        <v>0</v>
      </c>
      <c r="ADX53" s="3">
        <v>0</v>
      </c>
      <c r="ADY53" s="3">
        <v>0</v>
      </c>
      <c r="ADZ53" s="3">
        <v>0</v>
      </c>
      <c r="AEA53" s="3">
        <v>0</v>
      </c>
      <c r="AEB53" s="3">
        <v>0</v>
      </c>
      <c r="AEC53" s="3">
        <v>0</v>
      </c>
      <c r="AED53" s="3">
        <v>0</v>
      </c>
      <c r="AEE53" s="3">
        <v>0</v>
      </c>
      <c r="AEF53" s="3">
        <v>0</v>
      </c>
      <c r="AEG53" s="3">
        <v>0</v>
      </c>
      <c r="AEH53" s="3">
        <v>0</v>
      </c>
      <c r="AEI53" s="3">
        <v>0</v>
      </c>
      <c r="AEJ53" s="3">
        <v>0</v>
      </c>
      <c r="AEK53" s="3">
        <v>0</v>
      </c>
      <c r="AEL53" s="3">
        <v>0</v>
      </c>
      <c r="AEM53" t="s">
        <v>933</v>
      </c>
      <c r="AEN53" t="s">
        <v>933</v>
      </c>
      <c r="AEO53" t="s">
        <v>933</v>
      </c>
      <c r="AEP53" s="5">
        <v>0</v>
      </c>
      <c r="AEQ53" t="s">
        <v>933</v>
      </c>
      <c r="AER53" t="s">
        <v>933</v>
      </c>
      <c r="AES53" t="s">
        <v>933</v>
      </c>
      <c r="AET53" s="5">
        <v>0</v>
      </c>
      <c r="AEU53" s="5">
        <v>0</v>
      </c>
      <c r="AEV53" t="s">
        <v>933</v>
      </c>
      <c r="AEW53" t="s">
        <v>933</v>
      </c>
      <c r="AEX53" t="s">
        <v>933</v>
      </c>
      <c r="AEY53" s="5">
        <v>0</v>
      </c>
      <c r="AEZ53" s="5">
        <v>0</v>
      </c>
      <c r="AFA53" t="s">
        <v>933</v>
      </c>
      <c r="AFB53" t="s">
        <v>933</v>
      </c>
      <c r="AFC53" s="5">
        <v>0</v>
      </c>
      <c r="AFD53" s="5">
        <v>0</v>
      </c>
      <c r="AFE53" t="s">
        <v>933</v>
      </c>
      <c r="AFF53" t="s">
        <v>927</v>
      </c>
      <c r="AFG53" s="5">
        <v>0</v>
      </c>
      <c r="AFH53" s="5">
        <v>0</v>
      </c>
      <c r="AFI53" t="s">
        <v>933</v>
      </c>
      <c r="AFJ53" t="s">
        <v>933</v>
      </c>
      <c r="AFK53" t="s">
        <v>933</v>
      </c>
      <c r="AFL53" s="5">
        <v>0</v>
      </c>
      <c r="AFM53" t="s">
        <v>933</v>
      </c>
      <c r="AFN53" t="s">
        <v>933</v>
      </c>
      <c r="AFO53" s="5">
        <v>0</v>
      </c>
      <c r="AFP53" s="5">
        <v>0</v>
      </c>
      <c r="AFQ53" s="5">
        <v>0</v>
      </c>
      <c r="AFR53" t="s">
        <v>933</v>
      </c>
      <c r="AFS53" t="s">
        <v>933</v>
      </c>
      <c r="AFT53" s="5">
        <v>0</v>
      </c>
      <c r="AFU53" t="s">
        <v>933</v>
      </c>
      <c r="AFV53" t="s">
        <v>933</v>
      </c>
      <c r="AFW53" t="s">
        <v>933</v>
      </c>
      <c r="AFX53" t="s">
        <v>933</v>
      </c>
      <c r="AFY53" t="s">
        <v>933</v>
      </c>
      <c r="AFZ53" t="s">
        <v>933</v>
      </c>
      <c r="AGA53" t="s">
        <v>933</v>
      </c>
      <c r="AGB53" t="s">
        <v>933</v>
      </c>
      <c r="AGC53" s="5">
        <v>0</v>
      </c>
      <c r="AGD53" s="5">
        <v>0</v>
      </c>
      <c r="AGE53" t="s">
        <v>933</v>
      </c>
      <c r="AGF53" t="s">
        <v>933</v>
      </c>
      <c r="AGG53" t="s">
        <v>933</v>
      </c>
      <c r="AGH53" t="s">
        <v>933</v>
      </c>
      <c r="AGI53" t="s">
        <v>933</v>
      </c>
      <c r="AGJ53" t="s">
        <v>933</v>
      </c>
      <c r="AGK53" t="s">
        <v>933</v>
      </c>
      <c r="AGL53" t="s">
        <v>933</v>
      </c>
      <c r="AGM53" t="s">
        <v>933</v>
      </c>
      <c r="AGN53" t="s">
        <v>933</v>
      </c>
      <c r="AGO53" t="s">
        <v>933</v>
      </c>
      <c r="AGP53" t="s">
        <v>933</v>
      </c>
      <c r="AGQ53" t="s">
        <v>933</v>
      </c>
      <c r="AGR53" t="s">
        <v>933</v>
      </c>
      <c r="AGS53" s="5">
        <v>0</v>
      </c>
      <c r="AGT53" t="s">
        <v>933</v>
      </c>
      <c r="AGU53" t="s">
        <v>933</v>
      </c>
      <c r="AGV53" s="5">
        <v>0</v>
      </c>
      <c r="AGW53" t="s">
        <v>933</v>
      </c>
      <c r="AGX53" t="s">
        <v>933</v>
      </c>
      <c r="AGY53" s="5">
        <v>0</v>
      </c>
      <c r="AGZ53" s="5">
        <v>0</v>
      </c>
      <c r="AHA53" s="5">
        <v>0</v>
      </c>
      <c r="AHB53" s="5">
        <v>0</v>
      </c>
      <c r="AHC53" s="5">
        <v>0</v>
      </c>
      <c r="AHD53" s="5">
        <v>0</v>
      </c>
      <c r="AHE53" s="5">
        <v>0</v>
      </c>
      <c r="AHF53" s="5">
        <v>0</v>
      </c>
      <c r="AHG53" s="5">
        <v>0</v>
      </c>
      <c r="AHH53" s="5">
        <v>0</v>
      </c>
      <c r="AHI53" s="5">
        <v>0</v>
      </c>
      <c r="AHJ53" s="5">
        <v>0</v>
      </c>
      <c r="AHK53" s="5">
        <v>0</v>
      </c>
      <c r="AHL53" s="5">
        <v>0</v>
      </c>
      <c r="AHM53" s="5">
        <v>0</v>
      </c>
      <c r="AHN53" s="5">
        <v>0</v>
      </c>
      <c r="AHO53" s="5">
        <v>0</v>
      </c>
      <c r="AHP53" s="5">
        <v>0</v>
      </c>
      <c r="AHQ53" s="5">
        <v>0</v>
      </c>
      <c r="AHR53" s="5">
        <v>0</v>
      </c>
      <c r="AHS53" s="5">
        <v>0</v>
      </c>
      <c r="AHT53" s="5">
        <v>0</v>
      </c>
      <c r="AHU53" s="5">
        <v>0</v>
      </c>
      <c r="AHV53" s="5">
        <v>0</v>
      </c>
      <c r="AHW53" s="5">
        <v>0</v>
      </c>
    </row>
    <row r="54" spans="1:907" x14ac:dyDescent="0.2">
      <c r="A54" s="5">
        <v>61</v>
      </c>
      <c r="B54" t="s">
        <v>903</v>
      </c>
      <c r="C54" t="s">
        <v>904</v>
      </c>
      <c r="D54" t="s">
        <v>905</v>
      </c>
      <c r="E54" s="5">
        <v>65</v>
      </c>
      <c r="F54" s="5">
        <v>65.188888888888883</v>
      </c>
      <c r="G54" s="2">
        <v>42717</v>
      </c>
      <c r="H54" s="2">
        <v>42759</v>
      </c>
      <c r="I54" t="s">
        <v>949</v>
      </c>
      <c r="J54" t="s">
        <v>907</v>
      </c>
      <c r="K54" t="s">
        <v>913</v>
      </c>
      <c r="L54" t="s">
        <v>913</v>
      </c>
      <c r="M54" s="5">
        <v>0</v>
      </c>
      <c r="N54" s="5">
        <v>0</v>
      </c>
      <c r="O54" t="s">
        <v>913</v>
      </c>
      <c r="P54" t="s">
        <v>913</v>
      </c>
      <c r="Q54" s="5">
        <v>0</v>
      </c>
      <c r="R54" s="5">
        <v>0</v>
      </c>
      <c r="S54" s="5">
        <v>0</v>
      </c>
      <c r="T54" t="s">
        <v>913</v>
      </c>
      <c r="U54" t="s">
        <v>913</v>
      </c>
      <c r="V54" s="5">
        <v>0</v>
      </c>
      <c r="W54" s="5">
        <v>0</v>
      </c>
      <c r="X54" s="5">
        <v>0</v>
      </c>
      <c r="Y54" t="s">
        <v>913</v>
      </c>
      <c r="Z54" t="s">
        <v>912</v>
      </c>
      <c r="AA54" s="5">
        <v>0</v>
      </c>
      <c r="AB54" s="5">
        <v>0</v>
      </c>
      <c r="AC54" t="s">
        <v>912</v>
      </c>
      <c r="AD54" t="s">
        <v>912</v>
      </c>
      <c r="AE54" s="5">
        <v>0</v>
      </c>
      <c r="AF54" s="5">
        <v>0</v>
      </c>
      <c r="AG54" t="s">
        <v>913</v>
      </c>
      <c r="AH54" t="s">
        <v>912</v>
      </c>
      <c r="AI54" t="s">
        <v>912</v>
      </c>
      <c r="AJ54" s="5">
        <v>0</v>
      </c>
      <c r="AK54" t="s">
        <v>912</v>
      </c>
      <c r="AL54" t="s">
        <v>912</v>
      </c>
      <c r="AM54" s="5">
        <v>0</v>
      </c>
      <c r="AN54" s="5">
        <v>0</v>
      </c>
      <c r="AO54" s="5">
        <v>0</v>
      </c>
      <c r="AP54" t="s">
        <v>912</v>
      </c>
      <c r="AQ54" t="s">
        <v>913</v>
      </c>
      <c r="AR54" s="5">
        <v>0</v>
      </c>
      <c r="AS54" t="s">
        <v>912</v>
      </c>
      <c r="AT54" t="s">
        <v>912</v>
      </c>
      <c r="AU54" s="5">
        <v>0</v>
      </c>
      <c r="AV54" t="s">
        <v>912</v>
      </c>
      <c r="AW54" t="s">
        <v>912</v>
      </c>
      <c r="AX54" s="5">
        <v>0</v>
      </c>
      <c r="AY54" t="s">
        <v>912</v>
      </c>
      <c r="AZ54" t="s">
        <v>912</v>
      </c>
      <c r="BA54" s="5">
        <v>0</v>
      </c>
      <c r="BB54" s="5">
        <v>0</v>
      </c>
      <c r="BC54" t="s">
        <v>912</v>
      </c>
      <c r="BD54" t="s">
        <v>912</v>
      </c>
      <c r="BE54" s="5">
        <v>0</v>
      </c>
      <c r="BF54" t="s">
        <v>912</v>
      </c>
      <c r="BG54" t="s">
        <v>913</v>
      </c>
      <c r="BH54" s="5">
        <v>0</v>
      </c>
      <c r="BI54" t="s">
        <v>913</v>
      </c>
      <c r="BJ54" t="s">
        <v>913</v>
      </c>
      <c r="BK54" s="5">
        <v>0</v>
      </c>
      <c r="BL54" t="s">
        <v>913</v>
      </c>
      <c r="BM54" s="5">
        <v>0</v>
      </c>
      <c r="BN54" s="5">
        <v>0</v>
      </c>
      <c r="BO54" t="s">
        <v>913</v>
      </c>
      <c r="BP54" t="s">
        <v>913</v>
      </c>
      <c r="BQ54" s="5">
        <v>0</v>
      </c>
      <c r="BR54" t="s">
        <v>913</v>
      </c>
      <c r="BS54" t="s">
        <v>913</v>
      </c>
      <c r="BT54" t="s">
        <v>913</v>
      </c>
      <c r="BU54" t="s">
        <v>913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t="s">
        <v>913</v>
      </c>
      <c r="CW54" t="s">
        <v>913</v>
      </c>
      <c r="CX54" s="5">
        <v>0</v>
      </c>
      <c r="CY54" s="5">
        <v>0</v>
      </c>
      <c r="CZ54" t="s">
        <v>913</v>
      </c>
      <c r="DA54" t="s">
        <v>913</v>
      </c>
      <c r="DB54" s="5">
        <v>0</v>
      </c>
      <c r="DC54" s="5">
        <v>0</v>
      </c>
      <c r="DD54" s="5">
        <v>0</v>
      </c>
      <c r="DE54" t="s">
        <v>913</v>
      </c>
      <c r="DF54" t="s">
        <v>913</v>
      </c>
      <c r="DG54" s="5">
        <v>0</v>
      </c>
      <c r="DH54" s="5">
        <v>0</v>
      </c>
      <c r="DI54" s="5">
        <v>0</v>
      </c>
      <c r="DJ54" t="s">
        <v>913</v>
      </c>
      <c r="DK54" t="s">
        <v>913</v>
      </c>
      <c r="DL54" s="5">
        <v>0</v>
      </c>
      <c r="DM54" s="5">
        <v>0</v>
      </c>
      <c r="DN54" t="s">
        <v>913</v>
      </c>
      <c r="DO54" t="s">
        <v>913</v>
      </c>
      <c r="DP54" s="5">
        <v>0</v>
      </c>
      <c r="DQ54" s="5">
        <v>0</v>
      </c>
      <c r="DR54" t="s">
        <v>913</v>
      </c>
      <c r="DS54" t="s">
        <v>913</v>
      </c>
      <c r="DT54" t="s">
        <v>913</v>
      </c>
      <c r="DU54" s="5">
        <v>0</v>
      </c>
      <c r="DV54" t="s">
        <v>913</v>
      </c>
      <c r="DW54" t="s">
        <v>913</v>
      </c>
      <c r="DX54" s="5">
        <v>0</v>
      </c>
      <c r="DY54" s="5">
        <v>0</v>
      </c>
      <c r="DZ54" s="5">
        <v>0</v>
      </c>
      <c r="EA54" t="s">
        <v>913</v>
      </c>
      <c r="EB54" t="s">
        <v>913</v>
      </c>
      <c r="EC54" s="5">
        <v>0</v>
      </c>
      <c r="ED54" t="s">
        <v>912</v>
      </c>
      <c r="EE54" t="s">
        <v>913</v>
      </c>
      <c r="EF54" s="5">
        <v>0</v>
      </c>
      <c r="EG54" t="s">
        <v>913</v>
      </c>
      <c r="EH54" t="s">
        <v>913</v>
      </c>
      <c r="EI54" s="5">
        <v>0</v>
      </c>
      <c r="EJ54" t="s">
        <v>913</v>
      </c>
      <c r="EK54" t="s">
        <v>913</v>
      </c>
      <c r="EL54" s="5">
        <v>0</v>
      </c>
      <c r="EM54" s="5">
        <v>0</v>
      </c>
      <c r="EN54" t="s">
        <v>913</v>
      </c>
      <c r="EO54" t="s">
        <v>913</v>
      </c>
      <c r="EP54" s="5">
        <v>0</v>
      </c>
      <c r="EQ54" t="s">
        <v>913</v>
      </c>
      <c r="ER54" t="s">
        <v>913</v>
      </c>
      <c r="ES54" s="5">
        <v>0</v>
      </c>
      <c r="ET54" t="s">
        <v>913</v>
      </c>
      <c r="EU54" t="s">
        <v>913</v>
      </c>
      <c r="EV54" s="5">
        <v>0</v>
      </c>
      <c r="EW54" t="s">
        <v>913</v>
      </c>
      <c r="EX54" s="5">
        <v>0</v>
      </c>
      <c r="EY54" s="5">
        <v>0</v>
      </c>
      <c r="EZ54" t="s">
        <v>913</v>
      </c>
      <c r="FA54" t="s">
        <v>913</v>
      </c>
      <c r="FB54" s="5">
        <v>0</v>
      </c>
      <c r="FC54" t="s">
        <v>913</v>
      </c>
      <c r="FD54" t="s">
        <v>913</v>
      </c>
      <c r="FE54" t="s">
        <v>913</v>
      </c>
      <c r="FF54" t="s">
        <v>913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999</v>
      </c>
      <c r="GH54" s="5">
        <v>999</v>
      </c>
      <c r="GI54" t="s">
        <v>909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999</v>
      </c>
      <c r="GQ54" s="5">
        <v>999</v>
      </c>
      <c r="GR54" t="s">
        <v>1037</v>
      </c>
      <c r="GS54" s="4">
        <v>17</v>
      </c>
      <c r="GT54" s="4">
        <v>21</v>
      </c>
      <c r="GU54" s="4">
        <v>36</v>
      </c>
      <c r="GV54" s="4">
        <v>36</v>
      </c>
      <c r="GW54" s="5">
        <v>53</v>
      </c>
      <c r="GX54" s="5">
        <v>57</v>
      </c>
      <c r="GY54" s="5">
        <v>9</v>
      </c>
      <c r="GZ54" s="5">
        <v>8</v>
      </c>
      <c r="HA54" s="5">
        <v>10</v>
      </c>
      <c r="HB54" s="5">
        <v>11</v>
      </c>
      <c r="HC54" s="5">
        <v>18</v>
      </c>
      <c r="HD54" s="5">
        <v>18</v>
      </c>
      <c r="HE54" s="5">
        <v>18</v>
      </c>
      <c r="HF54" s="5">
        <v>18</v>
      </c>
      <c r="HG54" t="s">
        <v>935</v>
      </c>
      <c r="HH54" t="s">
        <v>935</v>
      </c>
      <c r="HI54" s="5">
        <v>5</v>
      </c>
      <c r="HJ54" s="5">
        <v>14</v>
      </c>
      <c r="HK54" s="5">
        <v>4</v>
      </c>
      <c r="HL54" s="5">
        <v>4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5</v>
      </c>
      <c r="HT54" s="5">
        <v>5</v>
      </c>
      <c r="HU54" s="5">
        <v>0</v>
      </c>
      <c r="HV54" s="5">
        <v>0</v>
      </c>
      <c r="HW54" s="5">
        <v>5</v>
      </c>
      <c r="HX54" s="5">
        <v>5</v>
      </c>
      <c r="HY54" s="5">
        <v>0</v>
      </c>
      <c r="HZ54" s="5">
        <v>0</v>
      </c>
      <c r="IA54" s="5">
        <v>0</v>
      </c>
      <c r="IB54" s="5">
        <v>5</v>
      </c>
      <c r="IC54" s="5">
        <v>5</v>
      </c>
      <c r="ID54" s="5">
        <v>0</v>
      </c>
      <c r="IE54" s="5">
        <v>0</v>
      </c>
      <c r="IF54" s="5">
        <v>0</v>
      </c>
      <c r="IG54" s="5">
        <v>5</v>
      </c>
      <c r="IH54" s="5">
        <v>5</v>
      </c>
      <c r="II54" s="5">
        <v>0</v>
      </c>
      <c r="IJ54" s="5">
        <v>0</v>
      </c>
      <c r="IK54" s="5">
        <v>5</v>
      </c>
      <c r="IL54" s="5">
        <v>5</v>
      </c>
      <c r="IM54" s="5">
        <v>0</v>
      </c>
      <c r="IN54" s="5">
        <v>0</v>
      </c>
      <c r="IO54" s="5">
        <v>5</v>
      </c>
      <c r="IP54" s="5">
        <v>5</v>
      </c>
      <c r="IQ54" s="5">
        <v>5</v>
      </c>
      <c r="IR54" s="5">
        <v>0</v>
      </c>
      <c r="IS54" s="5">
        <v>5</v>
      </c>
      <c r="IT54" s="5">
        <v>5</v>
      </c>
      <c r="IU54" s="5">
        <v>0</v>
      </c>
      <c r="IV54" s="5">
        <v>0</v>
      </c>
      <c r="IW54" s="5">
        <v>0</v>
      </c>
      <c r="IX54" s="5">
        <v>5</v>
      </c>
      <c r="IY54" s="5">
        <v>5</v>
      </c>
      <c r="IZ54" s="5">
        <v>0</v>
      </c>
      <c r="JA54" s="5">
        <v>5</v>
      </c>
      <c r="JB54" s="5">
        <v>5</v>
      </c>
      <c r="JC54" s="5">
        <v>0</v>
      </c>
      <c r="JD54" s="5">
        <v>5</v>
      </c>
      <c r="JE54" s="5">
        <v>5</v>
      </c>
      <c r="JF54" s="5">
        <v>0</v>
      </c>
      <c r="JG54" s="5">
        <v>5</v>
      </c>
      <c r="JH54" s="5">
        <v>5</v>
      </c>
      <c r="JI54" s="5">
        <v>0</v>
      </c>
      <c r="JJ54" s="5">
        <v>0</v>
      </c>
      <c r="JK54" s="5">
        <v>5</v>
      </c>
      <c r="JL54" s="5">
        <v>5</v>
      </c>
      <c r="JM54" s="5">
        <v>0</v>
      </c>
      <c r="JN54" s="5">
        <v>5</v>
      </c>
      <c r="JO54" s="5">
        <v>5</v>
      </c>
      <c r="JP54" s="5">
        <v>0</v>
      </c>
      <c r="JQ54" s="5">
        <v>5</v>
      </c>
      <c r="JR54" s="5">
        <v>5</v>
      </c>
      <c r="JS54" s="5">
        <v>0</v>
      </c>
      <c r="JT54" s="5">
        <v>5</v>
      </c>
      <c r="JU54" s="5">
        <v>0</v>
      </c>
      <c r="JV54" s="5">
        <v>0</v>
      </c>
      <c r="JW54" s="5">
        <v>5</v>
      </c>
      <c r="JX54" s="5">
        <v>5</v>
      </c>
      <c r="JY54" s="5">
        <v>0</v>
      </c>
      <c r="JZ54" s="5">
        <v>5</v>
      </c>
      <c r="KA54" s="5">
        <v>5</v>
      </c>
      <c r="KB54" s="5">
        <v>5</v>
      </c>
      <c r="KC54" s="5">
        <v>5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t="s">
        <v>916</v>
      </c>
      <c r="LE54" t="s">
        <v>916</v>
      </c>
      <c r="LF54" s="5">
        <v>0</v>
      </c>
      <c r="LG54" s="5">
        <v>0</v>
      </c>
      <c r="LH54" t="s">
        <v>916</v>
      </c>
      <c r="LI54" t="s">
        <v>916</v>
      </c>
      <c r="LJ54" s="5">
        <v>0</v>
      </c>
      <c r="LK54" s="5">
        <v>0</v>
      </c>
      <c r="LL54" s="5">
        <v>0</v>
      </c>
      <c r="LM54" t="s">
        <v>918</v>
      </c>
      <c r="LN54" t="s">
        <v>918</v>
      </c>
      <c r="LO54" s="5">
        <v>0</v>
      </c>
      <c r="LP54" s="5">
        <v>0</v>
      </c>
      <c r="LQ54" s="5">
        <v>0</v>
      </c>
      <c r="LR54" t="s">
        <v>916</v>
      </c>
      <c r="LS54" t="s">
        <v>918</v>
      </c>
      <c r="LT54" s="5">
        <v>0</v>
      </c>
      <c r="LU54" s="5">
        <v>0</v>
      </c>
      <c r="LV54" t="s">
        <v>916</v>
      </c>
      <c r="LW54" t="s">
        <v>916</v>
      </c>
      <c r="LX54" s="5">
        <v>0</v>
      </c>
      <c r="LY54" s="5">
        <v>0</v>
      </c>
      <c r="LZ54" t="s">
        <v>916</v>
      </c>
      <c r="MA54" t="s">
        <v>918</v>
      </c>
      <c r="MB54" t="s">
        <v>916</v>
      </c>
      <c r="MC54" s="5">
        <v>0</v>
      </c>
      <c r="MD54" t="s">
        <v>916</v>
      </c>
      <c r="ME54" t="s">
        <v>916</v>
      </c>
      <c r="MF54" s="5">
        <v>0</v>
      </c>
      <c r="MG54" s="5">
        <v>0</v>
      </c>
      <c r="MH54" s="5">
        <v>0</v>
      </c>
      <c r="MI54" t="s">
        <v>916</v>
      </c>
      <c r="MJ54" t="s">
        <v>918</v>
      </c>
      <c r="MK54" s="5">
        <v>0</v>
      </c>
      <c r="ML54" t="s">
        <v>916</v>
      </c>
      <c r="MM54" t="s">
        <v>916</v>
      </c>
      <c r="MN54" s="5">
        <v>0</v>
      </c>
      <c r="MO54" t="s">
        <v>916</v>
      </c>
      <c r="MP54" t="s">
        <v>916</v>
      </c>
      <c r="MQ54" s="5">
        <v>0</v>
      </c>
      <c r="MR54" t="s">
        <v>916</v>
      </c>
      <c r="MS54" t="s">
        <v>916</v>
      </c>
      <c r="MT54" s="5">
        <v>0</v>
      </c>
      <c r="MU54" s="5">
        <v>0</v>
      </c>
      <c r="MV54" t="s">
        <v>918</v>
      </c>
      <c r="MW54" t="s">
        <v>918</v>
      </c>
      <c r="MX54" s="5">
        <v>0</v>
      </c>
      <c r="MY54" t="s">
        <v>918</v>
      </c>
      <c r="MZ54" t="s">
        <v>918</v>
      </c>
      <c r="NA54" s="5">
        <v>0</v>
      </c>
      <c r="NB54" t="s">
        <v>918</v>
      </c>
      <c r="NC54" t="s">
        <v>918</v>
      </c>
      <c r="ND54" s="5">
        <v>0</v>
      </c>
      <c r="NE54" t="s">
        <v>918</v>
      </c>
      <c r="NF54" s="5">
        <v>0</v>
      </c>
      <c r="NG54" s="5">
        <v>0</v>
      </c>
      <c r="NH54" t="s">
        <v>918</v>
      </c>
      <c r="NI54" t="s">
        <v>918</v>
      </c>
      <c r="NJ54" s="5">
        <v>0</v>
      </c>
      <c r="NK54" t="s">
        <v>918</v>
      </c>
      <c r="NL54" t="s">
        <v>918</v>
      </c>
      <c r="NM54" t="s">
        <v>918</v>
      </c>
      <c r="NN54" t="s">
        <v>918</v>
      </c>
      <c r="NO54" t="s">
        <v>940</v>
      </c>
      <c r="NP54" s="5">
        <v>0</v>
      </c>
      <c r="NQ54" s="5">
        <v>0</v>
      </c>
      <c r="NR54" s="5">
        <v>0</v>
      </c>
      <c r="NS54" s="5">
        <v>0</v>
      </c>
      <c r="NT54" s="5">
        <v>0</v>
      </c>
      <c r="NU54" s="5">
        <v>0</v>
      </c>
      <c r="NV54" s="5">
        <v>0</v>
      </c>
      <c r="NW54" s="5">
        <v>0</v>
      </c>
      <c r="NX54" s="5">
        <v>0</v>
      </c>
      <c r="NY54" s="5">
        <v>0</v>
      </c>
      <c r="NZ54" s="5">
        <v>0</v>
      </c>
      <c r="OA54" s="5">
        <v>0</v>
      </c>
      <c r="OB54" s="5">
        <v>0</v>
      </c>
      <c r="OC54" s="5">
        <v>0</v>
      </c>
      <c r="OD54" s="5">
        <v>0</v>
      </c>
      <c r="OE54" s="5">
        <v>0</v>
      </c>
      <c r="OF54" s="5">
        <v>0</v>
      </c>
      <c r="OG54" s="5">
        <v>0</v>
      </c>
      <c r="OH54" s="5">
        <v>0</v>
      </c>
      <c r="OI54" s="5">
        <v>0</v>
      </c>
      <c r="OJ54" s="5">
        <v>0</v>
      </c>
      <c r="OK54" s="5">
        <v>0</v>
      </c>
      <c r="OL54" s="5">
        <v>0</v>
      </c>
      <c r="OM54" s="5">
        <v>0</v>
      </c>
      <c r="ON54" s="5">
        <v>0</v>
      </c>
      <c r="OO54" s="5">
        <v>15</v>
      </c>
      <c r="OP54" s="5">
        <v>15</v>
      </c>
      <c r="OQ54" s="5">
        <v>0</v>
      </c>
      <c r="OR54" s="5">
        <v>0</v>
      </c>
      <c r="OS54" s="5">
        <v>15</v>
      </c>
      <c r="OT54" s="5">
        <v>15</v>
      </c>
      <c r="OU54" s="5">
        <v>0</v>
      </c>
      <c r="OV54" s="5">
        <v>0</v>
      </c>
      <c r="OW54" s="5">
        <v>0</v>
      </c>
      <c r="OX54" s="5">
        <v>15</v>
      </c>
      <c r="OY54" s="5">
        <v>15</v>
      </c>
      <c r="OZ54" s="5">
        <v>0</v>
      </c>
      <c r="PA54" s="5">
        <v>0</v>
      </c>
      <c r="PB54" s="5">
        <v>0</v>
      </c>
      <c r="PC54" s="5">
        <v>45</v>
      </c>
      <c r="PD54" s="5">
        <v>15</v>
      </c>
      <c r="PE54" s="5">
        <v>0</v>
      </c>
      <c r="PF54" s="5">
        <v>0</v>
      </c>
      <c r="PG54" s="5">
        <v>15</v>
      </c>
      <c r="PH54" s="5">
        <v>15</v>
      </c>
      <c r="PI54" s="5">
        <v>0</v>
      </c>
      <c r="PJ54" s="5">
        <v>0</v>
      </c>
      <c r="PK54" s="5">
        <v>15</v>
      </c>
      <c r="PL54" s="5">
        <v>45</v>
      </c>
      <c r="PM54" s="5">
        <v>45</v>
      </c>
      <c r="PN54" s="5">
        <v>0</v>
      </c>
      <c r="PO54" s="5">
        <v>45</v>
      </c>
      <c r="PP54" s="5">
        <v>45</v>
      </c>
      <c r="PQ54" s="5">
        <v>0</v>
      </c>
      <c r="PR54" s="5">
        <v>0</v>
      </c>
      <c r="PS54" s="5">
        <v>0</v>
      </c>
      <c r="PT54" s="5">
        <v>45</v>
      </c>
      <c r="PU54" s="5">
        <v>45</v>
      </c>
      <c r="PV54" s="5">
        <v>0</v>
      </c>
      <c r="PW54" s="5">
        <v>45</v>
      </c>
      <c r="PX54" s="5">
        <v>45</v>
      </c>
      <c r="PY54" s="5">
        <v>0</v>
      </c>
      <c r="PZ54" s="5">
        <v>45</v>
      </c>
      <c r="QA54" s="5">
        <v>45</v>
      </c>
      <c r="QB54" s="5">
        <v>0</v>
      </c>
      <c r="QC54" s="5">
        <v>15</v>
      </c>
      <c r="QD54" s="5">
        <v>15</v>
      </c>
      <c r="QE54" s="5">
        <v>0</v>
      </c>
      <c r="QF54" s="5">
        <v>0</v>
      </c>
      <c r="QG54" s="5">
        <v>15</v>
      </c>
      <c r="QH54" s="5">
        <v>45</v>
      </c>
      <c r="QI54" s="5">
        <v>0</v>
      </c>
      <c r="QJ54" s="5">
        <v>45</v>
      </c>
      <c r="QK54" s="5">
        <v>45</v>
      </c>
      <c r="QL54" s="5">
        <v>0</v>
      </c>
      <c r="QM54" s="5">
        <v>45</v>
      </c>
      <c r="QN54" s="5">
        <v>45</v>
      </c>
      <c r="QO54" s="5">
        <v>0</v>
      </c>
      <c r="QP54" s="5">
        <v>45</v>
      </c>
      <c r="QQ54" s="5">
        <v>0</v>
      </c>
      <c r="QR54" s="5">
        <v>0</v>
      </c>
      <c r="QS54" s="5">
        <v>45</v>
      </c>
      <c r="QT54" s="5">
        <v>45</v>
      </c>
      <c r="QU54" s="5">
        <v>0</v>
      </c>
      <c r="QV54" s="5">
        <v>45</v>
      </c>
      <c r="QW54" s="5">
        <v>45</v>
      </c>
      <c r="QX54" s="5">
        <v>45</v>
      </c>
      <c r="QY54" s="5">
        <v>45</v>
      </c>
      <c r="QZ54" s="5">
        <v>0</v>
      </c>
      <c r="RA54" s="5">
        <v>0</v>
      </c>
      <c r="RB54" s="5">
        <v>0</v>
      </c>
      <c r="RC54" s="5">
        <v>0</v>
      </c>
      <c r="RD54" s="5">
        <v>0</v>
      </c>
      <c r="RE54" s="5">
        <v>0</v>
      </c>
      <c r="RF54" s="5">
        <v>0</v>
      </c>
      <c r="RG54" s="5">
        <v>0</v>
      </c>
      <c r="RH54" s="5">
        <v>0</v>
      </c>
      <c r="RI54" s="5">
        <v>0</v>
      </c>
      <c r="RJ54" s="5">
        <v>0</v>
      </c>
      <c r="RK54" s="5">
        <v>0</v>
      </c>
      <c r="RL54" s="5">
        <v>0</v>
      </c>
      <c r="RM54" s="5">
        <v>0</v>
      </c>
      <c r="RN54" s="5">
        <v>0</v>
      </c>
      <c r="RO54" s="5">
        <v>0</v>
      </c>
      <c r="RP54" s="5">
        <v>0</v>
      </c>
      <c r="RQ54" s="5">
        <v>0</v>
      </c>
      <c r="RR54" s="5">
        <v>0</v>
      </c>
      <c r="RS54" s="5">
        <v>0</v>
      </c>
      <c r="RT54" s="5">
        <v>0</v>
      </c>
      <c r="RU54" s="5">
        <v>0</v>
      </c>
      <c r="RV54" s="5">
        <v>0</v>
      </c>
      <c r="RW54" s="5">
        <v>0</v>
      </c>
      <c r="RX54" s="5">
        <v>0</v>
      </c>
      <c r="RY54" s="5">
        <v>0</v>
      </c>
      <c r="RZ54" s="5">
        <v>2</v>
      </c>
      <c r="SA54" s="5">
        <v>2</v>
      </c>
      <c r="SB54" s="5">
        <v>2</v>
      </c>
      <c r="SC54" s="5">
        <v>2</v>
      </c>
      <c r="SD54" s="5">
        <v>2</v>
      </c>
      <c r="SE54" s="5">
        <v>3</v>
      </c>
      <c r="SF54" s="5">
        <v>2</v>
      </c>
      <c r="SG54" s="5">
        <v>2</v>
      </c>
      <c r="SH54" s="5">
        <v>2</v>
      </c>
      <c r="SI54" s="5">
        <v>2</v>
      </c>
      <c r="SJ54" s="5">
        <v>2</v>
      </c>
      <c r="SK54" s="5">
        <v>2</v>
      </c>
      <c r="SL54" s="5">
        <v>2</v>
      </c>
      <c r="SM54" s="5">
        <v>2</v>
      </c>
      <c r="SN54" s="5">
        <v>1</v>
      </c>
      <c r="SO54" s="5">
        <v>2</v>
      </c>
      <c r="SP54" s="5">
        <v>3</v>
      </c>
      <c r="SQ54" s="5">
        <v>2</v>
      </c>
      <c r="SR54" s="5">
        <v>0</v>
      </c>
      <c r="SS54" s="5">
        <v>0</v>
      </c>
      <c r="ST54" s="5">
        <v>0</v>
      </c>
      <c r="SU54" s="5">
        <v>0</v>
      </c>
      <c r="SV54" s="5">
        <v>0</v>
      </c>
      <c r="SW54" s="5">
        <v>0</v>
      </c>
      <c r="SX54" s="5">
        <v>0</v>
      </c>
      <c r="SY54" s="5">
        <v>0</v>
      </c>
      <c r="SZ54" s="5">
        <v>0</v>
      </c>
      <c r="TA54" s="5">
        <v>0</v>
      </c>
      <c r="TB54" s="1" t="e">
        <v>#NULL!</v>
      </c>
      <c r="TC54" s="1" t="e">
        <v>#NULL!</v>
      </c>
      <c r="TD54" s="1" t="e">
        <v>#NULL!</v>
      </c>
      <c r="TE54" s="1" t="e">
        <v>#NULL!</v>
      </c>
      <c r="TF54" s="1" t="e">
        <v>#NULL!</v>
      </c>
      <c r="TG54" s="1" t="e">
        <v>#NULL!</v>
      </c>
      <c r="TH54" s="1" t="e">
        <v>#NULL!</v>
      </c>
      <c r="TI54" s="1" t="e">
        <v>#NULL!</v>
      </c>
      <c r="TJ54" s="1" t="e">
        <v>#NULL!</v>
      </c>
      <c r="TK54" s="1" t="e">
        <v>#NULL!</v>
      </c>
      <c r="TL54" s="1" t="e">
        <v>#NULL!</v>
      </c>
      <c r="TM54" s="1" t="e">
        <v>#NULL!</v>
      </c>
      <c r="TN54" s="1" t="e">
        <v>#NULL!</v>
      </c>
      <c r="TO54" s="1" t="e">
        <v>#NULL!</v>
      </c>
      <c r="TP54" s="1" t="e">
        <v>#NULL!</v>
      </c>
      <c r="TQ54" s="1" t="e">
        <v>#NULL!</v>
      </c>
      <c r="TR54" s="1" t="e">
        <v>#NULL!</v>
      </c>
      <c r="TS54" s="1" t="e">
        <v>#NULL!</v>
      </c>
      <c r="TT54" s="1" t="e">
        <v>#NULL!</v>
      </c>
      <c r="TU54" s="1" t="e">
        <v>#NULL!</v>
      </c>
      <c r="TV54" s="1" t="e">
        <v>#NULL!</v>
      </c>
      <c r="TW54" s="1" t="e">
        <v>#NULL!</v>
      </c>
      <c r="TX54" s="1" t="e">
        <v>#NULL!</v>
      </c>
      <c r="TY54" s="1" t="e">
        <v>#NULL!</v>
      </c>
      <c r="TZ54" s="1" t="e">
        <v>#NULL!</v>
      </c>
      <c r="UA54" s="1" t="e">
        <v>#NULL!</v>
      </c>
      <c r="UB54" s="1" t="e">
        <v>#NULL!</v>
      </c>
      <c r="UC54" s="1" t="e">
        <v>#NULL!</v>
      </c>
      <c r="UD54" s="1" t="e">
        <v>#NULL!</v>
      </c>
      <c r="UE54" s="1" t="e">
        <v>#NULL!</v>
      </c>
      <c r="UF54" s="5">
        <v>0</v>
      </c>
      <c r="UG54" s="5">
        <v>0</v>
      </c>
      <c r="UH54" s="5">
        <v>0</v>
      </c>
      <c r="UI54" s="5">
        <v>0</v>
      </c>
      <c r="UJ54" s="5">
        <v>0</v>
      </c>
      <c r="UK54" s="5">
        <v>0</v>
      </c>
      <c r="UL54" s="5">
        <v>0</v>
      </c>
      <c r="UM54" s="5">
        <v>0</v>
      </c>
      <c r="UN54" s="5">
        <v>0</v>
      </c>
      <c r="UO54" s="5">
        <v>0</v>
      </c>
      <c r="UP54" s="5">
        <v>0</v>
      </c>
      <c r="UQ54" s="5">
        <v>0</v>
      </c>
      <c r="UR54" s="5">
        <v>0</v>
      </c>
      <c r="US54" s="5">
        <v>0</v>
      </c>
      <c r="UT54" s="5">
        <v>0</v>
      </c>
      <c r="UU54" s="5">
        <v>0</v>
      </c>
      <c r="UV54" s="5">
        <v>0</v>
      </c>
      <c r="UW54" s="5">
        <v>0</v>
      </c>
      <c r="UX54" s="5">
        <v>0</v>
      </c>
      <c r="UY54" s="5">
        <v>0</v>
      </c>
      <c r="UZ54" s="5">
        <v>0</v>
      </c>
      <c r="VA54" s="5">
        <v>0</v>
      </c>
      <c r="VB54" s="5">
        <v>0</v>
      </c>
      <c r="VC54" s="5">
        <v>0</v>
      </c>
      <c r="VD54" s="5">
        <v>0</v>
      </c>
      <c r="VE54" s="5">
        <v>0</v>
      </c>
      <c r="VF54" t="s">
        <v>926</v>
      </c>
      <c r="VG54" t="s">
        <v>926</v>
      </c>
      <c r="VH54" s="5">
        <v>0</v>
      </c>
      <c r="VI54" s="5">
        <v>0</v>
      </c>
      <c r="VJ54" s="5">
        <v>0</v>
      </c>
      <c r="VK54" t="s">
        <v>926</v>
      </c>
      <c r="VL54" t="s">
        <v>926</v>
      </c>
      <c r="VM54" s="5">
        <v>0</v>
      </c>
      <c r="VN54" t="s">
        <v>926</v>
      </c>
      <c r="VO54" t="s">
        <v>926</v>
      </c>
      <c r="VP54" s="5">
        <v>0</v>
      </c>
      <c r="VQ54" t="s">
        <v>926</v>
      </c>
      <c r="VR54" t="s">
        <v>926</v>
      </c>
      <c r="VS54" s="5">
        <v>0</v>
      </c>
      <c r="VT54" t="s">
        <v>926</v>
      </c>
      <c r="VU54" t="s">
        <v>926</v>
      </c>
      <c r="VV54" s="5">
        <v>0</v>
      </c>
      <c r="VW54">
        <v>0</v>
      </c>
      <c r="VX54" t="s">
        <v>926</v>
      </c>
      <c r="VY54" t="s">
        <v>926</v>
      </c>
      <c r="VZ54" s="5">
        <v>0</v>
      </c>
      <c r="WA54" t="s">
        <v>926</v>
      </c>
      <c r="WB54" t="s">
        <v>926</v>
      </c>
      <c r="WC54" s="5">
        <v>0</v>
      </c>
      <c r="WD54" t="s">
        <v>926</v>
      </c>
      <c r="WE54" t="s">
        <v>926</v>
      </c>
      <c r="WF54" s="5">
        <v>0</v>
      </c>
      <c r="WG54" t="s">
        <v>926</v>
      </c>
      <c r="WH54" s="5">
        <v>0</v>
      </c>
      <c r="WI54" s="5">
        <v>0</v>
      </c>
      <c r="WJ54" t="s">
        <v>926</v>
      </c>
      <c r="WK54" t="s">
        <v>926</v>
      </c>
      <c r="WL54" s="5">
        <v>0</v>
      </c>
      <c r="WM54" t="s">
        <v>926</v>
      </c>
      <c r="WN54" t="s">
        <v>926</v>
      </c>
      <c r="WO54" t="s">
        <v>926</v>
      </c>
      <c r="WP54" t="s">
        <v>926</v>
      </c>
      <c r="WQ54" s="5">
        <v>0</v>
      </c>
      <c r="WR54" s="5">
        <v>0</v>
      </c>
      <c r="WS54" s="5">
        <v>0</v>
      </c>
      <c r="WT54" s="5">
        <v>0</v>
      </c>
      <c r="WU54" s="5">
        <v>0</v>
      </c>
      <c r="WV54" s="5">
        <v>0</v>
      </c>
      <c r="WW54" s="5">
        <v>0</v>
      </c>
      <c r="WX54" s="5">
        <v>0</v>
      </c>
      <c r="WY54" s="5">
        <v>0</v>
      </c>
      <c r="WZ54" s="5">
        <v>0</v>
      </c>
      <c r="XA54" s="5">
        <v>0</v>
      </c>
      <c r="XB54" s="5">
        <v>0</v>
      </c>
      <c r="XC54" s="5">
        <v>0</v>
      </c>
      <c r="XD54" s="5">
        <v>0</v>
      </c>
      <c r="XE54" s="5">
        <v>0</v>
      </c>
      <c r="XF54" s="5">
        <v>0</v>
      </c>
      <c r="XG54" s="5">
        <v>0</v>
      </c>
      <c r="XH54" s="5">
        <v>0</v>
      </c>
      <c r="XI54" s="5">
        <v>0</v>
      </c>
      <c r="XJ54" s="5">
        <v>0</v>
      </c>
      <c r="XK54" s="5">
        <v>0</v>
      </c>
      <c r="XL54" s="5">
        <v>0</v>
      </c>
      <c r="XM54" s="5">
        <v>0</v>
      </c>
      <c r="XN54" s="5">
        <v>0</v>
      </c>
      <c r="XO54" s="5">
        <v>0</v>
      </c>
      <c r="XP54" s="5">
        <v>0</v>
      </c>
      <c r="XQ54" s="3">
        <v>2</v>
      </c>
      <c r="XR54" s="3">
        <v>0</v>
      </c>
      <c r="XS54" s="3">
        <v>0</v>
      </c>
      <c r="XT54" s="3">
        <v>0</v>
      </c>
      <c r="XU54" s="3">
        <v>1</v>
      </c>
      <c r="XV54" s="3">
        <v>0</v>
      </c>
      <c r="XW54" s="3">
        <v>0</v>
      </c>
      <c r="XX54" s="3">
        <v>0</v>
      </c>
      <c r="XY54" s="3">
        <v>0</v>
      </c>
      <c r="XZ54" s="3">
        <v>2</v>
      </c>
      <c r="YA54" s="3">
        <v>0</v>
      </c>
      <c r="YB54" s="3">
        <v>0</v>
      </c>
      <c r="YC54" s="3">
        <v>0</v>
      </c>
      <c r="YD54" s="3">
        <v>0</v>
      </c>
      <c r="YE54" s="3">
        <v>2</v>
      </c>
      <c r="YF54" s="3">
        <v>0</v>
      </c>
      <c r="YG54" s="3">
        <v>0</v>
      </c>
      <c r="YH54" s="3">
        <v>0</v>
      </c>
      <c r="YI54" s="3">
        <v>2</v>
      </c>
      <c r="YJ54" s="3">
        <v>0</v>
      </c>
      <c r="YK54" s="3">
        <v>0</v>
      </c>
      <c r="YL54" s="3">
        <v>0</v>
      </c>
      <c r="YM54" s="3">
        <v>2</v>
      </c>
      <c r="YN54" s="3">
        <v>2</v>
      </c>
      <c r="YO54" s="3">
        <v>0</v>
      </c>
      <c r="YP54" s="1" t="e">
        <v>#NULL!</v>
      </c>
      <c r="YQ54" s="3">
        <v>3.5</v>
      </c>
      <c r="YR54" s="3">
        <v>0</v>
      </c>
      <c r="YS54" s="3">
        <v>0</v>
      </c>
      <c r="YT54" s="3">
        <v>0</v>
      </c>
      <c r="YU54" s="3">
        <v>0</v>
      </c>
      <c r="YV54" s="3">
        <v>2.5</v>
      </c>
      <c r="YW54" s="3">
        <v>0</v>
      </c>
      <c r="YX54" s="3">
        <v>0</v>
      </c>
      <c r="YY54" s="3">
        <v>6</v>
      </c>
      <c r="YZ54" s="3">
        <v>0</v>
      </c>
      <c r="ZA54" s="3">
        <v>0</v>
      </c>
      <c r="ZB54" s="3">
        <v>4</v>
      </c>
      <c r="ZC54" s="3">
        <v>0</v>
      </c>
      <c r="ZD54" s="3">
        <v>0</v>
      </c>
      <c r="ZE54" s="3">
        <v>2</v>
      </c>
      <c r="ZF54" s="3">
        <v>0</v>
      </c>
      <c r="ZG54" s="3">
        <v>0</v>
      </c>
      <c r="ZH54" s="3">
        <v>0</v>
      </c>
      <c r="ZI54" s="3">
        <v>2</v>
      </c>
      <c r="ZJ54" s="3">
        <v>0</v>
      </c>
      <c r="ZK54" s="3">
        <v>0</v>
      </c>
      <c r="ZL54" s="3">
        <v>3</v>
      </c>
      <c r="ZM54" s="3">
        <v>0</v>
      </c>
      <c r="ZN54" s="3">
        <v>0</v>
      </c>
      <c r="ZO54" s="3">
        <v>2</v>
      </c>
      <c r="ZP54" s="3">
        <v>0</v>
      </c>
      <c r="ZQ54" s="3">
        <v>0</v>
      </c>
      <c r="ZR54" s="3">
        <v>0</v>
      </c>
      <c r="ZS54" s="3">
        <v>0</v>
      </c>
      <c r="ZT54" s="3">
        <v>0</v>
      </c>
      <c r="ZU54" s="3">
        <v>2</v>
      </c>
      <c r="ZV54" s="3">
        <v>0</v>
      </c>
      <c r="ZW54" s="3">
        <v>0</v>
      </c>
      <c r="ZX54" s="3">
        <v>1.5</v>
      </c>
      <c r="ZY54" s="3">
        <v>0</v>
      </c>
      <c r="ZZ54" s="3">
        <v>1.5</v>
      </c>
      <c r="AAA54" s="3">
        <v>3</v>
      </c>
      <c r="AAB54" s="3">
        <v>0</v>
      </c>
      <c r="AAC54" s="3">
        <v>0</v>
      </c>
      <c r="AAD54" s="3">
        <v>0</v>
      </c>
      <c r="AAE54" s="3">
        <v>0</v>
      </c>
      <c r="AAF54" s="3">
        <v>0</v>
      </c>
      <c r="AAG54" s="3">
        <v>0</v>
      </c>
      <c r="AAH54" s="3">
        <v>0</v>
      </c>
      <c r="AAI54" s="3">
        <v>0</v>
      </c>
      <c r="AAJ54" s="3">
        <v>0</v>
      </c>
      <c r="AAK54" s="3">
        <v>0</v>
      </c>
      <c r="AAL54" s="3">
        <v>0</v>
      </c>
      <c r="AAM54" s="3">
        <v>0</v>
      </c>
      <c r="AAN54" s="3">
        <v>0</v>
      </c>
      <c r="AAO54" s="3">
        <v>0</v>
      </c>
      <c r="AAP54" s="3">
        <v>0</v>
      </c>
      <c r="AAQ54" s="3">
        <v>0</v>
      </c>
      <c r="AAR54" s="3">
        <v>0</v>
      </c>
      <c r="AAS54" s="3">
        <v>0</v>
      </c>
      <c r="AAT54" s="3">
        <v>0</v>
      </c>
      <c r="AAU54" s="3">
        <v>0</v>
      </c>
      <c r="AAV54" s="3">
        <v>0</v>
      </c>
      <c r="AAW54" s="3">
        <v>0</v>
      </c>
      <c r="AAX54" s="3">
        <v>0</v>
      </c>
      <c r="AAY54" s="3">
        <v>0</v>
      </c>
      <c r="AAZ54" s="3">
        <v>0</v>
      </c>
      <c r="ABA54" s="3">
        <v>0</v>
      </c>
      <c r="ABB54" s="3">
        <v>5</v>
      </c>
      <c r="ABC54" s="3">
        <v>5</v>
      </c>
      <c r="ABD54" s="3">
        <v>0</v>
      </c>
      <c r="ABE54" s="3">
        <v>0</v>
      </c>
      <c r="ABF54" s="3">
        <v>5</v>
      </c>
      <c r="ABG54" s="3">
        <v>5</v>
      </c>
      <c r="ABH54" s="3">
        <v>0</v>
      </c>
      <c r="ABI54" s="3">
        <v>0</v>
      </c>
      <c r="ABJ54" s="3">
        <v>0</v>
      </c>
      <c r="ABK54" s="3">
        <v>5</v>
      </c>
      <c r="ABL54" s="3">
        <v>4</v>
      </c>
      <c r="ABM54" s="3">
        <v>0</v>
      </c>
      <c r="ABN54" s="3">
        <v>0</v>
      </c>
      <c r="ABO54" s="3">
        <v>0</v>
      </c>
      <c r="ABP54" s="3">
        <v>4</v>
      </c>
      <c r="ABQ54" s="3">
        <v>4</v>
      </c>
      <c r="ABR54" s="3">
        <v>0</v>
      </c>
      <c r="ABS54" s="3">
        <v>0</v>
      </c>
      <c r="ABT54" s="3">
        <v>5</v>
      </c>
      <c r="ABU54" s="3">
        <v>3</v>
      </c>
      <c r="ABV54" s="3">
        <v>0</v>
      </c>
      <c r="ABW54" s="3">
        <v>0</v>
      </c>
      <c r="ABX54" s="3">
        <v>6</v>
      </c>
      <c r="ABY54" s="3">
        <v>4</v>
      </c>
      <c r="ABZ54" s="3">
        <v>2</v>
      </c>
      <c r="ACA54" s="3">
        <v>0</v>
      </c>
      <c r="ACB54" s="3">
        <v>5</v>
      </c>
      <c r="ACC54" s="3">
        <v>5</v>
      </c>
      <c r="ACD54" s="3">
        <v>0</v>
      </c>
      <c r="ACE54" s="3">
        <v>0</v>
      </c>
      <c r="ACF54" s="3">
        <v>0</v>
      </c>
      <c r="ACG54" s="3">
        <v>5.5</v>
      </c>
      <c r="ACH54" s="3">
        <v>5</v>
      </c>
      <c r="ACI54" s="3">
        <v>0</v>
      </c>
      <c r="ACJ54" s="3">
        <v>5</v>
      </c>
      <c r="ACK54" s="3">
        <v>3</v>
      </c>
      <c r="ACL54" s="3">
        <v>0</v>
      </c>
      <c r="ACM54" s="3">
        <v>5</v>
      </c>
      <c r="ACN54" s="3">
        <v>3</v>
      </c>
      <c r="ACO54" s="3">
        <v>0</v>
      </c>
      <c r="ACP54" s="3">
        <v>5</v>
      </c>
      <c r="ACQ54" s="3">
        <v>5</v>
      </c>
      <c r="ACR54" s="3">
        <v>0</v>
      </c>
      <c r="ACS54" s="3">
        <v>0</v>
      </c>
      <c r="ACT54" s="3">
        <v>3</v>
      </c>
      <c r="ACU54" s="3">
        <v>7</v>
      </c>
      <c r="ACV54" s="3">
        <v>0</v>
      </c>
      <c r="ACW54" s="3">
        <v>5.5</v>
      </c>
      <c r="ACX54" s="3">
        <v>5</v>
      </c>
      <c r="ACY54" s="3">
        <v>0</v>
      </c>
      <c r="ACZ54" s="3">
        <v>6</v>
      </c>
      <c r="ADA54" s="3">
        <v>5</v>
      </c>
      <c r="ADB54" s="3">
        <v>0</v>
      </c>
      <c r="ADC54" s="3">
        <v>6</v>
      </c>
      <c r="ADD54" s="3">
        <v>0</v>
      </c>
      <c r="ADE54" s="3">
        <v>0</v>
      </c>
      <c r="ADF54" s="3">
        <v>9</v>
      </c>
      <c r="ADG54" s="3">
        <v>4</v>
      </c>
      <c r="ADH54" s="3">
        <v>0</v>
      </c>
      <c r="ADI54" s="3">
        <v>3</v>
      </c>
      <c r="ADJ54" s="3">
        <v>4</v>
      </c>
      <c r="ADK54" s="3">
        <v>4</v>
      </c>
      <c r="ADL54" s="3">
        <v>11</v>
      </c>
      <c r="ADM54" s="3">
        <v>0</v>
      </c>
      <c r="ADN54" s="3">
        <v>0</v>
      </c>
      <c r="ADO54" s="3">
        <v>0</v>
      </c>
      <c r="ADP54" s="3">
        <v>0</v>
      </c>
      <c r="ADQ54" s="3">
        <v>0</v>
      </c>
      <c r="ADR54" s="3">
        <v>0</v>
      </c>
      <c r="ADS54" s="3">
        <v>0</v>
      </c>
      <c r="ADT54" s="3">
        <v>0</v>
      </c>
      <c r="ADU54" s="3">
        <v>0</v>
      </c>
      <c r="ADV54" s="3">
        <v>0</v>
      </c>
      <c r="ADW54" s="3">
        <v>0</v>
      </c>
      <c r="ADX54" s="3">
        <v>0</v>
      </c>
      <c r="ADY54" s="3">
        <v>0</v>
      </c>
      <c r="ADZ54" s="3">
        <v>0</v>
      </c>
      <c r="AEA54" s="3">
        <v>0</v>
      </c>
      <c r="AEB54" s="3">
        <v>0</v>
      </c>
      <c r="AEC54" s="3">
        <v>0</v>
      </c>
      <c r="AED54" s="3">
        <v>0</v>
      </c>
      <c r="AEE54" s="3">
        <v>0</v>
      </c>
      <c r="AEF54" s="3">
        <v>0</v>
      </c>
      <c r="AEG54" s="3">
        <v>0</v>
      </c>
      <c r="AEH54" s="3">
        <v>0</v>
      </c>
      <c r="AEI54" s="3">
        <v>0</v>
      </c>
      <c r="AEJ54" s="3">
        <v>0</v>
      </c>
      <c r="AEK54" s="3">
        <v>0</v>
      </c>
      <c r="AEL54" s="3">
        <v>0</v>
      </c>
      <c r="AEM54" t="s">
        <v>933</v>
      </c>
      <c r="AEN54" t="s">
        <v>933</v>
      </c>
      <c r="AEO54" s="5">
        <v>0</v>
      </c>
      <c r="AEP54" s="5">
        <v>0</v>
      </c>
      <c r="AEQ54" t="s">
        <v>933</v>
      </c>
      <c r="AER54" t="s">
        <v>933</v>
      </c>
      <c r="AES54" s="5">
        <v>0</v>
      </c>
      <c r="AET54" s="5">
        <v>0</v>
      </c>
      <c r="AEU54" s="5">
        <v>0</v>
      </c>
      <c r="AEV54" t="s">
        <v>933</v>
      </c>
      <c r="AEW54" t="s">
        <v>933</v>
      </c>
      <c r="AEX54" s="5">
        <v>0</v>
      </c>
      <c r="AEY54" s="5">
        <v>0</v>
      </c>
      <c r="AEZ54" s="5">
        <v>0</v>
      </c>
      <c r="AFA54" t="s">
        <v>933</v>
      </c>
      <c r="AFB54" t="s">
        <v>933</v>
      </c>
      <c r="AFC54" s="5">
        <v>0</v>
      </c>
      <c r="AFD54" s="5">
        <v>0</v>
      </c>
      <c r="AFE54" t="s">
        <v>933</v>
      </c>
      <c r="AFF54" t="s">
        <v>933</v>
      </c>
      <c r="AFG54" s="5">
        <v>0</v>
      </c>
      <c r="AFH54" s="5">
        <v>0</v>
      </c>
      <c r="AFI54" t="s">
        <v>933</v>
      </c>
      <c r="AFJ54" t="s">
        <v>933</v>
      </c>
      <c r="AFK54" t="s">
        <v>933</v>
      </c>
      <c r="AFL54" s="5">
        <v>0</v>
      </c>
      <c r="AFM54" t="s">
        <v>933</v>
      </c>
      <c r="AFN54" t="s">
        <v>933</v>
      </c>
      <c r="AFO54" s="5">
        <v>0</v>
      </c>
      <c r="AFP54" s="5">
        <v>0</v>
      </c>
      <c r="AFQ54" s="5">
        <v>0</v>
      </c>
      <c r="AFR54" t="s">
        <v>933</v>
      </c>
      <c r="AFS54" t="s">
        <v>933</v>
      </c>
      <c r="AFT54" s="5">
        <v>0</v>
      </c>
      <c r="AFU54" t="s">
        <v>933</v>
      </c>
      <c r="AFV54" t="s">
        <v>933</v>
      </c>
      <c r="AFW54" s="5">
        <v>0</v>
      </c>
      <c r="AFX54" t="s">
        <v>933</v>
      </c>
      <c r="AFY54" t="s">
        <v>933</v>
      </c>
      <c r="AFZ54" s="5">
        <v>0</v>
      </c>
      <c r="AGA54" t="s">
        <v>933</v>
      </c>
      <c r="AGB54" t="s">
        <v>933</v>
      </c>
      <c r="AGC54" s="5">
        <v>0</v>
      </c>
      <c r="AGD54" s="5">
        <v>0</v>
      </c>
      <c r="AGE54" t="s">
        <v>933</v>
      </c>
      <c r="AGF54" t="s">
        <v>933</v>
      </c>
      <c r="AGG54" s="5">
        <v>0</v>
      </c>
      <c r="AGH54" t="s">
        <v>933</v>
      </c>
      <c r="AGI54" t="s">
        <v>933</v>
      </c>
      <c r="AGJ54" s="5">
        <v>0</v>
      </c>
      <c r="AGK54" t="s">
        <v>933</v>
      </c>
      <c r="AGL54" t="s">
        <v>933</v>
      </c>
      <c r="AGM54" s="5">
        <v>0</v>
      </c>
      <c r="AGN54" t="s">
        <v>933</v>
      </c>
      <c r="AGO54" s="5">
        <v>0</v>
      </c>
      <c r="AGP54" s="5">
        <v>0</v>
      </c>
      <c r="AGQ54" t="s">
        <v>933</v>
      </c>
      <c r="AGR54" t="s">
        <v>933</v>
      </c>
      <c r="AGS54" s="5">
        <v>0</v>
      </c>
      <c r="AGT54" t="s">
        <v>933</v>
      </c>
      <c r="AGU54" t="s">
        <v>933</v>
      </c>
      <c r="AGV54" t="s">
        <v>933</v>
      </c>
      <c r="AGW54" t="s">
        <v>933</v>
      </c>
      <c r="AGX54" s="5">
        <v>0</v>
      </c>
      <c r="AGY54" s="5">
        <v>0</v>
      </c>
      <c r="AGZ54" s="5">
        <v>0</v>
      </c>
      <c r="AHA54" s="5">
        <v>0</v>
      </c>
      <c r="AHB54" s="5">
        <v>0</v>
      </c>
      <c r="AHC54" s="5">
        <v>0</v>
      </c>
      <c r="AHD54" s="5">
        <v>0</v>
      </c>
      <c r="AHE54" s="5">
        <v>0</v>
      </c>
      <c r="AHF54" s="5">
        <v>0</v>
      </c>
      <c r="AHG54" s="5">
        <v>0</v>
      </c>
      <c r="AHH54" s="5">
        <v>0</v>
      </c>
      <c r="AHI54" s="5">
        <v>0</v>
      </c>
      <c r="AHJ54" s="5">
        <v>0</v>
      </c>
      <c r="AHK54" s="5">
        <v>0</v>
      </c>
      <c r="AHL54" s="5">
        <v>0</v>
      </c>
      <c r="AHM54" s="5">
        <v>0</v>
      </c>
      <c r="AHN54" s="5">
        <v>0</v>
      </c>
      <c r="AHO54" s="5">
        <v>0</v>
      </c>
      <c r="AHP54" s="5">
        <v>0</v>
      </c>
      <c r="AHQ54" s="5">
        <v>0</v>
      </c>
      <c r="AHR54" s="5">
        <v>0</v>
      </c>
      <c r="AHS54" s="5">
        <v>0</v>
      </c>
      <c r="AHT54" s="5">
        <v>0</v>
      </c>
      <c r="AHU54" s="5">
        <v>0</v>
      </c>
      <c r="AHV54" s="5">
        <v>0</v>
      </c>
      <c r="AHW54" s="5">
        <v>0</v>
      </c>
    </row>
    <row r="55" spans="1:907" x14ac:dyDescent="0.2">
      <c r="A55" s="5">
        <v>62</v>
      </c>
      <c r="B55" t="s">
        <v>929</v>
      </c>
      <c r="C55" t="s">
        <v>904</v>
      </c>
      <c r="D55" t="s">
        <v>905</v>
      </c>
      <c r="E55" s="5">
        <v>80</v>
      </c>
      <c r="F55" s="5">
        <v>80.291666666666671</v>
      </c>
      <c r="G55" s="2">
        <v>42835</v>
      </c>
      <c r="H55" s="2">
        <v>42892</v>
      </c>
      <c r="I55" t="s">
        <v>906</v>
      </c>
      <c r="J55" t="s">
        <v>907</v>
      </c>
      <c r="K55" t="s">
        <v>913</v>
      </c>
      <c r="L55" t="s">
        <v>912</v>
      </c>
      <c r="M55" t="s">
        <v>912</v>
      </c>
      <c r="N55" s="5">
        <v>0</v>
      </c>
      <c r="O55" t="s">
        <v>911</v>
      </c>
      <c r="P55" t="s">
        <v>913</v>
      </c>
      <c r="Q55" s="5">
        <v>0</v>
      </c>
      <c r="R55" s="5">
        <v>0</v>
      </c>
      <c r="S55" s="5">
        <v>0</v>
      </c>
      <c r="T55" t="s">
        <v>913</v>
      </c>
      <c r="U55" t="s">
        <v>912</v>
      </c>
      <c r="V55" t="s">
        <v>912</v>
      </c>
      <c r="W55" s="5">
        <v>0</v>
      </c>
      <c r="X55" s="5">
        <v>0</v>
      </c>
      <c r="Y55" t="s">
        <v>912</v>
      </c>
      <c r="Z55" t="s">
        <v>913</v>
      </c>
      <c r="AA55" t="s">
        <v>912</v>
      </c>
      <c r="AB55" s="5">
        <v>0</v>
      </c>
      <c r="AC55" t="s">
        <v>912</v>
      </c>
      <c r="AD55" t="s">
        <v>912</v>
      </c>
      <c r="AE55" t="s">
        <v>913</v>
      </c>
      <c r="AF55" s="5">
        <v>0</v>
      </c>
      <c r="AG55" t="s">
        <v>913</v>
      </c>
      <c r="AH55" t="s">
        <v>912</v>
      </c>
      <c r="AI55" t="s">
        <v>912</v>
      </c>
      <c r="AJ55" s="5">
        <v>0</v>
      </c>
      <c r="AK55" t="s">
        <v>912</v>
      </c>
      <c r="AL55" t="s">
        <v>913</v>
      </c>
      <c r="AM55" s="5">
        <v>0</v>
      </c>
      <c r="AN55" s="5">
        <v>0</v>
      </c>
      <c r="AO55" s="5">
        <v>0</v>
      </c>
      <c r="AP55" t="s">
        <v>912</v>
      </c>
      <c r="AQ55" t="s">
        <v>913</v>
      </c>
      <c r="AR55" t="s">
        <v>912</v>
      </c>
      <c r="AS55" t="s">
        <v>912</v>
      </c>
      <c r="AT55" t="s">
        <v>913</v>
      </c>
      <c r="AU55" s="5">
        <v>0</v>
      </c>
      <c r="AV55" t="s">
        <v>913</v>
      </c>
      <c r="AW55" t="s">
        <v>913</v>
      </c>
      <c r="AX55" t="s">
        <v>913</v>
      </c>
      <c r="AY55" t="s">
        <v>912</v>
      </c>
      <c r="AZ55" t="s">
        <v>912</v>
      </c>
      <c r="BA55" s="5">
        <v>0</v>
      </c>
      <c r="BB55" s="5">
        <v>0</v>
      </c>
      <c r="BC55" t="s">
        <v>912</v>
      </c>
      <c r="BD55" t="s">
        <v>912</v>
      </c>
      <c r="BE55" s="5">
        <v>0</v>
      </c>
      <c r="BF55" t="s">
        <v>912</v>
      </c>
      <c r="BG55" t="s">
        <v>911</v>
      </c>
      <c r="BH55" t="s">
        <v>913</v>
      </c>
      <c r="BI55" t="s">
        <v>913</v>
      </c>
      <c r="BJ55" t="s">
        <v>912</v>
      </c>
      <c r="BK55" s="5">
        <v>0</v>
      </c>
      <c r="BL55" t="s">
        <v>913</v>
      </c>
      <c r="BM55" t="s">
        <v>912</v>
      </c>
      <c r="BN55" s="5">
        <v>0</v>
      </c>
      <c r="BO55" t="s">
        <v>913</v>
      </c>
      <c r="BP55" t="s">
        <v>913</v>
      </c>
      <c r="BQ55" s="5">
        <v>0</v>
      </c>
      <c r="BR55" t="s">
        <v>913</v>
      </c>
      <c r="BS55" t="s">
        <v>913</v>
      </c>
      <c r="BT55" s="5">
        <v>0</v>
      </c>
      <c r="BU55" t="s">
        <v>913</v>
      </c>
      <c r="BV55" t="s">
        <v>913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t="s">
        <v>913</v>
      </c>
      <c r="CW55" t="s">
        <v>912</v>
      </c>
      <c r="CX55" t="s">
        <v>912</v>
      </c>
      <c r="CY55" s="5">
        <v>0</v>
      </c>
      <c r="CZ55" t="s">
        <v>911</v>
      </c>
      <c r="DA55" t="s">
        <v>913</v>
      </c>
      <c r="DB55" s="5">
        <v>0</v>
      </c>
      <c r="DC55" s="5">
        <v>0</v>
      </c>
      <c r="DD55" s="5">
        <v>0</v>
      </c>
      <c r="DE55" t="s">
        <v>913</v>
      </c>
      <c r="DF55" t="s">
        <v>913</v>
      </c>
      <c r="DG55" t="s">
        <v>913</v>
      </c>
      <c r="DH55" s="5">
        <v>0</v>
      </c>
      <c r="DI55" s="5">
        <v>0</v>
      </c>
      <c r="DJ55" t="s">
        <v>912</v>
      </c>
      <c r="DK55" t="s">
        <v>913</v>
      </c>
      <c r="DL55" t="s">
        <v>913</v>
      </c>
      <c r="DM55" s="5">
        <v>0</v>
      </c>
      <c r="DN55" t="s">
        <v>913</v>
      </c>
      <c r="DO55" t="s">
        <v>913</v>
      </c>
      <c r="DP55" t="s">
        <v>913</v>
      </c>
      <c r="DQ55" s="5">
        <v>0</v>
      </c>
      <c r="DR55" t="s">
        <v>913</v>
      </c>
      <c r="DS55" t="s">
        <v>912</v>
      </c>
      <c r="DT55" t="s">
        <v>912</v>
      </c>
      <c r="DU55" s="5">
        <v>0</v>
      </c>
      <c r="DV55" t="s">
        <v>913</v>
      </c>
      <c r="DW55" t="s">
        <v>913</v>
      </c>
      <c r="DX55" s="5">
        <v>0</v>
      </c>
      <c r="DY55" s="5">
        <v>0</v>
      </c>
      <c r="DZ55" s="5">
        <v>0</v>
      </c>
      <c r="EA55" t="s">
        <v>913</v>
      </c>
      <c r="EB55" t="s">
        <v>913</v>
      </c>
      <c r="EC55" t="s">
        <v>913</v>
      </c>
      <c r="ED55" t="s">
        <v>913</v>
      </c>
      <c r="EE55" t="s">
        <v>913</v>
      </c>
      <c r="EF55" s="5">
        <v>0</v>
      </c>
      <c r="EG55" t="s">
        <v>912</v>
      </c>
      <c r="EH55" t="s">
        <v>913</v>
      </c>
      <c r="EI55" t="s">
        <v>913</v>
      </c>
      <c r="EJ55" t="s">
        <v>912</v>
      </c>
      <c r="EK55" t="s">
        <v>913</v>
      </c>
      <c r="EL55" s="5">
        <v>0</v>
      </c>
      <c r="EM55" s="5">
        <v>0</v>
      </c>
      <c r="EN55" t="s">
        <v>913</v>
      </c>
      <c r="EO55" t="s">
        <v>913</v>
      </c>
      <c r="EP55" s="5">
        <v>0</v>
      </c>
      <c r="EQ55" t="s">
        <v>913</v>
      </c>
      <c r="ER55" t="s">
        <v>911</v>
      </c>
      <c r="ES55" t="s">
        <v>913</v>
      </c>
      <c r="ET55" t="s">
        <v>913</v>
      </c>
      <c r="EU55" t="s">
        <v>912</v>
      </c>
      <c r="EV55" s="5">
        <v>0</v>
      </c>
      <c r="EW55" t="s">
        <v>913</v>
      </c>
      <c r="EX55" t="s">
        <v>912</v>
      </c>
      <c r="EY55" s="5">
        <v>0</v>
      </c>
      <c r="EZ55" t="s">
        <v>913</v>
      </c>
      <c r="FA55" t="s">
        <v>912</v>
      </c>
      <c r="FB55" s="5">
        <v>0</v>
      </c>
      <c r="FC55" t="s">
        <v>913</v>
      </c>
      <c r="FD55" t="s">
        <v>912</v>
      </c>
      <c r="FE55" s="5">
        <v>0</v>
      </c>
      <c r="FF55" t="s">
        <v>913</v>
      </c>
      <c r="FG55" t="s">
        <v>913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999</v>
      </c>
      <c r="GH55" s="5">
        <v>999</v>
      </c>
      <c r="GI55" t="s">
        <v>909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999</v>
      </c>
      <c r="GQ55" s="5">
        <v>999</v>
      </c>
      <c r="GR55" t="s">
        <v>1037</v>
      </c>
      <c r="GS55" s="4">
        <v>20</v>
      </c>
      <c r="GT55" s="4">
        <v>22</v>
      </c>
      <c r="GU55" s="4">
        <v>36</v>
      </c>
      <c r="GV55" s="4">
        <v>36</v>
      </c>
      <c r="GW55" s="5">
        <v>56</v>
      </c>
      <c r="GX55" s="5">
        <v>58</v>
      </c>
      <c r="GY55" s="5">
        <v>11</v>
      </c>
      <c r="GZ55" s="5">
        <v>9</v>
      </c>
      <c r="HA55" s="5">
        <v>12</v>
      </c>
      <c r="HB55" s="5">
        <v>10</v>
      </c>
      <c r="HC55" s="5">
        <v>18</v>
      </c>
      <c r="HD55" s="5">
        <v>18</v>
      </c>
      <c r="HE55" s="5">
        <v>18</v>
      </c>
      <c r="HF55" s="5">
        <v>18</v>
      </c>
      <c r="HG55" t="s">
        <v>935</v>
      </c>
      <c r="HH55" t="s">
        <v>935</v>
      </c>
      <c r="HI55" s="5">
        <v>2</v>
      </c>
      <c r="HJ55" s="5">
        <v>11</v>
      </c>
      <c r="HK55" s="5">
        <v>4</v>
      </c>
      <c r="HL55" s="5">
        <v>4</v>
      </c>
      <c r="HM55" s="5">
        <v>0</v>
      </c>
      <c r="HN55" s="5">
        <v>0</v>
      </c>
      <c r="HO55" s="5">
        <v>0</v>
      </c>
      <c r="HP55" s="5">
        <v>5</v>
      </c>
      <c r="HQ55" s="5">
        <v>0</v>
      </c>
      <c r="HR55" s="5">
        <v>4</v>
      </c>
      <c r="HS55" s="5">
        <v>5</v>
      </c>
      <c r="HT55" s="5">
        <v>5</v>
      </c>
      <c r="HU55" s="5">
        <v>5</v>
      </c>
      <c r="HV55" s="5">
        <v>0</v>
      </c>
      <c r="HW55" s="5">
        <v>5</v>
      </c>
      <c r="HX55" s="5">
        <v>5</v>
      </c>
      <c r="HY55" s="5">
        <v>0</v>
      </c>
      <c r="HZ55" s="5">
        <v>0</v>
      </c>
      <c r="IA55" s="5">
        <v>0</v>
      </c>
      <c r="IB55" s="5">
        <v>5</v>
      </c>
      <c r="IC55" s="5">
        <v>5</v>
      </c>
      <c r="ID55" s="5">
        <v>5</v>
      </c>
      <c r="IE55" s="5">
        <v>0</v>
      </c>
      <c r="IF55" s="5">
        <v>0</v>
      </c>
      <c r="IG55" s="5">
        <v>5</v>
      </c>
      <c r="IH55" s="5">
        <v>5</v>
      </c>
      <c r="II55" s="5">
        <v>5</v>
      </c>
      <c r="IJ55" s="5">
        <v>0</v>
      </c>
      <c r="IK55" s="5">
        <v>5</v>
      </c>
      <c r="IL55" s="5">
        <v>5</v>
      </c>
      <c r="IM55" s="5">
        <v>5</v>
      </c>
      <c r="IN55" s="5">
        <v>0</v>
      </c>
      <c r="IO55" s="5">
        <v>5</v>
      </c>
      <c r="IP55" s="5">
        <v>5</v>
      </c>
      <c r="IQ55" s="5">
        <v>5</v>
      </c>
      <c r="IR55" s="5">
        <v>0</v>
      </c>
      <c r="IS55" s="5">
        <v>5</v>
      </c>
      <c r="IT55" s="5">
        <v>5</v>
      </c>
      <c r="IU55" s="5">
        <v>0</v>
      </c>
      <c r="IV55" s="5">
        <v>0</v>
      </c>
      <c r="IW55" s="5">
        <v>0</v>
      </c>
      <c r="IX55" s="5">
        <v>5</v>
      </c>
      <c r="IY55" s="5">
        <v>5</v>
      </c>
      <c r="IZ55" s="5">
        <v>5</v>
      </c>
      <c r="JA55" s="5">
        <v>5</v>
      </c>
      <c r="JB55" s="5">
        <v>5</v>
      </c>
      <c r="JC55" s="5">
        <v>0</v>
      </c>
      <c r="JD55" s="5">
        <v>5</v>
      </c>
      <c r="JE55" s="5">
        <v>5</v>
      </c>
      <c r="JF55" s="5">
        <v>5</v>
      </c>
      <c r="JG55" s="5">
        <v>5</v>
      </c>
      <c r="JH55" s="5">
        <v>5</v>
      </c>
      <c r="JI55" s="5">
        <v>0</v>
      </c>
      <c r="JJ55" s="5">
        <v>0</v>
      </c>
      <c r="JK55" s="5">
        <v>5</v>
      </c>
      <c r="JL55" s="5">
        <v>5</v>
      </c>
      <c r="JM55" s="5">
        <v>0</v>
      </c>
      <c r="JN55" s="5">
        <v>5</v>
      </c>
      <c r="JO55" s="5">
        <v>5</v>
      </c>
      <c r="JP55" s="5">
        <v>5</v>
      </c>
      <c r="JQ55" s="5">
        <v>5</v>
      </c>
      <c r="JR55" s="5">
        <v>5</v>
      </c>
      <c r="JS55" s="5">
        <v>0</v>
      </c>
      <c r="JT55" s="5">
        <v>5</v>
      </c>
      <c r="JU55" s="5">
        <v>5</v>
      </c>
      <c r="JV55" s="5">
        <v>0</v>
      </c>
      <c r="JW55" s="5">
        <v>5</v>
      </c>
      <c r="JX55" s="5">
        <v>5</v>
      </c>
      <c r="JY55" s="5">
        <v>0</v>
      </c>
      <c r="JZ55" s="5">
        <v>5</v>
      </c>
      <c r="KA55" s="5">
        <v>5</v>
      </c>
      <c r="KB55" s="5">
        <v>0</v>
      </c>
      <c r="KC55" s="5">
        <v>5</v>
      </c>
      <c r="KD55" s="5">
        <v>5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t="s">
        <v>918</v>
      </c>
      <c r="LE55" t="s">
        <v>917</v>
      </c>
      <c r="LF55" t="s">
        <v>918</v>
      </c>
      <c r="LG55" s="5">
        <v>0</v>
      </c>
      <c r="LH55" t="s">
        <v>917</v>
      </c>
      <c r="LI55" t="s">
        <v>918</v>
      </c>
      <c r="LJ55" s="5">
        <v>0</v>
      </c>
      <c r="LK55" s="5">
        <v>0</v>
      </c>
      <c r="LL55" s="5">
        <v>0</v>
      </c>
      <c r="LM55" t="s">
        <v>918</v>
      </c>
      <c r="LN55" t="s">
        <v>918</v>
      </c>
      <c r="LO55" t="s">
        <v>918</v>
      </c>
      <c r="LP55" s="5">
        <v>0</v>
      </c>
      <c r="LQ55" s="5">
        <v>0</v>
      </c>
      <c r="LR55" t="s">
        <v>916</v>
      </c>
      <c r="LS55" t="s">
        <v>918</v>
      </c>
      <c r="LT55" t="s">
        <v>918</v>
      </c>
      <c r="LU55" s="5">
        <v>0</v>
      </c>
      <c r="LV55" t="s">
        <v>918</v>
      </c>
      <c r="LW55" t="s">
        <v>918</v>
      </c>
      <c r="LX55" t="s">
        <v>918</v>
      </c>
      <c r="LY55" s="5">
        <v>0</v>
      </c>
      <c r="LZ55" t="s">
        <v>918</v>
      </c>
      <c r="MA55" t="s">
        <v>918</v>
      </c>
      <c r="MB55" t="s">
        <v>916</v>
      </c>
      <c r="MC55" s="5">
        <v>0</v>
      </c>
      <c r="MD55" t="s">
        <v>918</v>
      </c>
      <c r="ME55" t="s">
        <v>918</v>
      </c>
      <c r="MF55" s="5">
        <v>0</v>
      </c>
      <c r="MG55" s="5">
        <v>0</v>
      </c>
      <c r="MH55" s="5">
        <v>0</v>
      </c>
      <c r="MI55" t="s">
        <v>918</v>
      </c>
      <c r="MJ55" t="s">
        <v>918</v>
      </c>
      <c r="MK55" t="s">
        <v>918</v>
      </c>
      <c r="ML55" t="s">
        <v>918</v>
      </c>
      <c r="MM55" t="s">
        <v>918</v>
      </c>
      <c r="MN55" s="5">
        <v>0</v>
      </c>
      <c r="MO55" t="s">
        <v>918</v>
      </c>
      <c r="MP55" t="s">
        <v>918</v>
      </c>
      <c r="MQ55" t="s">
        <v>918</v>
      </c>
      <c r="MR55" t="s">
        <v>916</v>
      </c>
      <c r="MS55" t="s">
        <v>918</v>
      </c>
      <c r="MT55" s="5">
        <v>0</v>
      </c>
      <c r="MU55" s="5">
        <v>0</v>
      </c>
      <c r="MV55" t="s">
        <v>918</v>
      </c>
      <c r="MW55" t="s">
        <v>918</v>
      </c>
      <c r="MX55" s="5">
        <v>0</v>
      </c>
      <c r="MY55" t="s">
        <v>918</v>
      </c>
      <c r="MZ55" t="s">
        <v>917</v>
      </c>
      <c r="NA55" t="s">
        <v>918</v>
      </c>
      <c r="NB55" t="s">
        <v>918</v>
      </c>
      <c r="NC55" t="s">
        <v>916</v>
      </c>
      <c r="ND55" s="5">
        <v>0</v>
      </c>
      <c r="NE55" t="s">
        <v>918</v>
      </c>
      <c r="NF55" t="s">
        <v>916</v>
      </c>
      <c r="NG55" s="5">
        <v>0</v>
      </c>
      <c r="NH55" t="s">
        <v>918</v>
      </c>
      <c r="NI55" t="s">
        <v>918</v>
      </c>
      <c r="NJ55" s="5">
        <v>0</v>
      </c>
      <c r="NK55" t="s">
        <v>918</v>
      </c>
      <c r="NL55" t="s">
        <v>918</v>
      </c>
      <c r="NM55" s="5">
        <v>0</v>
      </c>
      <c r="NN55" t="s">
        <v>918</v>
      </c>
      <c r="NO55" t="s">
        <v>918</v>
      </c>
      <c r="NP55" s="5">
        <v>0</v>
      </c>
      <c r="NQ55" s="5">
        <v>0</v>
      </c>
      <c r="NR55" s="5">
        <v>0</v>
      </c>
      <c r="NS55" s="5">
        <v>0</v>
      </c>
      <c r="NT55" s="5">
        <v>0</v>
      </c>
      <c r="NU55" s="5">
        <v>0</v>
      </c>
      <c r="NV55" s="5">
        <v>0</v>
      </c>
      <c r="NW55" s="5">
        <v>0</v>
      </c>
      <c r="NX55" s="5">
        <v>0</v>
      </c>
      <c r="NY55" s="5">
        <v>0</v>
      </c>
      <c r="NZ55" s="5">
        <v>0</v>
      </c>
      <c r="OA55" s="5">
        <v>0</v>
      </c>
      <c r="OB55" s="5">
        <v>0</v>
      </c>
      <c r="OC55" s="5">
        <v>0</v>
      </c>
      <c r="OD55" s="5">
        <v>0</v>
      </c>
      <c r="OE55" s="5">
        <v>0</v>
      </c>
      <c r="OF55" s="5">
        <v>0</v>
      </c>
      <c r="OG55" s="5">
        <v>0</v>
      </c>
      <c r="OH55" s="5">
        <v>0</v>
      </c>
      <c r="OI55" s="5">
        <v>0</v>
      </c>
      <c r="OJ55" s="5">
        <v>0</v>
      </c>
      <c r="OK55" s="5">
        <v>0</v>
      </c>
      <c r="OL55" s="5">
        <v>0</v>
      </c>
      <c r="OM55" s="5">
        <v>0</v>
      </c>
      <c r="ON55" s="5">
        <v>0</v>
      </c>
      <c r="OO55" s="5">
        <v>5</v>
      </c>
      <c r="OP55" s="5">
        <v>15</v>
      </c>
      <c r="OQ55" s="5">
        <v>10</v>
      </c>
      <c r="OR55" s="5">
        <v>0</v>
      </c>
      <c r="OS55" s="5">
        <v>15</v>
      </c>
      <c r="OT55" s="5">
        <v>5</v>
      </c>
      <c r="OU55" s="5">
        <v>0</v>
      </c>
      <c r="OV55" s="5">
        <v>0</v>
      </c>
      <c r="OW55" s="5">
        <v>0</v>
      </c>
      <c r="OX55" s="5">
        <v>5</v>
      </c>
      <c r="OY55" s="5">
        <v>15</v>
      </c>
      <c r="OZ55" s="5">
        <v>15</v>
      </c>
      <c r="PA55" s="5">
        <v>0</v>
      </c>
      <c r="PB55" s="5">
        <v>0</v>
      </c>
      <c r="PC55" s="5">
        <v>15</v>
      </c>
      <c r="PD55" s="5">
        <v>5</v>
      </c>
      <c r="PE55" s="5">
        <v>10</v>
      </c>
      <c r="PF55" s="5">
        <v>0</v>
      </c>
      <c r="PG55" s="5">
        <v>5</v>
      </c>
      <c r="PH55" s="5">
        <v>5</v>
      </c>
      <c r="PI55" s="5">
        <v>5</v>
      </c>
      <c r="PJ55" s="5">
        <v>0</v>
      </c>
      <c r="PK55" s="5">
        <v>5</v>
      </c>
      <c r="PL55" s="5">
        <v>10</v>
      </c>
      <c r="PM55" s="5">
        <v>10</v>
      </c>
      <c r="PN55" s="5">
        <v>0</v>
      </c>
      <c r="PO55" s="5">
        <v>15</v>
      </c>
      <c r="PP55" s="5">
        <v>15</v>
      </c>
      <c r="PQ55" s="5">
        <v>0</v>
      </c>
      <c r="PR55" s="5">
        <v>0</v>
      </c>
      <c r="PS55" s="5">
        <v>0</v>
      </c>
      <c r="PT55" s="5">
        <v>15</v>
      </c>
      <c r="PU55" s="5">
        <v>15</v>
      </c>
      <c r="PV55" s="5">
        <v>15</v>
      </c>
      <c r="PW55" s="5">
        <v>15</v>
      </c>
      <c r="PX55" s="5">
        <v>15</v>
      </c>
      <c r="PY55" s="5">
        <v>0</v>
      </c>
      <c r="PZ55" s="5">
        <v>15</v>
      </c>
      <c r="QA55" s="5">
        <v>15</v>
      </c>
      <c r="QB55" s="5">
        <v>15</v>
      </c>
      <c r="QC55" s="5">
        <v>15</v>
      </c>
      <c r="QD55" s="5">
        <v>15</v>
      </c>
      <c r="QE55" s="5">
        <v>0</v>
      </c>
      <c r="QF55" s="5">
        <v>0</v>
      </c>
      <c r="QG55" s="5">
        <v>15</v>
      </c>
      <c r="QH55" s="5">
        <v>15</v>
      </c>
      <c r="QI55" s="5">
        <v>0</v>
      </c>
      <c r="QJ55" s="5">
        <v>15</v>
      </c>
      <c r="QK55" s="5">
        <v>45</v>
      </c>
      <c r="QL55" s="5">
        <v>15</v>
      </c>
      <c r="QM55" s="5">
        <v>15</v>
      </c>
      <c r="QN55" s="5">
        <v>30</v>
      </c>
      <c r="QO55" s="5">
        <v>0</v>
      </c>
      <c r="QP55" s="5">
        <v>15</v>
      </c>
      <c r="QQ55" s="5">
        <v>30</v>
      </c>
      <c r="QR55" s="5">
        <v>0</v>
      </c>
      <c r="QS55" s="5">
        <v>15</v>
      </c>
      <c r="QT55" s="5">
        <v>30</v>
      </c>
      <c r="QU55" s="5">
        <v>0</v>
      </c>
      <c r="QV55" s="5">
        <v>15</v>
      </c>
      <c r="QW55" s="5">
        <v>15</v>
      </c>
      <c r="QX55" s="5">
        <v>0</v>
      </c>
      <c r="QY55" s="5">
        <v>15</v>
      </c>
      <c r="QZ55" s="5">
        <v>15</v>
      </c>
      <c r="RA55" s="5">
        <v>0</v>
      </c>
      <c r="RB55" s="5">
        <v>0</v>
      </c>
      <c r="RC55" s="5">
        <v>0</v>
      </c>
      <c r="RD55" s="5">
        <v>0</v>
      </c>
      <c r="RE55" s="5">
        <v>0</v>
      </c>
      <c r="RF55" s="5">
        <v>0</v>
      </c>
      <c r="RG55" s="5">
        <v>0</v>
      </c>
      <c r="RH55" s="5">
        <v>0</v>
      </c>
      <c r="RI55" s="5">
        <v>0</v>
      </c>
      <c r="RJ55" s="5">
        <v>0</v>
      </c>
      <c r="RK55" s="5">
        <v>0</v>
      </c>
      <c r="RL55" s="5">
        <v>0</v>
      </c>
      <c r="RM55" s="5">
        <v>0</v>
      </c>
      <c r="RN55" s="5">
        <v>0</v>
      </c>
      <c r="RO55" s="5">
        <v>0</v>
      </c>
      <c r="RP55" s="5">
        <v>0</v>
      </c>
      <c r="RQ55" s="5">
        <v>0</v>
      </c>
      <c r="RR55" s="5">
        <v>0</v>
      </c>
      <c r="RS55" s="5">
        <v>0</v>
      </c>
      <c r="RT55" s="5">
        <v>0</v>
      </c>
      <c r="RU55" s="5">
        <v>0</v>
      </c>
      <c r="RV55" s="5">
        <v>0</v>
      </c>
      <c r="RW55" s="5">
        <v>0</v>
      </c>
      <c r="RX55" s="5">
        <v>0</v>
      </c>
      <c r="RY55" s="5">
        <v>0</v>
      </c>
      <c r="RZ55" s="5">
        <v>3</v>
      </c>
      <c r="SA55" s="5">
        <v>2</v>
      </c>
      <c r="SB55" s="5">
        <v>3</v>
      </c>
      <c r="SC55" s="5">
        <v>3</v>
      </c>
      <c r="SD55" s="5">
        <v>3</v>
      </c>
      <c r="SE55" s="5">
        <v>3</v>
      </c>
      <c r="SF55" s="5">
        <v>2</v>
      </c>
      <c r="SG55" s="5">
        <v>3</v>
      </c>
      <c r="SH55" s="5">
        <v>2</v>
      </c>
      <c r="SI55" s="5">
        <v>3</v>
      </c>
      <c r="SJ55" s="5">
        <v>2</v>
      </c>
      <c r="SK55" s="5">
        <v>2</v>
      </c>
      <c r="SL55" s="5">
        <v>3</v>
      </c>
      <c r="SM55" s="5">
        <v>2</v>
      </c>
      <c r="SN55" s="5">
        <v>2</v>
      </c>
      <c r="SO55" s="5">
        <v>2</v>
      </c>
      <c r="SP55" s="5">
        <v>2</v>
      </c>
      <c r="SQ55" s="5">
        <v>2</v>
      </c>
      <c r="SR55" s="5">
        <v>0</v>
      </c>
      <c r="SS55" s="5">
        <v>0</v>
      </c>
      <c r="ST55" s="5">
        <v>0</v>
      </c>
      <c r="SU55" s="5">
        <v>0</v>
      </c>
      <c r="SV55" s="5">
        <v>0</v>
      </c>
      <c r="SW55" s="5">
        <v>0</v>
      </c>
      <c r="SX55" s="5">
        <v>0</v>
      </c>
      <c r="SY55" s="5">
        <v>0</v>
      </c>
      <c r="SZ55" s="5">
        <v>0</v>
      </c>
      <c r="TA55" s="5">
        <v>0</v>
      </c>
      <c r="TB55" s="1" t="e">
        <v>#NULL!</v>
      </c>
      <c r="TC55" s="1" t="e">
        <v>#NULL!</v>
      </c>
      <c r="TD55" s="1" t="e">
        <v>#NULL!</v>
      </c>
      <c r="TE55" s="1" t="e">
        <v>#NULL!</v>
      </c>
      <c r="TF55" s="1" t="e">
        <v>#NULL!</v>
      </c>
      <c r="TG55" s="1" t="e">
        <v>#NULL!</v>
      </c>
      <c r="TH55" s="1" t="e">
        <v>#NULL!</v>
      </c>
      <c r="TI55" s="1" t="e">
        <v>#NULL!</v>
      </c>
      <c r="TJ55" s="1" t="e">
        <v>#NULL!</v>
      </c>
      <c r="TK55" s="1" t="e">
        <v>#NULL!</v>
      </c>
      <c r="TL55" s="1" t="e">
        <v>#NULL!</v>
      </c>
      <c r="TM55" s="1" t="e">
        <v>#NULL!</v>
      </c>
      <c r="TN55" s="1" t="e">
        <v>#NULL!</v>
      </c>
      <c r="TO55" s="1" t="e">
        <v>#NULL!</v>
      </c>
      <c r="TP55" s="1" t="e">
        <v>#NULL!</v>
      </c>
      <c r="TQ55" s="1" t="e">
        <v>#NULL!</v>
      </c>
      <c r="TR55" s="1" t="e">
        <v>#NULL!</v>
      </c>
      <c r="TS55" s="1" t="e">
        <v>#NULL!</v>
      </c>
      <c r="TT55" s="1" t="e">
        <v>#NULL!</v>
      </c>
      <c r="TU55" s="1" t="e">
        <v>#NULL!</v>
      </c>
      <c r="TV55" s="1" t="e">
        <v>#NULL!</v>
      </c>
      <c r="TW55" s="1" t="e">
        <v>#NULL!</v>
      </c>
      <c r="TX55" s="1" t="e">
        <v>#NULL!</v>
      </c>
      <c r="TY55" s="1" t="e">
        <v>#NULL!</v>
      </c>
      <c r="TZ55" s="1" t="e">
        <v>#NULL!</v>
      </c>
      <c r="UA55" s="1" t="e">
        <v>#NULL!</v>
      </c>
      <c r="UB55" s="1" t="e">
        <v>#NULL!</v>
      </c>
      <c r="UC55" s="1" t="e">
        <v>#NULL!</v>
      </c>
      <c r="UD55" s="1" t="e">
        <v>#NULL!</v>
      </c>
      <c r="UE55" s="1" t="e">
        <v>#NULL!</v>
      </c>
      <c r="UF55" s="5">
        <v>0</v>
      </c>
      <c r="UG55" s="5">
        <v>0</v>
      </c>
      <c r="UH55" s="5">
        <v>0</v>
      </c>
      <c r="UI55" s="5">
        <v>0</v>
      </c>
      <c r="UJ55" s="5">
        <v>0</v>
      </c>
      <c r="UK55" s="5">
        <v>0</v>
      </c>
      <c r="UL55" s="5">
        <v>0</v>
      </c>
      <c r="UM55" s="5">
        <v>0</v>
      </c>
      <c r="UN55" s="5">
        <v>0</v>
      </c>
      <c r="UO55" s="5">
        <v>0</v>
      </c>
      <c r="UP55" s="5">
        <v>0</v>
      </c>
      <c r="UQ55" s="5">
        <v>0</v>
      </c>
      <c r="UR55" s="5">
        <v>0</v>
      </c>
      <c r="US55" s="5">
        <v>0</v>
      </c>
      <c r="UT55" s="5">
        <v>0</v>
      </c>
      <c r="UU55" s="5">
        <v>0</v>
      </c>
      <c r="UV55" s="5">
        <v>0</v>
      </c>
      <c r="UW55" s="5">
        <v>0</v>
      </c>
      <c r="UX55" s="5">
        <v>0</v>
      </c>
      <c r="UY55" s="5">
        <v>0</v>
      </c>
      <c r="UZ55" s="5">
        <v>0</v>
      </c>
      <c r="VA55" s="5">
        <v>0</v>
      </c>
      <c r="VB55" s="5">
        <v>0</v>
      </c>
      <c r="VC55" s="5">
        <v>0</v>
      </c>
      <c r="VD55" s="5">
        <v>0</v>
      </c>
      <c r="VE55" s="5">
        <v>0</v>
      </c>
      <c r="VF55" t="s">
        <v>924</v>
      </c>
      <c r="VG55" t="s">
        <v>924</v>
      </c>
      <c r="VH55" s="5">
        <v>0</v>
      </c>
      <c r="VI55" s="5">
        <v>0</v>
      </c>
      <c r="VJ55" s="5">
        <v>0</v>
      </c>
      <c r="VK55" t="s">
        <v>924</v>
      </c>
      <c r="VL55" t="s">
        <v>924</v>
      </c>
      <c r="VM55" t="s">
        <v>924</v>
      </c>
      <c r="VN55" s="5">
        <v>0</v>
      </c>
      <c r="VO55" s="5">
        <v>0</v>
      </c>
      <c r="VP55" s="5">
        <v>0</v>
      </c>
      <c r="VQ55" s="5">
        <v>0</v>
      </c>
      <c r="VR55" s="5">
        <v>0</v>
      </c>
      <c r="VS55" s="5">
        <v>0</v>
      </c>
      <c r="VT55" s="5">
        <v>0</v>
      </c>
      <c r="VU55" s="5">
        <v>0</v>
      </c>
      <c r="VV55" s="5">
        <v>0</v>
      </c>
      <c r="VW55">
        <v>0</v>
      </c>
      <c r="VX55" s="5">
        <v>0</v>
      </c>
      <c r="VY55" s="5">
        <v>0</v>
      </c>
      <c r="VZ55" s="5">
        <v>0</v>
      </c>
      <c r="WA55" s="5">
        <v>0</v>
      </c>
      <c r="WB55" s="5">
        <v>0</v>
      </c>
      <c r="WC55" s="5">
        <v>0</v>
      </c>
      <c r="WD55" s="5">
        <v>0</v>
      </c>
      <c r="WE55" s="5">
        <v>0</v>
      </c>
      <c r="WF55" s="5">
        <v>0</v>
      </c>
      <c r="WG55" s="5">
        <v>0</v>
      </c>
      <c r="WH55" s="5">
        <v>0</v>
      </c>
      <c r="WI55" s="5">
        <v>0</v>
      </c>
      <c r="WJ55" s="5">
        <v>0</v>
      </c>
      <c r="WK55" s="5">
        <v>0</v>
      </c>
      <c r="WL55" s="5">
        <v>0</v>
      </c>
      <c r="WM55" s="5">
        <v>0</v>
      </c>
      <c r="WN55" s="5">
        <v>0</v>
      </c>
      <c r="WO55" s="5">
        <v>0</v>
      </c>
      <c r="WP55" s="5">
        <v>0</v>
      </c>
      <c r="WQ55" s="5">
        <v>0</v>
      </c>
      <c r="WR55" s="5">
        <v>0</v>
      </c>
      <c r="WS55" s="5">
        <v>0</v>
      </c>
      <c r="WT55" s="5">
        <v>0</v>
      </c>
      <c r="WU55" s="5">
        <v>0</v>
      </c>
      <c r="WV55" s="5">
        <v>0</v>
      </c>
      <c r="WW55" s="5">
        <v>0</v>
      </c>
      <c r="WX55" s="5">
        <v>0</v>
      </c>
      <c r="WY55" s="5">
        <v>0</v>
      </c>
      <c r="WZ55" s="5">
        <v>0</v>
      </c>
      <c r="XA55" s="5">
        <v>0</v>
      </c>
      <c r="XB55" s="5">
        <v>0</v>
      </c>
      <c r="XC55" s="5">
        <v>0</v>
      </c>
      <c r="XD55" s="5">
        <v>0</v>
      </c>
      <c r="XE55" s="5">
        <v>0</v>
      </c>
      <c r="XF55" s="5">
        <v>0</v>
      </c>
      <c r="XG55" s="5">
        <v>0</v>
      </c>
      <c r="XH55" s="5">
        <v>0</v>
      </c>
      <c r="XI55" s="5">
        <v>0</v>
      </c>
      <c r="XJ55" s="5">
        <v>0</v>
      </c>
      <c r="XK55" s="5">
        <v>0</v>
      </c>
      <c r="XL55" s="5">
        <v>0</v>
      </c>
      <c r="XM55" s="5">
        <v>0</v>
      </c>
      <c r="XN55" s="5">
        <v>0</v>
      </c>
      <c r="XO55" s="5">
        <v>0</v>
      </c>
      <c r="XP55" s="5">
        <v>0</v>
      </c>
      <c r="XQ55" s="3">
        <v>2</v>
      </c>
      <c r="XR55" s="3">
        <v>1</v>
      </c>
      <c r="XS55" s="3">
        <v>0</v>
      </c>
      <c r="XT55" s="3">
        <v>0</v>
      </c>
      <c r="XU55" s="3">
        <v>1</v>
      </c>
      <c r="XV55" s="3">
        <v>0</v>
      </c>
      <c r="XW55" s="3">
        <v>0</v>
      </c>
      <c r="XX55" s="3">
        <v>0</v>
      </c>
      <c r="XY55" s="3">
        <v>0</v>
      </c>
      <c r="XZ55" s="3">
        <v>2</v>
      </c>
      <c r="YA55" s="3">
        <v>1</v>
      </c>
      <c r="YB55" s="3">
        <v>0</v>
      </c>
      <c r="YC55" s="3">
        <v>0</v>
      </c>
      <c r="YD55" s="3">
        <v>0</v>
      </c>
      <c r="YE55" s="3">
        <v>1</v>
      </c>
      <c r="YF55" s="3">
        <v>1</v>
      </c>
      <c r="YG55" s="3">
        <v>0</v>
      </c>
      <c r="YH55" s="3">
        <v>0</v>
      </c>
      <c r="YI55" s="3">
        <v>1</v>
      </c>
      <c r="YJ55" s="3">
        <v>1</v>
      </c>
      <c r="YK55" s="3">
        <v>0</v>
      </c>
      <c r="YL55" s="3">
        <v>0</v>
      </c>
      <c r="YM55" s="3">
        <v>1</v>
      </c>
      <c r="YN55" s="3">
        <v>1</v>
      </c>
      <c r="YO55" s="3">
        <v>0</v>
      </c>
      <c r="YP55" s="1" t="e">
        <v>#NULL!</v>
      </c>
      <c r="YQ55" s="3">
        <v>3</v>
      </c>
      <c r="YR55" s="3">
        <v>0</v>
      </c>
      <c r="YS55" s="3">
        <v>0</v>
      </c>
      <c r="YT55" s="3">
        <v>0</v>
      </c>
      <c r="YU55" s="3">
        <v>0</v>
      </c>
      <c r="YV55" s="3">
        <v>2</v>
      </c>
      <c r="YW55" s="3">
        <v>2</v>
      </c>
      <c r="YX55" s="3">
        <v>0</v>
      </c>
      <c r="YY55" s="3">
        <v>2</v>
      </c>
      <c r="YZ55" s="3">
        <v>0</v>
      </c>
      <c r="ZA55" s="3">
        <v>0</v>
      </c>
      <c r="ZB55" s="3">
        <v>1</v>
      </c>
      <c r="ZC55" s="3">
        <v>2</v>
      </c>
      <c r="ZD55" s="3">
        <v>0</v>
      </c>
      <c r="ZE55" s="3">
        <v>1</v>
      </c>
      <c r="ZF55" s="3">
        <v>0</v>
      </c>
      <c r="ZG55" s="3">
        <v>1</v>
      </c>
      <c r="ZH55" s="3">
        <v>0</v>
      </c>
      <c r="ZI55" s="3">
        <v>2</v>
      </c>
      <c r="ZJ55" s="3">
        <v>0</v>
      </c>
      <c r="ZK55" s="3">
        <v>0</v>
      </c>
      <c r="ZL55" s="3">
        <v>2</v>
      </c>
      <c r="ZM55" s="3">
        <v>1</v>
      </c>
      <c r="ZN55" s="3">
        <v>0</v>
      </c>
      <c r="ZO55" s="3">
        <v>2</v>
      </c>
      <c r="ZP55" s="3">
        <v>0</v>
      </c>
      <c r="ZQ55" s="3">
        <v>0</v>
      </c>
      <c r="ZR55" s="3">
        <v>2</v>
      </c>
      <c r="ZS55" s="3">
        <v>0</v>
      </c>
      <c r="ZT55" s="3">
        <v>0</v>
      </c>
      <c r="ZU55" s="3">
        <v>1</v>
      </c>
      <c r="ZV55" s="3">
        <v>0</v>
      </c>
      <c r="ZW55" s="3">
        <v>0</v>
      </c>
      <c r="ZX55" s="3">
        <v>1</v>
      </c>
      <c r="ZY55" s="3">
        <v>0</v>
      </c>
      <c r="ZZ55" s="3">
        <v>0</v>
      </c>
      <c r="AAA55" s="3">
        <v>2</v>
      </c>
      <c r="AAB55" s="3">
        <v>0</v>
      </c>
      <c r="AAC55" s="3">
        <v>0</v>
      </c>
      <c r="AAD55" s="3">
        <v>0</v>
      </c>
      <c r="AAE55" s="3">
        <v>0</v>
      </c>
      <c r="AAF55" s="3">
        <v>0</v>
      </c>
      <c r="AAG55" s="3">
        <v>0</v>
      </c>
      <c r="AAH55" s="3">
        <v>0</v>
      </c>
      <c r="AAI55" s="3">
        <v>0</v>
      </c>
      <c r="AAJ55" s="3">
        <v>0</v>
      </c>
      <c r="AAK55" s="3">
        <v>0</v>
      </c>
      <c r="AAL55" s="3">
        <v>0</v>
      </c>
      <c r="AAM55" s="3">
        <v>0</v>
      </c>
      <c r="AAN55" s="3">
        <v>0</v>
      </c>
      <c r="AAO55" s="3">
        <v>0</v>
      </c>
      <c r="AAP55" s="3">
        <v>0</v>
      </c>
      <c r="AAQ55" s="3">
        <v>0</v>
      </c>
      <c r="AAR55" s="3">
        <v>0</v>
      </c>
      <c r="AAS55" s="3">
        <v>0</v>
      </c>
      <c r="AAT55" s="3">
        <v>0</v>
      </c>
      <c r="AAU55" s="3">
        <v>0</v>
      </c>
      <c r="AAV55" s="3">
        <v>0</v>
      </c>
      <c r="AAW55" s="3">
        <v>0</v>
      </c>
      <c r="AAX55" s="3">
        <v>0</v>
      </c>
      <c r="AAY55" s="3">
        <v>0</v>
      </c>
      <c r="AAZ55" s="3">
        <v>0</v>
      </c>
      <c r="ABA55" s="3">
        <v>0</v>
      </c>
      <c r="ABB55" s="3">
        <v>5</v>
      </c>
      <c r="ABC55" s="3">
        <v>3</v>
      </c>
      <c r="ABD55" s="3">
        <v>3</v>
      </c>
      <c r="ABE55" s="3">
        <v>0</v>
      </c>
      <c r="ABF55" s="3">
        <v>3</v>
      </c>
      <c r="ABG55" s="3">
        <v>6</v>
      </c>
      <c r="ABH55" s="3">
        <v>0</v>
      </c>
      <c r="ABI55" s="3">
        <v>0</v>
      </c>
      <c r="ABJ55" s="3">
        <v>0</v>
      </c>
      <c r="ABK55" s="3">
        <v>2</v>
      </c>
      <c r="ABL55" s="3">
        <v>4</v>
      </c>
      <c r="ABM55" s="3">
        <v>3</v>
      </c>
      <c r="ABN55" s="3">
        <v>0</v>
      </c>
      <c r="ABO55" s="3">
        <v>0</v>
      </c>
      <c r="ABP55" s="3">
        <v>2</v>
      </c>
      <c r="ABQ55" s="3">
        <v>5</v>
      </c>
      <c r="ABR55" s="3">
        <v>4</v>
      </c>
      <c r="ABS55" s="3">
        <v>0</v>
      </c>
      <c r="ABT55" s="3">
        <v>4</v>
      </c>
      <c r="ABU55" s="3">
        <v>5</v>
      </c>
      <c r="ABV55" s="3">
        <v>2</v>
      </c>
      <c r="ABW55" s="3">
        <v>0</v>
      </c>
      <c r="ABX55" s="3">
        <v>5</v>
      </c>
      <c r="ABY55" s="3">
        <v>2</v>
      </c>
      <c r="ABZ55" s="3">
        <v>2</v>
      </c>
      <c r="ACA55" s="3">
        <v>0</v>
      </c>
      <c r="ACB55" s="3">
        <v>5</v>
      </c>
      <c r="ACC55" s="3">
        <v>6</v>
      </c>
      <c r="ACD55" s="3">
        <v>0</v>
      </c>
      <c r="ACE55" s="3">
        <v>0</v>
      </c>
      <c r="ACF55" s="3">
        <v>0</v>
      </c>
      <c r="ACG55" s="3">
        <v>6</v>
      </c>
      <c r="ACH55" s="3">
        <v>4</v>
      </c>
      <c r="ACI55" s="3">
        <v>2</v>
      </c>
      <c r="ACJ55" s="3">
        <v>10</v>
      </c>
      <c r="ACK55" s="3">
        <v>3</v>
      </c>
      <c r="ACL55" s="3">
        <v>0</v>
      </c>
      <c r="ACM55" s="3">
        <v>8</v>
      </c>
      <c r="ACN55" s="3">
        <v>4</v>
      </c>
      <c r="ACO55" s="3">
        <v>2</v>
      </c>
      <c r="ACP55" s="3">
        <v>9</v>
      </c>
      <c r="ACQ55" s="3">
        <v>3</v>
      </c>
      <c r="ACR55" s="3">
        <v>0</v>
      </c>
      <c r="ACS55" s="3">
        <v>0</v>
      </c>
      <c r="ACT55" s="3">
        <v>7</v>
      </c>
      <c r="ACU55" s="3">
        <v>4</v>
      </c>
      <c r="ACV55" s="3">
        <v>0</v>
      </c>
      <c r="ACW55" s="3">
        <v>10</v>
      </c>
      <c r="ACX55" s="3">
        <v>1</v>
      </c>
      <c r="ACY55" s="3">
        <v>3</v>
      </c>
      <c r="ACZ55" s="3">
        <v>7</v>
      </c>
      <c r="ADA55" s="3">
        <v>4</v>
      </c>
      <c r="ADB55" s="3">
        <v>0</v>
      </c>
      <c r="ADC55" s="3">
        <v>8</v>
      </c>
      <c r="ADD55" s="3">
        <v>3</v>
      </c>
      <c r="ADE55" s="3">
        <v>0</v>
      </c>
      <c r="ADF55" s="3">
        <v>8</v>
      </c>
      <c r="ADG55" s="3">
        <v>3</v>
      </c>
      <c r="ADH55" s="3">
        <v>0</v>
      </c>
      <c r="ADI55" s="3">
        <v>7</v>
      </c>
      <c r="ADJ55" s="3">
        <v>4</v>
      </c>
      <c r="ADK55" s="3">
        <v>0</v>
      </c>
      <c r="ADL55" s="3">
        <v>8</v>
      </c>
      <c r="ADM55" s="3">
        <v>4</v>
      </c>
      <c r="ADN55" s="3">
        <v>0</v>
      </c>
      <c r="ADO55" s="3">
        <v>0</v>
      </c>
      <c r="ADP55" s="3">
        <v>0</v>
      </c>
      <c r="ADQ55" s="3">
        <v>0</v>
      </c>
      <c r="ADR55" s="3">
        <v>0</v>
      </c>
      <c r="ADS55" s="3">
        <v>0</v>
      </c>
      <c r="ADT55" s="3">
        <v>0</v>
      </c>
      <c r="ADU55" s="3">
        <v>0</v>
      </c>
      <c r="ADV55" s="3">
        <v>0</v>
      </c>
      <c r="ADW55" s="3">
        <v>0</v>
      </c>
      <c r="ADX55" s="3">
        <v>0</v>
      </c>
      <c r="ADY55" s="3">
        <v>0</v>
      </c>
      <c r="ADZ55" s="3">
        <v>0</v>
      </c>
      <c r="AEA55" s="3">
        <v>0</v>
      </c>
      <c r="AEB55" s="3">
        <v>0</v>
      </c>
      <c r="AEC55" s="3">
        <v>0</v>
      </c>
      <c r="AED55" s="3">
        <v>0</v>
      </c>
      <c r="AEE55" s="3">
        <v>0</v>
      </c>
      <c r="AEF55" s="3">
        <v>0</v>
      </c>
      <c r="AEG55" s="3">
        <v>0</v>
      </c>
      <c r="AEH55" s="3">
        <v>0</v>
      </c>
      <c r="AEI55" s="3">
        <v>0</v>
      </c>
      <c r="AEJ55" s="3">
        <v>0</v>
      </c>
      <c r="AEK55" s="3">
        <v>0</v>
      </c>
      <c r="AEL55" s="3">
        <v>0</v>
      </c>
      <c r="AEM55" t="s">
        <v>933</v>
      </c>
      <c r="AEN55" t="s">
        <v>933</v>
      </c>
      <c r="AEO55" t="s">
        <v>933</v>
      </c>
      <c r="AEP55" s="5">
        <v>0</v>
      </c>
      <c r="AEQ55" t="s">
        <v>933</v>
      </c>
      <c r="AER55" t="s">
        <v>933</v>
      </c>
      <c r="AES55" s="5">
        <v>0</v>
      </c>
      <c r="AET55" s="5">
        <v>0</v>
      </c>
      <c r="AEU55" s="5">
        <v>0</v>
      </c>
      <c r="AEV55" t="s">
        <v>933</v>
      </c>
      <c r="AEW55" t="s">
        <v>933</v>
      </c>
      <c r="AEX55" t="s">
        <v>933</v>
      </c>
      <c r="AEY55" s="5">
        <v>0</v>
      </c>
      <c r="AEZ55" s="5">
        <v>0</v>
      </c>
      <c r="AFA55" t="s">
        <v>933</v>
      </c>
      <c r="AFB55" t="s">
        <v>933</v>
      </c>
      <c r="AFC55" t="s">
        <v>933</v>
      </c>
      <c r="AFD55" s="5">
        <v>0</v>
      </c>
      <c r="AFE55" t="s">
        <v>933</v>
      </c>
      <c r="AFF55" t="s">
        <v>933</v>
      </c>
      <c r="AFG55" t="s">
        <v>933</v>
      </c>
      <c r="AFH55" s="5">
        <v>0</v>
      </c>
      <c r="AFI55" t="s">
        <v>933</v>
      </c>
      <c r="AFJ55" t="s">
        <v>933</v>
      </c>
      <c r="AFK55" t="s">
        <v>933</v>
      </c>
      <c r="AFL55" s="5">
        <v>0</v>
      </c>
      <c r="AFM55" t="s">
        <v>933</v>
      </c>
      <c r="AFN55" t="s">
        <v>933</v>
      </c>
      <c r="AFO55" s="5">
        <v>0</v>
      </c>
      <c r="AFP55" s="5">
        <v>0</v>
      </c>
      <c r="AFQ55" s="5">
        <v>0</v>
      </c>
      <c r="AFR55" t="s">
        <v>933</v>
      </c>
      <c r="AFS55" t="s">
        <v>933</v>
      </c>
      <c r="AFT55" t="s">
        <v>933</v>
      </c>
      <c r="AFU55" t="s">
        <v>933</v>
      </c>
      <c r="AFV55" t="s">
        <v>933</v>
      </c>
      <c r="AFW55" s="5">
        <v>0</v>
      </c>
      <c r="AFX55" t="s">
        <v>933</v>
      </c>
      <c r="AFY55" t="s">
        <v>933</v>
      </c>
      <c r="AFZ55" t="s">
        <v>933</v>
      </c>
      <c r="AGA55" t="s">
        <v>933</v>
      </c>
      <c r="AGB55" t="s">
        <v>933</v>
      </c>
      <c r="AGC55" s="5">
        <v>0</v>
      </c>
      <c r="AGD55" s="5">
        <v>0</v>
      </c>
      <c r="AGE55" t="s">
        <v>933</v>
      </c>
      <c r="AGF55" t="s">
        <v>933</v>
      </c>
      <c r="AGG55" s="5">
        <v>0</v>
      </c>
      <c r="AGH55" t="s">
        <v>933</v>
      </c>
      <c r="AGI55" t="s">
        <v>933</v>
      </c>
      <c r="AGJ55" t="s">
        <v>933</v>
      </c>
      <c r="AGK55" t="s">
        <v>933</v>
      </c>
      <c r="AGL55" t="s">
        <v>933</v>
      </c>
      <c r="AGM55" s="5">
        <v>0</v>
      </c>
      <c r="AGN55" t="s">
        <v>933</v>
      </c>
      <c r="AGO55" t="s">
        <v>933</v>
      </c>
      <c r="AGP55" s="5">
        <v>0</v>
      </c>
      <c r="AGQ55" t="s">
        <v>933</v>
      </c>
      <c r="AGR55" t="s">
        <v>933</v>
      </c>
      <c r="AGS55" s="5">
        <v>0</v>
      </c>
      <c r="AGT55" t="s">
        <v>933</v>
      </c>
      <c r="AGU55" t="s">
        <v>933</v>
      </c>
      <c r="AGV55" s="5">
        <v>0</v>
      </c>
      <c r="AGW55" t="s">
        <v>933</v>
      </c>
      <c r="AGX55" t="s">
        <v>933</v>
      </c>
      <c r="AGY55" s="5">
        <v>0</v>
      </c>
      <c r="AGZ55" s="5">
        <v>0</v>
      </c>
      <c r="AHA55" s="5">
        <v>0</v>
      </c>
      <c r="AHB55" s="5">
        <v>0</v>
      </c>
      <c r="AHC55" s="5">
        <v>0</v>
      </c>
      <c r="AHD55" s="5">
        <v>0</v>
      </c>
      <c r="AHE55" s="5">
        <v>0</v>
      </c>
      <c r="AHF55" s="5">
        <v>0</v>
      </c>
      <c r="AHG55" s="5">
        <v>0</v>
      </c>
      <c r="AHH55" s="5">
        <v>0</v>
      </c>
      <c r="AHI55" s="5">
        <v>0</v>
      </c>
      <c r="AHJ55" s="5">
        <v>0</v>
      </c>
      <c r="AHK55" s="5">
        <v>0</v>
      </c>
      <c r="AHL55" s="5">
        <v>0</v>
      </c>
      <c r="AHM55" s="5">
        <v>0</v>
      </c>
      <c r="AHN55" s="5">
        <v>0</v>
      </c>
      <c r="AHO55" s="5">
        <v>0</v>
      </c>
      <c r="AHP55" s="5">
        <v>0</v>
      </c>
      <c r="AHQ55" s="5">
        <v>0</v>
      </c>
      <c r="AHR55" s="5">
        <v>0</v>
      </c>
      <c r="AHS55" s="5">
        <v>0</v>
      </c>
      <c r="AHT55" s="5">
        <v>0</v>
      </c>
      <c r="AHU55" s="5">
        <v>0</v>
      </c>
      <c r="AHV55" s="5">
        <v>0</v>
      </c>
      <c r="AHW55" s="5">
        <v>0</v>
      </c>
    </row>
    <row r="56" spans="1:907" x14ac:dyDescent="0.2">
      <c r="A56" s="5">
        <v>63</v>
      </c>
      <c r="B56" t="s">
        <v>929</v>
      </c>
      <c r="C56" t="s">
        <v>904</v>
      </c>
      <c r="D56" t="s">
        <v>904</v>
      </c>
      <c r="E56" s="5">
        <v>85</v>
      </c>
      <c r="F56" s="5">
        <v>85.37222222222222</v>
      </c>
      <c r="G56" s="2">
        <v>42780</v>
      </c>
      <c r="H56" s="2">
        <v>42818</v>
      </c>
      <c r="I56" t="s">
        <v>906</v>
      </c>
      <c r="J56" t="s">
        <v>907</v>
      </c>
      <c r="K56" t="s">
        <v>913</v>
      </c>
      <c r="L56" t="s">
        <v>912</v>
      </c>
      <c r="M56" t="s">
        <v>913</v>
      </c>
      <c r="N56" s="5">
        <v>0</v>
      </c>
      <c r="O56" t="s">
        <v>912</v>
      </c>
      <c r="P56" t="s">
        <v>913</v>
      </c>
      <c r="Q56" s="5">
        <v>0</v>
      </c>
      <c r="R56" s="5">
        <v>0</v>
      </c>
      <c r="S56" s="5">
        <v>0</v>
      </c>
      <c r="T56" t="s">
        <v>912</v>
      </c>
      <c r="U56" t="s">
        <v>912</v>
      </c>
      <c r="V56" s="5">
        <v>0</v>
      </c>
      <c r="W56" s="5">
        <v>0</v>
      </c>
      <c r="X56" s="5">
        <v>0</v>
      </c>
      <c r="Y56" t="s">
        <v>913</v>
      </c>
      <c r="Z56" t="s">
        <v>912</v>
      </c>
      <c r="AA56" s="5">
        <v>0</v>
      </c>
      <c r="AB56" s="5">
        <v>0</v>
      </c>
      <c r="AC56" t="s">
        <v>913</v>
      </c>
      <c r="AD56" t="s">
        <v>912</v>
      </c>
      <c r="AE56" s="5">
        <v>0</v>
      </c>
      <c r="AF56" s="5">
        <v>0</v>
      </c>
      <c r="AG56" t="s">
        <v>913</v>
      </c>
      <c r="AH56" t="s">
        <v>913</v>
      </c>
      <c r="AI56" s="5">
        <v>0</v>
      </c>
      <c r="AJ56" s="5">
        <v>0</v>
      </c>
      <c r="AK56" t="s">
        <v>912</v>
      </c>
      <c r="AL56" t="s">
        <v>913</v>
      </c>
      <c r="AM56" s="5">
        <v>0</v>
      </c>
      <c r="AN56" s="5">
        <v>0</v>
      </c>
      <c r="AO56" s="5">
        <v>0</v>
      </c>
      <c r="AP56" t="s">
        <v>913</v>
      </c>
      <c r="AQ56" t="s">
        <v>913</v>
      </c>
      <c r="AR56" t="s">
        <v>913</v>
      </c>
      <c r="AS56" t="s">
        <v>913</v>
      </c>
      <c r="AT56" t="s">
        <v>911</v>
      </c>
      <c r="AU56" t="s">
        <v>913</v>
      </c>
      <c r="AV56" t="s">
        <v>913</v>
      </c>
      <c r="AW56" t="s">
        <v>913</v>
      </c>
      <c r="AX56" t="s">
        <v>913</v>
      </c>
      <c r="AY56" t="s">
        <v>913</v>
      </c>
      <c r="AZ56" t="s">
        <v>913</v>
      </c>
      <c r="BA56" s="5">
        <v>0</v>
      </c>
      <c r="BB56" s="5">
        <v>0</v>
      </c>
      <c r="BC56" t="s">
        <v>913</v>
      </c>
      <c r="BD56" s="5">
        <v>0</v>
      </c>
      <c r="BE56" s="5">
        <v>0</v>
      </c>
      <c r="BF56" t="s">
        <v>912</v>
      </c>
      <c r="BG56" t="s">
        <v>912</v>
      </c>
      <c r="BH56" s="5">
        <v>0</v>
      </c>
      <c r="BI56" t="s">
        <v>913</v>
      </c>
      <c r="BJ56" t="s">
        <v>912</v>
      </c>
      <c r="BK56" s="5">
        <v>0</v>
      </c>
      <c r="BL56" t="s">
        <v>913</v>
      </c>
      <c r="BM56" t="s">
        <v>913</v>
      </c>
      <c r="BN56" s="5">
        <v>0</v>
      </c>
      <c r="BO56" t="s">
        <v>913</v>
      </c>
      <c r="BP56" t="s">
        <v>912</v>
      </c>
      <c r="BQ56" s="5">
        <v>0</v>
      </c>
      <c r="BR56" t="s">
        <v>913</v>
      </c>
      <c r="BS56" t="s">
        <v>913</v>
      </c>
      <c r="BT56" s="5">
        <v>0</v>
      </c>
      <c r="BU56" t="s">
        <v>913</v>
      </c>
      <c r="BV56" t="s">
        <v>913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t="s">
        <v>913</v>
      </c>
      <c r="CW56" t="s">
        <v>912</v>
      </c>
      <c r="CX56" t="s">
        <v>913</v>
      </c>
      <c r="CY56" s="5">
        <v>0</v>
      </c>
      <c r="CZ56" t="s">
        <v>912</v>
      </c>
      <c r="DA56" t="s">
        <v>912</v>
      </c>
      <c r="DB56" s="5">
        <v>0</v>
      </c>
      <c r="DC56" s="5">
        <v>0</v>
      </c>
      <c r="DD56" s="5">
        <v>0</v>
      </c>
      <c r="DE56" t="s">
        <v>913</v>
      </c>
      <c r="DF56" t="s">
        <v>912</v>
      </c>
      <c r="DG56" s="5">
        <v>0</v>
      </c>
      <c r="DH56" s="5">
        <v>0</v>
      </c>
      <c r="DI56" s="5">
        <v>0</v>
      </c>
      <c r="DJ56" t="s">
        <v>912</v>
      </c>
      <c r="DK56" t="s">
        <v>912</v>
      </c>
      <c r="DL56" s="5">
        <v>0</v>
      </c>
      <c r="DM56" s="5">
        <v>0</v>
      </c>
      <c r="DN56" t="s">
        <v>912</v>
      </c>
      <c r="DO56" t="s">
        <v>912</v>
      </c>
      <c r="DP56" s="5">
        <v>0</v>
      </c>
      <c r="DQ56" s="5">
        <v>0</v>
      </c>
      <c r="DR56" t="s">
        <v>913</v>
      </c>
      <c r="DS56" t="s">
        <v>912</v>
      </c>
      <c r="DT56" s="5">
        <v>0</v>
      </c>
      <c r="DU56" s="5">
        <v>0</v>
      </c>
      <c r="DV56" t="s">
        <v>912</v>
      </c>
      <c r="DW56" t="s">
        <v>913</v>
      </c>
      <c r="DX56" s="5">
        <v>0</v>
      </c>
      <c r="DY56" s="5">
        <v>0</v>
      </c>
      <c r="DZ56" s="5">
        <v>0</v>
      </c>
      <c r="EA56" t="s">
        <v>912</v>
      </c>
      <c r="EB56" t="s">
        <v>913</v>
      </c>
      <c r="EC56" t="s">
        <v>913</v>
      </c>
      <c r="ED56" t="s">
        <v>913</v>
      </c>
      <c r="EE56" t="s">
        <v>912</v>
      </c>
      <c r="EF56" t="s">
        <v>913</v>
      </c>
      <c r="EG56" t="s">
        <v>913</v>
      </c>
      <c r="EH56" t="s">
        <v>913</v>
      </c>
      <c r="EI56" t="s">
        <v>913</v>
      </c>
      <c r="EJ56" t="s">
        <v>913</v>
      </c>
      <c r="EK56" t="s">
        <v>913</v>
      </c>
      <c r="EL56" s="5">
        <v>0</v>
      </c>
      <c r="EM56" s="5">
        <v>0</v>
      </c>
      <c r="EN56" t="s">
        <v>913</v>
      </c>
      <c r="EO56" s="5">
        <v>0</v>
      </c>
      <c r="EP56" s="5">
        <v>0</v>
      </c>
      <c r="EQ56" t="s">
        <v>913</v>
      </c>
      <c r="ER56" t="s">
        <v>912</v>
      </c>
      <c r="ES56" s="5">
        <v>0</v>
      </c>
      <c r="ET56" t="s">
        <v>913</v>
      </c>
      <c r="EU56" t="s">
        <v>913</v>
      </c>
      <c r="EV56" s="5">
        <v>0</v>
      </c>
      <c r="EW56" t="s">
        <v>913</v>
      </c>
      <c r="EX56" t="s">
        <v>912</v>
      </c>
      <c r="EY56" s="5">
        <v>0</v>
      </c>
      <c r="EZ56" t="s">
        <v>913</v>
      </c>
      <c r="FA56" t="s">
        <v>912</v>
      </c>
      <c r="FB56" s="5">
        <v>0</v>
      </c>
      <c r="FC56" t="s">
        <v>913</v>
      </c>
      <c r="FD56" t="s">
        <v>913</v>
      </c>
      <c r="FE56" s="5">
        <v>0</v>
      </c>
      <c r="FF56" t="s">
        <v>913</v>
      </c>
      <c r="FG56" t="s">
        <v>913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999</v>
      </c>
      <c r="GH56" s="5">
        <v>999</v>
      </c>
      <c r="GI56" t="s">
        <v>934</v>
      </c>
      <c r="GJ56" s="5">
        <v>0</v>
      </c>
      <c r="GK56" s="5">
        <v>3</v>
      </c>
      <c r="GL56" s="5">
        <v>0</v>
      </c>
      <c r="GM56" s="5">
        <v>3</v>
      </c>
      <c r="GN56" s="5">
        <v>0</v>
      </c>
      <c r="GO56" s="5">
        <v>0</v>
      </c>
      <c r="GP56" s="5">
        <v>999</v>
      </c>
      <c r="GQ56" s="5">
        <v>999</v>
      </c>
      <c r="GR56" t="s">
        <v>1037</v>
      </c>
      <c r="GS56" s="4">
        <v>14</v>
      </c>
      <c r="GT56" s="4">
        <v>22</v>
      </c>
      <c r="GU56" s="4">
        <v>32</v>
      </c>
      <c r="GV56" s="4">
        <v>34</v>
      </c>
      <c r="GW56" s="5">
        <v>46</v>
      </c>
      <c r="GX56" s="5">
        <v>56</v>
      </c>
      <c r="GY56" s="5">
        <v>6</v>
      </c>
      <c r="GZ56" s="5">
        <v>8</v>
      </c>
      <c r="HA56" s="5">
        <v>10</v>
      </c>
      <c r="HB56" s="5">
        <v>12</v>
      </c>
      <c r="HC56" s="5">
        <v>16</v>
      </c>
      <c r="HD56" s="5">
        <v>17</v>
      </c>
      <c r="HE56" s="5">
        <v>16</v>
      </c>
      <c r="HF56" s="5">
        <v>17</v>
      </c>
      <c r="HG56" t="s">
        <v>935</v>
      </c>
      <c r="HH56" t="s">
        <v>935</v>
      </c>
      <c r="HI56" s="5">
        <v>1</v>
      </c>
      <c r="HJ56" s="5">
        <v>8</v>
      </c>
      <c r="HK56" s="5">
        <v>4</v>
      </c>
      <c r="HL56" s="5">
        <v>4</v>
      </c>
      <c r="HM56" s="5">
        <v>0</v>
      </c>
      <c r="HN56" s="5">
        <v>0</v>
      </c>
      <c r="HO56" s="5">
        <v>8</v>
      </c>
      <c r="HP56" s="5">
        <v>6</v>
      </c>
      <c r="HQ56" s="5">
        <v>6</v>
      </c>
      <c r="HR56" s="5">
        <v>4</v>
      </c>
      <c r="HS56" s="5">
        <v>5</v>
      </c>
      <c r="HT56" s="5">
        <v>5</v>
      </c>
      <c r="HU56" s="5">
        <v>5</v>
      </c>
      <c r="HV56" s="5">
        <v>0</v>
      </c>
      <c r="HW56" s="5">
        <v>5</v>
      </c>
      <c r="HX56" s="5">
        <v>5</v>
      </c>
      <c r="HY56" s="5">
        <v>0</v>
      </c>
      <c r="HZ56" s="5">
        <v>0</v>
      </c>
      <c r="IA56" s="5">
        <v>0</v>
      </c>
      <c r="IB56" s="5">
        <v>5</v>
      </c>
      <c r="IC56" s="5">
        <v>5</v>
      </c>
      <c r="ID56" s="5">
        <v>0</v>
      </c>
      <c r="IE56" s="5">
        <v>0</v>
      </c>
      <c r="IF56" s="5">
        <v>0</v>
      </c>
      <c r="IG56" s="5">
        <v>5</v>
      </c>
      <c r="IH56" s="5">
        <v>5</v>
      </c>
      <c r="II56" s="5">
        <v>0</v>
      </c>
      <c r="IJ56" s="5">
        <v>0</v>
      </c>
      <c r="IK56" s="5">
        <v>5</v>
      </c>
      <c r="IL56" s="5">
        <v>5</v>
      </c>
      <c r="IM56" s="5">
        <v>0</v>
      </c>
      <c r="IN56" s="5">
        <v>0</v>
      </c>
      <c r="IO56" s="5">
        <v>5</v>
      </c>
      <c r="IP56" s="5">
        <v>5</v>
      </c>
      <c r="IQ56" s="5">
        <v>0</v>
      </c>
      <c r="IR56" s="5">
        <v>0</v>
      </c>
      <c r="IS56" s="5">
        <v>5</v>
      </c>
      <c r="IT56" s="5">
        <v>5</v>
      </c>
      <c r="IU56" s="5">
        <v>0</v>
      </c>
      <c r="IV56" s="5">
        <v>0</v>
      </c>
      <c r="IW56" s="5">
        <v>0</v>
      </c>
      <c r="IX56" s="5">
        <v>5</v>
      </c>
      <c r="IY56" s="5">
        <v>5</v>
      </c>
      <c r="IZ56" s="5">
        <v>5</v>
      </c>
      <c r="JA56" s="5">
        <v>5</v>
      </c>
      <c r="JB56" s="5">
        <v>5</v>
      </c>
      <c r="JC56" s="5">
        <v>5</v>
      </c>
      <c r="JD56" s="5">
        <v>5</v>
      </c>
      <c r="JE56" s="5">
        <v>5</v>
      </c>
      <c r="JF56" s="5">
        <v>5</v>
      </c>
      <c r="JG56" s="5">
        <v>5</v>
      </c>
      <c r="JH56" s="5">
        <v>5</v>
      </c>
      <c r="JI56" s="5">
        <v>0</v>
      </c>
      <c r="JJ56" s="5">
        <v>0</v>
      </c>
      <c r="JK56" s="5">
        <v>5</v>
      </c>
      <c r="JL56" s="5">
        <v>0</v>
      </c>
      <c r="JM56" s="5">
        <v>0</v>
      </c>
      <c r="JN56" s="5">
        <v>5</v>
      </c>
      <c r="JO56" s="5">
        <v>5</v>
      </c>
      <c r="JP56" s="5">
        <v>0</v>
      </c>
      <c r="JQ56" s="5">
        <v>5</v>
      </c>
      <c r="JR56" s="5">
        <v>5</v>
      </c>
      <c r="JS56" s="5">
        <v>0</v>
      </c>
      <c r="JT56" s="5">
        <v>5</v>
      </c>
      <c r="JU56" s="5">
        <v>5</v>
      </c>
      <c r="JV56" s="5">
        <v>0</v>
      </c>
      <c r="JW56" s="5">
        <v>5</v>
      </c>
      <c r="JX56" s="5">
        <v>5</v>
      </c>
      <c r="JY56" s="5">
        <v>0</v>
      </c>
      <c r="JZ56" s="5">
        <v>5</v>
      </c>
      <c r="KA56" s="5">
        <v>5</v>
      </c>
      <c r="KB56" s="5">
        <v>0</v>
      </c>
      <c r="KC56" s="5">
        <v>5</v>
      </c>
      <c r="KD56" s="5">
        <v>5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t="s">
        <v>918</v>
      </c>
      <c r="LE56" t="s">
        <v>916</v>
      </c>
      <c r="LF56" t="s">
        <v>918</v>
      </c>
      <c r="LG56" s="5">
        <v>0</v>
      </c>
      <c r="LH56" t="s">
        <v>916</v>
      </c>
      <c r="LI56" t="s">
        <v>916</v>
      </c>
      <c r="LJ56" s="5">
        <v>0</v>
      </c>
      <c r="LK56" s="5">
        <v>0</v>
      </c>
      <c r="LL56" s="5">
        <v>0</v>
      </c>
      <c r="LM56" t="s">
        <v>918</v>
      </c>
      <c r="LN56" t="s">
        <v>916</v>
      </c>
      <c r="LO56" s="5">
        <v>0</v>
      </c>
      <c r="LP56" s="5">
        <v>0</v>
      </c>
      <c r="LQ56" s="5">
        <v>0</v>
      </c>
      <c r="LR56" t="s">
        <v>918</v>
      </c>
      <c r="LS56" t="s">
        <v>918</v>
      </c>
      <c r="LT56" s="5">
        <v>0</v>
      </c>
      <c r="LU56" s="5">
        <v>0</v>
      </c>
      <c r="LV56" t="s">
        <v>918</v>
      </c>
      <c r="LW56" t="s">
        <v>916</v>
      </c>
      <c r="LX56" s="5">
        <v>0</v>
      </c>
      <c r="LY56" s="5">
        <v>0</v>
      </c>
      <c r="LZ56" t="s">
        <v>918</v>
      </c>
      <c r="MA56" t="s">
        <v>918</v>
      </c>
      <c r="MB56" s="5">
        <v>0</v>
      </c>
      <c r="MC56" s="5">
        <v>0</v>
      </c>
      <c r="MD56" t="s">
        <v>916</v>
      </c>
      <c r="ME56" t="s">
        <v>918</v>
      </c>
      <c r="MF56" s="5">
        <v>0</v>
      </c>
      <c r="MG56" s="5">
        <v>0</v>
      </c>
      <c r="MH56" s="5">
        <v>0</v>
      </c>
      <c r="MI56" t="s">
        <v>916</v>
      </c>
      <c r="MJ56" t="s">
        <v>916</v>
      </c>
      <c r="MK56" t="s">
        <v>918</v>
      </c>
      <c r="ML56" t="s">
        <v>918</v>
      </c>
      <c r="MM56" t="s">
        <v>917</v>
      </c>
      <c r="MN56" t="s">
        <v>918</v>
      </c>
      <c r="MO56" t="s">
        <v>918</v>
      </c>
      <c r="MP56" t="s">
        <v>918</v>
      </c>
      <c r="MQ56" t="s">
        <v>918</v>
      </c>
      <c r="MR56" t="s">
        <v>916</v>
      </c>
      <c r="MS56" t="s">
        <v>918</v>
      </c>
      <c r="MT56" s="5">
        <v>0</v>
      </c>
      <c r="MU56" s="5">
        <v>0</v>
      </c>
      <c r="MV56" t="s">
        <v>918</v>
      </c>
      <c r="MW56" s="5">
        <v>0</v>
      </c>
      <c r="MX56" s="5">
        <v>0</v>
      </c>
      <c r="MY56" t="s">
        <v>918</v>
      </c>
      <c r="MZ56" t="s">
        <v>916</v>
      </c>
      <c r="NA56" s="5">
        <v>0</v>
      </c>
      <c r="NB56" t="s">
        <v>918</v>
      </c>
      <c r="NC56" t="s">
        <v>918</v>
      </c>
      <c r="ND56" s="5">
        <v>0</v>
      </c>
      <c r="NE56" t="s">
        <v>918</v>
      </c>
      <c r="NF56" t="s">
        <v>916</v>
      </c>
      <c r="NG56" s="5">
        <v>0</v>
      </c>
      <c r="NH56" t="s">
        <v>918</v>
      </c>
      <c r="NI56" t="s">
        <v>916</v>
      </c>
      <c r="NJ56" s="5">
        <v>0</v>
      </c>
      <c r="NK56" t="s">
        <v>918</v>
      </c>
      <c r="NL56" t="s">
        <v>918</v>
      </c>
      <c r="NM56" s="5">
        <v>0</v>
      </c>
      <c r="NN56" t="s">
        <v>918</v>
      </c>
      <c r="NO56" t="s">
        <v>918</v>
      </c>
      <c r="NP56" s="5">
        <v>0</v>
      </c>
      <c r="NQ56" s="5">
        <v>0</v>
      </c>
      <c r="NR56" s="5">
        <v>0</v>
      </c>
      <c r="NS56" s="5">
        <v>0</v>
      </c>
      <c r="NT56" s="5">
        <v>0</v>
      </c>
      <c r="NU56" s="5">
        <v>0</v>
      </c>
      <c r="NV56" s="5">
        <v>0</v>
      </c>
      <c r="NW56" s="5">
        <v>0</v>
      </c>
      <c r="NX56" s="5">
        <v>0</v>
      </c>
      <c r="NY56" s="5">
        <v>0</v>
      </c>
      <c r="NZ56" s="5">
        <v>0</v>
      </c>
      <c r="OA56" s="5">
        <v>0</v>
      </c>
      <c r="OB56" s="5">
        <v>0</v>
      </c>
      <c r="OC56" s="5">
        <v>0</v>
      </c>
      <c r="OD56" s="5">
        <v>0</v>
      </c>
      <c r="OE56" s="5">
        <v>0</v>
      </c>
      <c r="OF56" s="5">
        <v>0</v>
      </c>
      <c r="OG56" s="5">
        <v>0</v>
      </c>
      <c r="OH56" s="5">
        <v>0</v>
      </c>
      <c r="OI56" s="5">
        <v>0</v>
      </c>
      <c r="OJ56" s="5">
        <v>0</v>
      </c>
      <c r="OK56" s="5">
        <v>0</v>
      </c>
      <c r="OL56" s="5">
        <v>0</v>
      </c>
      <c r="OM56" s="5">
        <v>0</v>
      </c>
      <c r="ON56" s="5">
        <v>0</v>
      </c>
      <c r="OO56" s="5">
        <v>5</v>
      </c>
      <c r="OP56" s="5">
        <v>15</v>
      </c>
      <c r="OQ56" s="5">
        <v>10</v>
      </c>
      <c r="OR56" s="5">
        <v>0</v>
      </c>
      <c r="OS56" s="5">
        <v>15</v>
      </c>
      <c r="OT56" s="5">
        <v>15</v>
      </c>
      <c r="OU56" s="5">
        <v>0</v>
      </c>
      <c r="OV56" s="5">
        <v>0</v>
      </c>
      <c r="OW56" s="5">
        <v>0</v>
      </c>
      <c r="OX56" s="5">
        <v>5</v>
      </c>
      <c r="OY56" s="5">
        <v>15</v>
      </c>
      <c r="OZ56" s="5">
        <v>0</v>
      </c>
      <c r="PA56" s="5">
        <v>0</v>
      </c>
      <c r="PB56" s="5">
        <v>0</v>
      </c>
      <c r="PC56" s="5">
        <v>15</v>
      </c>
      <c r="PD56" s="5">
        <v>15</v>
      </c>
      <c r="PE56" s="5">
        <v>0</v>
      </c>
      <c r="PF56" s="5">
        <v>0</v>
      </c>
      <c r="PG56" s="5">
        <v>5</v>
      </c>
      <c r="PH56" s="5">
        <v>15</v>
      </c>
      <c r="PI56" s="5">
        <v>0</v>
      </c>
      <c r="PJ56" s="5">
        <v>0</v>
      </c>
      <c r="PK56" s="5">
        <v>5</v>
      </c>
      <c r="PL56" s="5">
        <v>15</v>
      </c>
      <c r="PM56" s="5">
        <v>0</v>
      </c>
      <c r="PN56" s="5">
        <v>0</v>
      </c>
      <c r="PO56" s="5">
        <v>15</v>
      </c>
      <c r="PP56" s="5">
        <v>15</v>
      </c>
      <c r="PQ56" s="5">
        <v>0</v>
      </c>
      <c r="PR56" s="5">
        <v>0</v>
      </c>
      <c r="PS56" s="5">
        <v>0</v>
      </c>
      <c r="PT56" s="5">
        <v>15</v>
      </c>
      <c r="PU56" s="5">
        <v>15</v>
      </c>
      <c r="PV56" s="5">
        <v>15</v>
      </c>
      <c r="PW56" s="5">
        <v>15</v>
      </c>
      <c r="PX56" s="5">
        <v>75</v>
      </c>
      <c r="PY56" s="5">
        <v>15</v>
      </c>
      <c r="PZ56" s="5">
        <v>15</v>
      </c>
      <c r="QA56" s="5">
        <v>15</v>
      </c>
      <c r="QB56" s="5">
        <v>15</v>
      </c>
      <c r="QC56" s="5">
        <v>15</v>
      </c>
      <c r="QD56" s="5">
        <v>15</v>
      </c>
      <c r="QE56" s="5">
        <v>0</v>
      </c>
      <c r="QF56" s="5">
        <v>0</v>
      </c>
      <c r="QG56" s="5">
        <v>15</v>
      </c>
      <c r="QH56" s="5">
        <v>0</v>
      </c>
      <c r="QI56" s="5">
        <v>0</v>
      </c>
      <c r="QJ56" s="5">
        <v>15</v>
      </c>
      <c r="QK56" s="5">
        <v>15</v>
      </c>
      <c r="QL56" s="5">
        <v>0</v>
      </c>
      <c r="QM56" s="5">
        <v>15</v>
      </c>
      <c r="QN56" s="5">
        <v>15</v>
      </c>
      <c r="QO56" s="5">
        <v>0</v>
      </c>
      <c r="QP56" s="5">
        <v>15</v>
      </c>
      <c r="QQ56" s="5">
        <v>15</v>
      </c>
      <c r="QR56" s="5">
        <v>0</v>
      </c>
      <c r="QS56" s="5">
        <v>15</v>
      </c>
      <c r="QT56" s="5">
        <v>45</v>
      </c>
      <c r="QU56" s="5">
        <v>0</v>
      </c>
      <c r="QV56" s="5">
        <v>15</v>
      </c>
      <c r="QW56" s="5">
        <v>15</v>
      </c>
      <c r="QX56" s="5">
        <v>0</v>
      </c>
      <c r="QY56" s="5">
        <v>15</v>
      </c>
      <c r="QZ56" s="5">
        <v>15</v>
      </c>
      <c r="RA56" s="5">
        <v>0</v>
      </c>
      <c r="RB56" s="5">
        <v>0</v>
      </c>
      <c r="RC56" s="5">
        <v>0</v>
      </c>
      <c r="RD56" s="5">
        <v>0</v>
      </c>
      <c r="RE56" s="5">
        <v>0</v>
      </c>
      <c r="RF56" s="5">
        <v>0</v>
      </c>
      <c r="RG56" s="5">
        <v>0</v>
      </c>
      <c r="RH56" s="5">
        <v>0</v>
      </c>
      <c r="RI56" s="5">
        <v>0</v>
      </c>
      <c r="RJ56" s="5">
        <v>0</v>
      </c>
      <c r="RK56" s="5">
        <v>0</v>
      </c>
      <c r="RL56" s="5">
        <v>0</v>
      </c>
      <c r="RM56" s="5">
        <v>0</v>
      </c>
      <c r="RN56" s="5">
        <v>0</v>
      </c>
      <c r="RO56" s="5">
        <v>0</v>
      </c>
      <c r="RP56" s="5">
        <v>0</v>
      </c>
      <c r="RQ56" s="5">
        <v>0</v>
      </c>
      <c r="RR56" s="5">
        <v>0</v>
      </c>
      <c r="RS56" s="5">
        <v>0</v>
      </c>
      <c r="RT56" s="5">
        <v>0</v>
      </c>
      <c r="RU56" s="5">
        <v>0</v>
      </c>
      <c r="RV56" s="5">
        <v>0</v>
      </c>
      <c r="RW56" s="5">
        <v>0</v>
      </c>
      <c r="RX56" s="5">
        <v>0</v>
      </c>
      <c r="RY56" s="5">
        <v>5</v>
      </c>
      <c r="RZ56" s="5">
        <v>3</v>
      </c>
      <c r="SA56" s="5">
        <v>2</v>
      </c>
      <c r="SB56" s="5">
        <v>2</v>
      </c>
      <c r="SC56" s="5">
        <v>2</v>
      </c>
      <c r="SD56" s="5">
        <v>2</v>
      </c>
      <c r="SE56" s="5">
        <v>2</v>
      </c>
      <c r="SF56" s="5">
        <v>2</v>
      </c>
      <c r="SG56" s="5">
        <v>3</v>
      </c>
      <c r="SH56" s="5">
        <v>3</v>
      </c>
      <c r="SI56" s="5">
        <v>3</v>
      </c>
      <c r="SJ56" s="5">
        <v>2</v>
      </c>
      <c r="SK56" s="5">
        <v>1</v>
      </c>
      <c r="SL56" s="5">
        <v>2</v>
      </c>
      <c r="SM56" s="5">
        <v>2</v>
      </c>
      <c r="SN56" s="5">
        <v>2</v>
      </c>
      <c r="SO56" s="5">
        <v>2</v>
      </c>
      <c r="SP56" s="5">
        <v>2</v>
      </c>
      <c r="SQ56" s="5">
        <v>2</v>
      </c>
      <c r="SR56" s="5">
        <v>0</v>
      </c>
      <c r="SS56" s="5">
        <v>0</v>
      </c>
      <c r="ST56" s="5">
        <v>0</v>
      </c>
      <c r="SU56" s="5">
        <v>0</v>
      </c>
      <c r="SV56" s="5">
        <v>0</v>
      </c>
      <c r="SW56" s="5">
        <v>0</v>
      </c>
      <c r="SX56" s="5">
        <v>0</v>
      </c>
      <c r="SY56" s="5">
        <v>0</v>
      </c>
      <c r="SZ56" s="5">
        <v>0</v>
      </c>
      <c r="TA56" s="5">
        <v>0</v>
      </c>
      <c r="TB56" s="1" t="e">
        <v>#NULL!</v>
      </c>
      <c r="TC56" s="1" t="e">
        <v>#NULL!</v>
      </c>
      <c r="TD56" s="1" t="e">
        <v>#NULL!</v>
      </c>
      <c r="TE56" s="1" t="e">
        <v>#NULL!</v>
      </c>
      <c r="TF56" s="1" t="e">
        <v>#NULL!</v>
      </c>
      <c r="TG56" s="1" t="e">
        <v>#NULL!</v>
      </c>
      <c r="TH56" s="1" t="e">
        <v>#NULL!</v>
      </c>
      <c r="TI56" s="1" t="e">
        <v>#NULL!</v>
      </c>
      <c r="TJ56" s="1" t="e">
        <v>#NULL!</v>
      </c>
      <c r="TK56" s="1" t="e">
        <v>#NULL!</v>
      </c>
      <c r="TL56" s="1" t="e">
        <v>#NULL!</v>
      </c>
      <c r="TM56" s="1" t="e">
        <v>#NULL!</v>
      </c>
      <c r="TN56" s="1" t="e">
        <v>#NULL!</v>
      </c>
      <c r="TO56" s="1" t="e">
        <v>#NULL!</v>
      </c>
      <c r="TP56" s="1" t="e">
        <v>#NULL!</v>
      </c>
      <c r="TQ56" s="1" t="e">
        <v>#NULL!</v>
      </c>
      <c r="TR56" s="1" t="e">
        <v>#NULL!</v>
      </c>
      <c r="TS56" s="1" t="e">
        <v>#NULL!</v>
      </c>
      <c r="TT56" s="1" t="e">
        <v>#NULL!</v>
      </c>
      <c r="TU56" s="1" t="e">
        <v>#NULL!</v>
      </c>
      <c r="TV56" s="1" t="e">
        <v>#NULL!</v>
      </c>
      <c r="TW56" s="1" t="e">
        <v>#NULL!</v>
      </c>
      <c r="TX56" s="1" t="e">
        <v>#NULL!</v>
      </c>
      <c r="TY56" s="1" t="e">
        <v>#NULL!</v>
      </c>
      <c r="TZ56" s="1" t="e">
        <v>#NULL!</v>
      </c>
      <c r="UA56" s="1" t="e">
        <v>#NULL!</v>
      </c>
      <c r="UB56" s="1" t="e">
        <v>#NULL!</v>
      </c>
      <c r="UC56" s="1" t="e">
        <v>#NULL!</v>
      </c>
      <c r="UD56" s="1" t="e">
        <v>#NULL!</v>
      </c>
      <c r="UE56" s="1" t="e">
        <v>#NULL!</v>
      </c>
      <c r="UF56" s="5">
        <v>0</v>
      </c>
      <c r="UG56" s="5">
        <v>0</v>
      </c>
      <c r="UH56" s="5">
        <v>0</v>
      </c>
      <c r="UI56" s="5">
        <v>0</v>
      </c>
      <c r="UJ56" s="5">
        <v>0</v>
      </c>
      <c r="UK56" s="5">
        <v>0</v>
      </c>
      <c r="UL56" s="5">
        <v>0</v>
      </c>
      <c r="UM56" s="5">
        <v>0</v>
      </c>
      <c r="UN56" s="5">
        <v>0</v>
      </c>
      <c r="UO56" s="5">
        <v>0</v>
      </c>
      <c r="UP56" s="5">
        <v>0</v>
      </c>
      <c r="UQ56" s="5">
        <v>0</v>
      </c>
      <c r="UR56" s="5">
        <v>0</v>
      </c>
      <c r="US56" s="5">
        <v>0</v>
      </c>
      <c r="UT56" s="5">
        <v>0</v>
      </c>
      <c r="UU56" s="5">
        <v>0</v>
      </c>
      <c r="UV56" s="5">
        <v>0</v>
      </c>
      <c r="UW56" s="5">
        <v>0</v>
      </c>
      <c r="UX56" s="5">
        <v>0</v>
      </c>
      <c r="UY56" s="5">
        <v>0</v>
      </c>
      <c r="UZ56" s="5">
        <v>0</v>
      </c>
      <c r="VA56" s="5">
        <v>0</v>
      </c>
      <c r="VB56" s="5">
        <v>0</v>
      </c>
      <c r="VC56" s="5">
        <v>0</v>
      </c>
      <c r="VD56" s="5">
        <v>0</v>
      </c>
      <c r="VE56" s="5">
        <v>0</v>
      </c>
      <c r="VF56" s="5">
        <v>0</v>
      </c>
      <c r="VG56" s="5">
        <v>0</v>
      </c>
      <c r="VH56" s="5">
        <v>0</v>
      </c>
      <c r="VI56" s="5">
        <v>0</v>
      </c>
      <c r="VJ56" s="5">
        <v>0</v>
      </c>
      <c r="VK56" t="s">
        <v>924</v>
      </c>
      <c r="VL56" t="s">
        <v>924</v>
      </c>
      <c r="VM56" s="5">
        <v>0</v>
      </c>
      <c r="VN56" t="s">
        <v>924</v>
      </c>
      <c r="VO56" t="s">
        <v>924</v>
      </c>
      <c r="VP56" t="s">
        <v>924</v>
      </c>
      <c r="VQ56" t="s">
        <v>924</v>
      </c>
      <c r="VR56" t="s">
        <v>924</v>
      </c>
      <c r="VS56" t="s">
        <v>924</v>
      </c>
      <c r="VT56" s="5">
        <v>0</v>
      </c>
      <c r="VU56" s="5">
        <v>0</v>
      </c>
      <c r="VV56" s="5">
        <v>0</v>
      </c>
      <c r="VW56">
        <v>0</v>
      </c>
      <c r="VX56" t="s">
        <v>926</v>
      </c>
      <c r="VY56" s="5">
        <v>0</v>
      </c>
      <c r="VZ56" s="5">
        <v>0</v>
      </c>
      <c r="WA56" s="5">
        <v>0</v>
      </c>
      <c r="WB56" s="5">
        <v>0</v>
      </c>
      <c r="WC56" s="5">
        <v>0</v>
      </c>
      <c r="WD56" s="5">
        <v>0</v>
      </c>
      <c r="WE56" s="5">
        <v>0</v>
      </c>
      <c r="WF56" s="5">
        <v>0</v>
      </c>
      <c r="WG56" s="5">
        <v>0</v>
      </c>
      <c r="WH56" s="5">
        <v>0</v>
      </c>
      <c r="WI56" s="5">
        <v>0</v>
      </c>
      <c r="WJ56" s="5">
        <v>0</v>
      </c>
      <c r="WK56" s="5">
        <v>0</v>
      </c>
      <c r="WL56" s="5">
        <v>0</v>
      </c>
      <c r="WM56" s="5">
        <v>0</v>
      </c>
      <c r="WN56" s="5">
        <v>0</v>
      </c>
      <c r="WO56" s="5">
        <v>0</v>
      </c>
      <c r="WP56" s="5">
        <v>0</v>
      </c>
      <c r="WQ56" s="5">
        <v>0</v>
      </c>
      <c r="WR56" s="5">
        <v>0</v>
      </c>
      <c r="WS56" s="5">
        <v>0</v>
      </c>
      <c r="WT56" s="5">
        <v>0</v>
      </c>
      <c r="WU56" s="5">
        <v>0</v>
      </c>
      <c r="WV56" s="5">
        <v>0</v>
      </c>
      <c r="WW56" s="5">
        <v>0</v>
      </c>
      <c r="WX56" s="5">
        <v>0</v>
      </c>
      <c r="WY56" s="5">
        <v>0</v>
      </c>
      <c r="WZ56" s="5">
        <v>0</v>
      </c>
      <c r="XA56" s="5">
        <v>0</v>
      </c>
      <c r="XB56" s="5">
        <v>0</v>
      </c>
      <c r="XC56" s="5">
        <v>0</v>
      </c>
      <c r="XD56" s="5">
        <v>0</v>
      </c>
      <c r="XE56" s="5">
        <v>0</v>
      </c>
      <c r="XF56" s="5">
        <v>0</v>
      </c>
      <c r="XG56" s="5">
        <v>0</v>
      </c>
      <c r="XH56" s="5">
        <v>0</v>
      </c>
      <c r="XI56" s="5">
        <v>0</v>
      </c>
      <c r="XJ56" s="5">
        <v>0</v>
      </c>
      <c r="XK56" s="5">
        <v>0</v>
      </c>
      <c r="XL56" s="5">
        <v>0</v>
      </c>
      <c r="XM56" s="5">
        <v>0</v>
      </c>
      <c r="XN56" s="5">
        <v>0</v>
      </c>
      <c r="XO56" s="5">
        <v>0</v>
      </c>
      <c r="XP56" s="5">
        <v>0</v>
      </c>
      <c r="XQ56" s="3">
        <v>1</v>
      </c>
      <c r="XR56" s="3">
        <v>1</v>
      </c>
      <c r="XS56" s="3">
        <v>0</v>
      </c>
      <c r="XT56" s="3">
        <v>0</v>
      </c>
      <c r="XU56" s="3">
        <v>2</v>
      </c>
      <c r="XV56" s="3">
        <v>0</v>
      </c>
      <c r="XW56" s="3">
        <v>0</v>
      </c>
      <c r="XX56" s="3">
        <v>0</v>
      </c>
      <c r="XY56" s="3">
        <v>0</v>
      </c>
      <c r="XZ56" s="3">
        <v>2</v>
      </c>
      <c r="YA56" s="3">
        <v>0</v>
      </c>
      <c r="YB56" s="3">
        <v>0</v>
      </c>
      <c r="YC56" s="3">
        <v>0</v>
      </c>
      <c r="YD56" s="3">
        <v>0</v>
      </c>
      <c r="YE56" s="3">
        <v>2</v>
      </c>
      <c r="YF56" s="3">
        <v>0</v>
      </c>
      <c r="YG56" s="3">
        <v>0</v>
      </c>
      <c r="YH56" s="3">
        <v>0</v>
      </c>
      <c r="YI56" s="3">
        <v>3</v>
      </c>
      <c r="YJ56" s="3">
        <v>0</v>
      </c>
      <c r="YK56" s="3">
        <v>0</v>
      </c>
      <c r="YL56" s="3">
        <v>0</v>
      </c>
      <c r="YM56" s="3">
        <v>1</v>
      </c>
      <c r="YN56" s="3">
        <v>0</v>
      </c>
      <c r="YO56" s="3">
        <v>0</v>
      </c>
      <c r="YP56" s="1" t="e">
        <v>#NULL!</v>
      </c>
      <c r="YQ56" s="3">
        <v>2</v>
      </c>
      <c r="YR56" s="3">
        <v>0</v>
      </c>
      <c r="YS56" s="3">
        <v>0</v>
      </c>
      <c r="YT56" s="3">
        <v>0</v>
      </c>
      <c r="YU56" s="3">
        <v>0</v>
      </c>
      <c r="YV56" s="3">
        <v>2</v>
      </c>
      <c r="YW56" s="3">
        <v>1</v>
      </c>
      <c r="YX56" s="3">
        <v>0</v>
      </c>
      <c r="YY56" s="3">
        <v>2</v>
      </c>
      <c r="YZ56" s="3">
        <v>1</v>
      </c>
      <c r="ZA56" s="3">
        <v>0</v>
      </c>
      <c r="ZB56" s="3">
        <v>2</v>
      </c>
      <c r="ZC56" s="3">
        <v>1</v>
      </c>
      <c r="ZD56" s="3">
        <v>0</v>
      </c>
      <c r="ZE56" s="3">
        <v>2</v>
      </c>
      <c r="ZF56" s="3">
        <v>0</v>
      </c>
      <c r="ZG56" s="3">
        <v>0</v>
      </c>
      <c r="ZH56" s="3">
        <v>0</v>
      </c>
      <c r="ZI56" s="3">
        <v>0</v>
      </c>
      <c r="ZJ56" s="3">
        <v>0</v>
      </c>
      <c r="ZK56" s="3">
        <v>0</v>
      </c>
      <c r="ZL56" s="3">
        <v>2</v>
      </c>
      <c r="ZM56" s="3">
        <v>0</v>
      </c>
      <c r="ZN56" s="3">
        <v>0</v>
      </c>
      <c r="ZO56" s="3">
        <v>2</v>
      </c>
      <c r="ZP56" s="3">
        <v>0</v>
      </c>
      <c r="ZQ56" s="3">
        <v>0</v>
      </c>
      <c r="ZR56" s="3">
        <v>2</v>
      </c>
      <c r="ZS56" s="3">
        <v>0</v>
      </c>
      <c r="ZT56" s="3">
        <v>0</v>
      </c>
      <c r="ZU56" s="3">
        <v>3</v>
      </c>
      <c r="ZV56" s="3">
        <v>0</v>
      </c>
      <c r="ZW56" s="3">
        <v>0</v>
      </c>
      <c r="ZX56" s="3">
        <v>2</v>
      </c>
      <c r="ZY56" s="3">
        <v>0</v>
      </c>
      <c r="ZZ56" s="3">
        <v>0</v>
      </c>
      <c r="AAA56" s="3">
        <v>2</v>
      </c>
      <c r="AAB56" s="3">
        <v>0</v>
      </c>
      <c r="AAC56" s="3">
        <v>0</v>
      </c>
      <c r="AAD56" s="3">
        <v>0</v>
      </c>
      <c r="AAE56" s="3">
        <v>0</v>
      </c>
      <c r="AAF56" s="3">
        <v>0</v>
      </c>
      <c r="AAG56" s="3">
        <v>0</v>
      </c>
      <c r="AAH56" s="3">
        <v>0</v>
      </c>
      <c r="AAI56" s="3">
        <v>0</v>
      </c>
      <c r="AAJ56" s="3">
        <v>0</v>
      </c>
      <c r="AAK56" s="3">
        <v>0</v>
      </c>
      <c r="AAL56" s="3">
        <v>0</v>
      </c>
      <c r="AAM56" s="3">
        <v>0</v>
      </c>
      <c r="AAN56" s="3">
        <v>0</v>
      </c>
      <c r="AAO56" s="3">
        <v>0</v>
      </c>
      <c r="AAP56" s="3">
        <v>0</v>
      </c>
      <c r="AAQ56" s="3">
        <v>0</v>
      </c>
      <c r="AAR56" s="3">
        <v>0</v>
      </c>
      <c r="AAS56" s="3">
        <v>0</v>
      </c>
      <c r="AAT56" s="3">
        <v>0</v>
      </c>
      <c r="AAU56" s="3">
        <v>0</v>
      </c>
      <c r="AAV56" s="3">
        <v>0</v>
      </c>
      <c r="AAW56" s="3">
        <v>0</v>
      </c>
      <c r="AAX56" s="3">
        <v>0</v>
      </c>
      <c r="AAY56" s="3">
        <v>0</v>
      </c>
      <c r="AAZ56" s="3">
        <v>0</v>
      </c>
      <c r="ABA56" s="3">
        <v>0</v>
      </c>
      <c r="ABB56" s="3">
        <v>3</v>
      </c>
      <c r="ABC56" s="3">
        <v>3</v>
      </c>
      <c r="ABD56" s="3">
        <v>5</v>
      </c>
      <c r="ABE56" s="3">
        <v>0</v>
      </c>
      <c r="ABF56" s="3">
        <v>4</v>
      </c>
      <c r="ABG56" s="3">
        <v>7</v>
      </c>
      <c r="ABH56" s="3">
        <v>0</v>
      </c>
      <c r="ABI56" s="3">
        <v>0</v>
      </c>
      <c r="ABJ56" s="3">
        <v>0</v>
      </c>
      <c r="ABK56" s="3">
        <v>3</v>
      </c>
      <c r="ABL56" s="3">
        <v>7</v>
      </c>
      <c r="ABM56" s="3">
        <v>0</v>
      </c>
      <c r="ABN56" s="3">
        <v>0</v>
      </c>
      <c r="ABO56" s="3">
        <v>0</v>
      </c>
      <c r="ABP56" s="3">
        <v>6</v>
      </c>
      <c r="ABQ56" s="3">
        <v>6</v>
      </c>
      <c r="ABR56" s="3">
        <v>0</v>
      </c>
      <c r="ABS56" s="3">
        <v>0</v>
      </c>
      <c r="ABT56" s="3">
        <v>6</v>
      </c>
      <c r="ABU56" s="3">
        <v>6</v>
      </c>
      <c r="ABV56" s="3">
        <v>0</v>
      </c>
      <c r="ABW56" s="3">
        <v>0</v>
      </c>
      <c r="ABX56" s="3">
        <v>2</v>
      </c>
      <c r="ABY56" s="3">
        <v>8</v>
      </c>
      <c r="ABZ56" s="3">
        <v>0</v>
      </c>
      <c r="ACA56" s="3">
        <v>0</v>
      </c>
      <c r="ACB56" s="3">
        <v>5</v>
      </c>
      <c r="ACC56" s="3">
        <v>5</v>
      </c>
      <c r="ACD56" s="3">
        <v>0</v>
      </c>
      <c r="ACE56" s="3">
        <v>0</v>
      </c>
      <c r="ACF56" s="3">
        <v>0</v>
      </c>
      <c r="ACG56" s="3">
        <v>4.5</v>
      </c>
      <c r="ACH56" s="3">
        <v>4</v>
      </c>
      <c r="ACI56" s="3">
        <v>3</v>
      </c>
      <c r="ACJ56" s="3">
        <v>5</v>
      </c>
      <c r="ACK56" s="3">
        <v>2</v>
      </c>
      <c r="ACL56" s="3">
        <v>2</v>
      </c>
      <c r="ACM56" s="3">
        <v>6</v>
      </c>
      <c r="ACN56" s="3">
        <v>4</v>
      </c>
      <c r="ACO56" s="3">
        <v>3</v>
      </c>
      <c r="ACP56" s="3">
        <v>5.5</v>
      </c>
      <c r="ACQ56" s="3">
        <v>6</v>
      </c>
      <c r="ACR56" s="3">
        <v>0</v>
      </c>
      <c r="ACS56" s="3">
        <v>0</v>
      </c>
      <c r="ACT56" s="3">
        <v>5</v>
      </c>
      <c r="ACU56" s="3">
        <v>0</v>
      </c>
      <c r="ACV56" s="3">
        <v>0</v>
      </c>
      <c r="ACW56" s="3">
        <v>5</v>
      </c>
      <c r="ACX56" s="3">
        <v>4</v>
      </c>
      <c r="ACY56" s="3">
        <v>0</v>
      </c>
      <c r="ACZ56" s="3">
        <v>6</v>
      </c>
      <c r="ADA56" s="3">
        <v>5</v>
      </c>
      <c r="ADB56" s="3">
        <v>0</v>
      </c>
      <c r="ADC56" s="3">
        <v>6</v>
      </c>
      <c r="ADD56" s="3">
        <v>5</v>
      </c>
      <c r="ADE56" s="3">
        <v>0</v>
      </c>
      <c r="ADF56" s="3">
        <v>3</v>
      </c>
      <c r="ADG56" s="3">
        <v>8</v>
      </c>
      <c r="ADH56" s="3">
        <v>0</v>
      </c>
      <c r="ADI56" s="3">
        <v>7</v>
      </c>
      <c r="ADJ56" s="3">
        <v>5</v>
      </c>
      <c r="ADK56" s="3">
        <v>0</v>
      </c>
      <c r="ADL56" s="3">
        <v>7</v>
      </c>
      <c r="ADM56" s="3">
        <v>5.5</v>
      </c>
      <c r="ADN56" s="3">
        <v>0</v>
      </c>
      <c r="ADO56" s="3">
        <v>0</v>
      </c>
      <c r="ADP56" s="3">
        <v>0</v>
      </c>
      <c r="ADQ56" s="3">
        <v>0</v>
      </c>
      <c r="ADR56" s="3">
        <v>0</v>
      </c>
      <c r="ADS56" s="3">
        <v>0</v>
      </c>
      <c r="ADT56" s="3">
        <v>0</v>
      </c>
      <c r="ADU56" s="3">
        <v>0</v>
      </c>
      <c r="ADV56" s="3">
        <v>0</v>
      </c>
      <c r="ADW56" s="3">
        <v>0</v>
      </c>
      <c r="ADX56" s="3">
        <v>0</v>
      </c>
      <c r="ADY56" s="3">
        <v>0</v>
      </c>
      <c r="ADZ56" s="3">
        <v>0</v>
      </c>
      <c r="AEA56" s="3">
        <v>0</v>
      </c>
      <c r="AEB56" s="3">
        <v>0</v>
      </c>
      <c r="AEC56" s="3">
        <v>0</v>
      </c>
      <c r="AED56" s="3">
        <v>0</v>
      </c>
      <c r="AEE56" s="3">
        <v>0</v>
      </c>
      <c r="AEF56" s="3">
        <v>0</v>
      </c>
      <c r="AEG56" s="3">
        <v>0</v>
      </c>
      <c r="AEH56" s="3">
        <v>0</v>
      </c>
      <c r="AEI56" s="3">
        <v>0</v>
      </c>
      <c r="AEJ56" s="3">
        <v>0</v>
      </c>
      <c r="AEK56" s="3">
        <v>0</v>
      </c>
      <c r="AEL56" s="3">
        <v>0</v>
      </c>
      <c r="AEM56" t="s">
        <v>933</v>
      </c>
      <c r="AEN56" t="s">
        <v>933</v>
      </c>
      <c r="AEO56" t="s">
        <v>933</v>
      </c>
      <c r="AEP56" s="5">
        <v>0</v>
      </c>
      <c r="AEQ56" t="s">
        <v>933</v>
      </c>
      <c r="AER56" t="s">
        <v>933</v>
      </c>
      <c r="AES56" s="5">
        <v>0</v>
      </c>
      <c r="AET56" s="5">
        <v>0</v>
      </c>
      <c r="AEU56" s="5">
        <v>0</v>
      </c>
      <c r="AEV56" t="s">
        <v>933</v>
      </c>
      <c r="AEW56" t="s">
        <v>933</v>
      </c>
      <c r="AEX56" s="5">
        <v>0</v>
      </c>
      <c r="AEY56" s="5">
        <v>0</v>
      </c>
      <c r="AEZ56" s="5">
        <v>0</v>
      </c>
      <c r="AFA56" t="s">
        <v>933</v>
      </c>
      <c r="AFB56" t="s">
        <v>933</v>
      </c>
      <c r="AFC56" s="5">
        <v>0</v>
      </c>
      <c r="AFD56" s="5">
        <v>0</v>
      </c>
      <c r="AFE56" t="s">
        <v>933</v>
      </c>
      <c r="AFF56" t="s">
        <v>933</v>
      </c>
      <c r="AFG56" s="5">
        <v>0</v>
      </c>
      <c r="AFH56" s="5">
        <v>0</v>
      </c>
      <c r="AFI56" t="s">
        <v>933</v>
      </c>
      <c r="AFJ56" t="s">
        <v>933</v>
      </c>
      <c r="AFK56" s="5">
        <v>0</v>
      </c>
      <c r="AFL56" s="5">
        <v>0</v>
      </c>
      <c r="AFM56" t="s">
        <v>933</v>
      </c>
      <c r="AFN56" t="s">
        <v>933</v>
      </c>
      <c r="AFO56" s="5">
        <v>0</v>
      </c>
      <c r="AFP56" s="5">
        <v>0</v>
      </c>
      <c r="AFQ56" s="5">
        <v>0</v>
      </c>
      <c r="AFR56" t="s">
        <v>933</v>
      </c>
      <c r="AFS56" t="s">
        <v>933</v>
      </c>
      <c r="AFT56" t="s">
        <v>933</v>
      </c>
      <c r="AFU56" t="s">
        <v>933</v>
      </c>
      <c r="AFV56" t="s">
        <v>933</v>
      </c>
      <c r="AFW56" t="s">
        <v>933</v>
      </c>
      <c r="AFX56" t="s">
        <v>933</v>
      </c>
      <c r="AFY56" t="s">
        <v>933</v>
      </c>
      <c r="AFZ56" t="s">
        <v>933</v>
      </c>
      <c r="AGA56" t="s">
        <v>933</v>
      </c>
      <c r="AGB56" t="s">
        <v>933</v>
      </c>
      <c r="AGC56" s="5">
        <v>0</v>
      </c>
      <c r="AGD56" s="5">
        <v>0</v>
      </c>
      <c r="AGE56" t="s">
        <v>933</v>
      </c>
      <c r="AGF56" s="5">
        <v>0</v>
      </c>
      <c r="AGG56" s="5">
        <v>0</v>
      </c>
      <c r="AGH56" t="s">
        <v>933</v>
      </c>
      <c r="AGI56" t="s">
        <v>933</v>
      </c>
      <c r="AGJ56" s="5">
        <v>0</v>
      </c>
      <c r="AGK56" t="s">
        <v>933</v>
      </c>
      <c r="AGL56" t="s">
        <v>933</v>
      </c>
      <c r="AGM56" s="5">
        <v>0</v>
      </c>
      <c r="AGN56" t="s">
        <v>933</v>
      </c>
      <c r="AGO56" t="s">
        <v>927</v>
      </c>
      <c r="AGP56" s="5">
        <v>0</v>
      </c>
      <c r="AGQ56" t="s">
        <v>933</v>
      </c>
      <c r="AGR56" t="s">
        <v>933</v>
      </c>
      <c r="AGS56" s="5">
        <v>0</v>
      </c>
      <c r="AGT56" t="s">
        <v>933</v>
      </c>
      <c r="AGU56" t="s">
        <v>933</v>
      </c>
      <c r="AGV56" s="5">
        <v>0</v>
      </c>
      <c r="AGW56" t="s">
        <v>933</v>
      </c>
      <c r="AGX56" t="s">
        <v>933</v>
      </c>
      <c r="AGY56" s="5">
        <v>0</v>
      </c>
      <c r="AGZ56" s="5">
        <v>0</v>
      </c>
      <c r="AHA56" s="5">
        <v>0</v>
      </c>
      <c r="AHB56" s="5">
        <v>0</v>
      </c>
      <c r="AHC56" s="5">
        <v>0</v>
      </c>
      <c r="AHD56" s="5">
        <v>0</v>
      </c>
      <c r="AHE56" s="5">
        <v>0</v>
      </c>
      <c r="AHF56" s="5">
        <v>0</v>
      </c>
      <c r="AHG56" s="5">
        <v>0</v>
      </c>
      <c r="AHH56" s="5">
        <v>0</v>
      </c>
      <c r="AHI56" s="5">
        <v>0</v>
      </c>
      <c r="AHJ56" s="5">
        <v>0</v>
      </c>
      <c r="AHK56" s="5">
        <v>0</v>
      </c>
      <c r="AHL56" s="5">
        <v>0</v>
      </c>
      <c r="AHM56" s="5">
        <v>0</v>
      </c>
      <c r="AHN56" s="5">
        <v>0</v>
      </c>
      <c r="AHO56" s="5">
        <v>0</v>
      </c>
      <c r="AHP56" s="5">
        <v>0</v>
      </c>
      <c r="AHQ56" s="5">
        <v>0</v>
      </c>
      <c r="AHR56" s="5">
        <v>0</v>
      </c>
      <c r="AHS56" s="5">
        <v>0</v>
      </c>
      <c r="AHT56" s="5">
        <v>0</v>
      </c>
      <c r="AHU56" s="5">
        <v>0</v>
      </c>
      <c r="AHV56" s="5">
        <v>0</v>
      </c>
      <c r="AHW56" s="5">
        <v>0</v>
      </c>
    </row>
    <row r="57" spans="1:907" x14ac:dyDescent="0.2">
      <c r="A57" s="5">
        <v>65</v>
      </c>
      <c r="B57" t="s">
        <v>929</v>
      </c>
      <c r="C57" t="s">
        <v>904</v>
      </c>
      <c r="D57" t="s">
        <v>904</v>
      </c>
      <c r="E57" s="5">
        <v>77</v>
      </c>
      <c r="F57" s="5">
        <v>76.724999999999994</v>
      </c>
      <c r="G57" s="2">
        <v>42765</v>
      </c>
      <c r="H57" s="2">
        <v>42797</v>
      </c>
      <c r="I57" t="s">
        <v>906</v>
      </c>
      <c r="J57" t="s">
        <v>907</v>
      </c>
      <c r="K57" t="s">
        <v>912</v>
      </c>
      <c r="L57" t="s">
        <v>912</v>
      </c>
      <c r="M57" s="5">
        <v>0</v>
      </c>
      <c r="N57" s="5">
        <v>0</v>
      </c>
      <c r="O57" t="s">
        <v>913</v>
      </c>
      <c r="P57" t="s">
        <v>912</v>
      </c>
      <c r="Q57" t="s">
        <v>913</v>
      </c>
      <c r="R57" s="5">
        <v>0</v>
      </c>
      <c r="S57" s="5">
        <v>0</v>
      </c>
      <c r="T57" t="s">
        <v>913</v>
      </c>
      <c r="U57" t="s">
        <v>912</v>
      </c>
      <c r="V57" s="5">
        <v>0</v>
      </c>
      <c r="W57" s="5">
        <v>0</v>
      </c>
      <c r="X57" s="5">
        <v>0</v>
      </c>
      <c r="Y57" t="s">
        <v>912</v>
      </c>
      <c r="Z57" t="s">
        <v>912</v>
      </c>
      <c r="AA57" s="5">
        <v>0</v>
      </c>
      <c r="AB57" s="5">
        <v>0</v>
      </c>
      <c r="AC57" t="s">
        <v>912</v>
      </c>
      <c r="AD57" t="s">
        <v>912</v>
      </c>
      <c r="AE57" s="5">
        <v>0</v>
      </c>
      <c r="AF57" s="5">
        <v>0</v>
      </c>
      <c r="AG57" t="s">
        <v>912</v>
      </c>
      <c r="AH57" t="s">
        <v>912</v>
      </c>
      <c r="AI57" s="5">
        <v>0</v>
      </c>
      <c r="AJ57" s="5">
        <v>0</v>
      </c>
      <c r="AK57" t="s">
        <v>913</v>
      </c>
      <c r="AL57" t="s">
        <v>912</v>
      </c>
      <c r="AM57" s="5">
        <v>0</v>
      </c>
      <c r="AN57" s="5">
        <v>0</v>
      </c>
      <c r="AO57" s="5">
        <v>0</v>
      </c>
      <c r="AP57" t="s">
        <v>913</v>
      </c>
      <c r="AQ57" t="s">
        <v>913</v>
      </c>
      <c r="AR57" t="s">
        <v>913</v>
      </c>
      <c r="AS57" t="s">
        <v>913</v>
      </c>
      <c r="AT57" t="s">
        <v>912</v>
      </c>
      <c r="AU57" s="5">
        <v>0</v>
      </c>
      <c r="AV57" t="s">
        <v>913</v>
      </c>
      <c r="AW57" t="s">
        <v>912</v>
      </c>
      <c r="AX57" t="s">
        <v>912</v>
      </c>
      <c r="AY57" t="s">
        <v>912</v>
      </c>
      <c r="AZ57" t="s">
        <v>912</v>
      </c>
      <c r="BA57" t="s">
        <v>913</v>
      </c>
      <c r="BB57" s="5">
        <v>0</v>
      </c>
      <c r="BC57" t="s">
        <v>913</v>
      </c>
      <c r="BD57" t="s">
        <v>912</v>
      </c>
      <c r="BE57" s="5">
        <v>0</v>
      </c>
      <c r="BF57" t="s">
        <v>913</v>
      </c>
      <c r="BG57" t="s">
        <v>913</v>
      </c>
      <c r="BH57" t="s">
        <v>912</v>
      </c>
      <c r="BI57" t="s">
        <v>913</v>
      </c>
      <c r="BJ57" t="s">
        <v>913</v>
      </c>
      <c r="BK57" s="5">
        <v>0</v>
      </c>
      <c r="BL57" t="s">
        <v>913</v>
      </c>
      <c r="BM57" t="s">
        <v>912</v>
      </c>
      <c r="BN57" s="5">
        <v>0</v>
      </c>
      <c r="BO57" t="s">
        <v>912</v>
      </c>
      <c r="BP57" t="s">
        <v>912</v>
      </c>
      <c r="BQ57" t="s">
        <v>913</v>
      </c>
      <c r="BR57" t="s">
        <v>913</v>
      </c>
      <c r="BS57" t="s">
        <v>913</v>
      </c>
      <c r="BT57" t="s">
        <v>913</v>
      </c>
      <c r="BU57" t="s">
        <v>913</v>
      </c>
      <c r="BV57" t="s">
        <v>912</v>
      </c>
      <c r="BW57" t="s">
        <v>913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t="s">
        <v>913</v>
      </c>
      <c r="CW57" t="s">
        <v>913</v>
      </c>
      <c r="CX57" s="5">
        <v>0</v>
      </c>
      <c r="CY57" s="5">
        <v>0</v>
      </c>
      <c r="CZ57" t="s">
        <v>913</v>
      </c>
      <c r="DA57" t="s">
        <v>913</v>
      </c>
      <c r="DB57" t="s">
        <v>913</v>
      </c>
      <c r="DC57" s="5">
        <v>0</v>
      </c>
      <c r="DD57" s="5">
        <v>0</v>
      </c>
      <c r="DE57" t="s">
        <v>913</v>
      </c>
      <c r="DF57" t="s">
        <v>913</v>
      </c>
      <c r="DG57" s="5">
        <v>0</v>
      </c>
      <c r="DH57" s="5">
        <v>0</v>
      </c>
      <c r="DI57" s="5">
        <v>0</v>
      </c>
      <c r="DJ57" t="s">
        <v>913</v>
      </c>
      <c r="DK57" t="s">
        <v>913</v>
      </c>
      <c r="DL57" s="5">
        <v>0</v>
      </c>
      <c r="DM57" s="5">
        <v>0</v>
      </c>
      <c r="DN57" t="s">
        <v>912</v>
      </c>
      <c r="DO57" t="s">
        <v>913</v>
      </c>
      <c r="DP57" s="5">
        <v>0</v>
      </c>
      <c r="DQ57" s="5">
        <v>0</v>
      </c>
      <c r="DR57" t="s">
        <v>913</v>
      </c>
      <c r="DS57" t="s">
        <v>913</v>
      </c>
      <c r="DT57" s="5">
        <v>0</v>
      </c>
      <c r="DU57" s="5">
        <v>0</v>
      </c>
      <c r="DV57" t="s">
        <v>913</v>
      </c>
      <c r="DW57" t="s">
        <v>912</v>
      </c>
      <c r="DX57" t="s">
        <v>913</v>
      </c>
      <c r="DY57" s="5">
        <v>0</v>
      </c>
      <c r="DZ57" s="5">
        <v>0</v>
      </c>
      <c r="EA57" t="s">
        <v>913</v>
      </c>
      <c r="EB57" t="s">
        <v>913</v>
      </c>
      <c r="EC57" t="s">
        <v>912</v>
      </c>
      <c r="ED57" s="5">
        <v>0</v>
      </c>
      <c r="EE57" t="s">
        <v>913</v>
      </c>
      <c r="EF57" s="5">
        <v>0</v>
      </c>
      <c r="EG57" t="s">
        <v>913</v>
      </c>
      <c r="EH57" t="s">
        <v>913</v>
      </c>
      <c r="EI57" t="s">
        <v>913</v>
      </c>
      <c r="EJ57" t="s">
        <v>913</v>
      </c>
      <c r="EK57" t="s">
        <v>912</v>
      </c>
      <c r="EL57" t="s">
        <v>913</v>
      </c>
      <c r="EM57" s="5">
        <v>0</v>
      </c>
      <c r="EN57" t="s">
        <v>913</v>
      </c>
      <c r="EO57" t="s">
        <v>913</v>
      </c>
      <c r="EP57" s="5">
        <v>0</v>
      </c>
      <c r="EQ57" t="s">
        <v>913</v>
      </c>
      <c r="ER57" t="s">
        <v>913</v>
      </c>
      <c r="ES57" t="s">
        <v>913</v>
      </c>
      <c r="ET57" t="s">
        <v>913</v>
      </c>
      <c r="EU57" t="s">
        <v>913</v>
      </c>
      <c r="EV57" s="5">
        <v>0</v>
      </c>
      <c r="EW57" t="s">
        <v>913</v>
      </c>
      <c r="EX57" t="s">
        <v>913</v>
      </c>
      <c r="EY57" s="5">
        <v>0</v>
      </c>
      <c r="EZ57" t="s">
        <v>913</v>
      </c>
      <c r="FA57" t="s">
        <v>913</v>
      </c>
      <c r="FB57" t="s">
        <v>913</v>
      </c>
      <c r="FC57" t="s">
        <v>913</v>
      </c>
      <c r="FD57" t="s">
        <v>913</v>
      </c>
      <c r="FE57" t="s">
        <v>913</v>
      </c>
      <c r="FF57" t="s">
        <v>913</v>
      </c>
      <c r="FG57" t="s">
        <v>913</v>
      </c>
      <c r="FH57" t="s">
        <v>913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999</v>
      </c>
      <c r="GH57" s="5">
        <v>999</v>
      </c>
      <c r="GI57" t="s">
        <v>909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999</v>
      </c>
      <c r="GQ57" s="5">
        <v>999</v>
      </c>
      <c r="GR57" t="s">
        <v>1037</v>
      </c>
      <c r="GS57" s="4">
        <v>5</v>
      </c>
      <c r="GT57" s="4">
        <v>15</v>
      </c>
      <c r="GU57" s="4">
        <v>36</v>
      </c>
      <c r="GV57" s="4">
        <v>18</v>
      </c>
      <c r="GW57" s="5">
        <v>41</v>
      </c>
      <c r="GX57" s="5">
        <v>33</v>
      </c>
      <c r="GY57" s="5">
        <v>2</v>
      </c>
      <c r="GZ57" s="5">
        <v>3</v>
      </c>
      <c r="HA57" s="5">
        <v>6</v>
      </c>
      <c r="HB57" s="5">
        <v>9</v>
      </c>
      <c r="HC57" s="5">
        <v>18</v>
      </c>
      <c r="HD57" s="5">
        <v>1</v>
      </c>
      <c r="HE57" s="5">
        <v>18</v>
      </c>
      <c r="HF57" s="5">
        <v>17</v>
      </c>
      <c r="HG57" t="s">
        <v>935</v>
      </c>
      <c r="HH57" t="s">
        <v>935</v>
      </c>
      <c r="HI57" s="5">
        <v>0</v>
      </c>
      <c r="HJ57" s="5">
        <v>6</v>
      </c>
      <c r="HK57" s="5">
        <v>4</v>
      </c>
      <c r="HL57" s="5">
        <v>4</v>
      </c>
      <c r="HM57" s="5">
        <v>0</v>
      </c>
      <c r="HN57" s="5">
        <v>0</v>
      </c>
      <c r="HO57" s="5">
        <v>0</v>
      </c>
      <c r="HP57" s="5">
        <v>5</v>
      </c>
      <c r="HQ57" s="5">
        <v>0</v>
      </c>
      <c r="HR57" s="5">
        <v>5</v>
      </c>
      <c r="HS57" s="5">
        <v>5</v>
      </c>
      <c r="HT57" s="5">
        <v>5</v>
      </c>
      <c r="HU57" s="5">
        <v>0</v>
      </c>
      <c r="HV57" s="5">
        <v>0</v>
      </c>
      <c r="HW57" s="5">
        <v>5</v>
      </c>
      <c r="HX57" s="5">
        <v>5</v>
      </c>
      <c r="HY57" s="5">
        <v>5</v>
      </c>
      <c r="HZ57" s="5">
        <v>0</v>
      </c>
      <c r="IA57" s="5">
        <v>0</v>
      </c>
      <c r="IB57" s="5">
        <v>5</v>
      </c>
      <c r="IC57" s="5">
        <v>5</v>
      </c>
      <c r="ID57" s="5">
        <v>0</v>
      </c>
      <c r="IE57" s="5">
        <v>0</v>
      </c>
      <c r="IF57" s="5">
        <v>0</v>
      </c>
      <c r="IG57" s="5">
        <v>5</v>
      </c>
      <c r="IH57" s="5">
        <v>5</v>
      </c>
      <c r="II57" s="5">
        <v>0</v>
      </c>
      <c r="IJ57" s="5">
        <v>0</v>
      </c>
      <c r="IK57" s="5">
        <v>5</v>
      </c>
      <c r="IL57" s="5">
        <v>5</v>
      </c>
      <c r="IM57" s="5">
        <v>0</v>
      </c>
      <c r="IN57" s="5">
        <v>0</v>
      </c>
      <c r="IO57" s="5">
        <v>5</v>
      </c>
      <c r="IP57" s="5">
        <v>5</v>
      </c>
      <c r="IQ57" s="5">
        <v>0</v>
      </c>
      <c r="IR57" s="5">
        <v>0</v>
      </c>
      <c r="IS57" s="5">
        <v>5</v>
      </c>
      <c r="IT57" s="5">
        <v>5</v>
      </c>
      <c r="IU57" s="5">
        <v>0</v>
      </c>
      <c r="IV57" s="5">
        <v>0</v>
      </c>
      <c r="IW57" s="5">
        <v>0</v>
      </c>
      <c r="IX57" s="5">
        <v>5</v>
      </c>
      <c r="IY57" s="5">
        <v>5</v>
      </c>
      <c r="IZ57" s="5">
        <v>5</v>
      </c>
      <c r="JA57" s="5">
        <v>5</v>
      </c>
      <c r="JB57" s="5">
        <v>5</v>
      </c>
      <c r="JC57" s="5">
        <v>0</v>
      </c>
      <c r="JD57" s="5">
        <v>5</v>
      </c>
      <c r="JE57" s="5">
        <v>5</v>
      </c>
      <c r="JF57" s="5">
        <v>5</v>
      </c>
      <c r="JG57" s="5">
        <v>5</v>
      </c>
      <c r="JH57" s="5">
        <v>5</v>
      </c>
      <c r="JI57" s="5">
        <v>5</v>
      </c>
      <c r="JJ57" s="5">
        <v>0</v>
      </c>
      <c r="JK57" s="5">
        <v>5</v>
      </c>
      <c r="JL57" s="5">
        <v>5</v>
      </c>
      <c r="JM57" s="5">
        <v>0</v>
      </c>
      <c r="JN57" s="5">
        <v>5</v>
      </c>
      <c r="JO57" s="5">
        <v>5</v>
      </c>
      <c r="JP57" s="5">
        <v>5</v>
      </c>
      <c r="JQ57" s="5">
        <v>5</v>
      </c>
      <c r="JR57" s="5">
        <v>5</v>
      </c>
      <c r="JS57" s="5">
        <v>0</v>
      </c>
      <c r="JT57" s="5">
        <v>5</v>
      </c>
      <c r="JU57" s="5">
        <v>5</v>
      </c>
      <c r="JV57" s="5">
        <v>0</v>
      </c>
      <c r="JW57" s="5">
        <v>5</v>
      </c>
      <c r="JX57" s="5">
        <v>5</v>
      </c>
      <c r="JY57" s="5">
        <v>5</v>
      </c>
      <c r="JZ57" s="5">
        <v>5</v>
      </c>
      <c r="KA57" s="5">
        <v>5</v>
      </c>
      <c r="KB57" s="5">
        <v>5</v>
      </c>
      <c r="KC57" s="5">
        <v>5</v>
      </c>
      <c r="KD57" s="5">
        <v>5</v>
      </c>
      <c r="KE57" s="5">
        <v>5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t="s">
        <v>918</v>
      </c>
      <c r="LE57" t="s">
        <v>916</v>
      </c>
      <c r="LF57" s="5">
        <v>0</v>
      </c>
      <c r="LG57" s="5">
        <v>0</v>
      </c>
      <c r="LH57" t="s">
        <v>918</v>
      </c>
      <c r="LI57" t="s">
        <v>916</v>
      </c>
      <c r="LJ57" t="s">
        <v>918</v>
      </c>
      <c r="LK57" s="5">
        <v>0</v>
      </c>
      <c r="LL57" s="5">
        <v>0</v>
      </c>
      <c r="LM57" t="s">
        <v>918</v>
      </c>
      <c r="LN57" t="s">
        <v>916</v>
      </c>
      <c r="LO57" s="5">
        <v>0</v>
      </c>
      <c r="LP57" s="5">
        <v>0</v>
      </c>
      <c r="LQ57" s="5">
        <v>0</v>
      </c>
      <c r="LR57" t="s">
        <v>918</v>
      </c>
      <c r="LS57" t="s">
        <v>916</v>
      </c>
      <c r="LT57" s="5">
        <v>0</v>
      </c>
      <c r="LU57" s="5">
        <v>0</v>
      </c>
      <c r="LV57" t="s">
        <v>916</v>
      </c>
      <c r="LW57" t="s">
        <v>916</v>
      </c>
      <c r="LX57" s="5">
        <v>0</v>
      </c>
      <c r="LY57" s="5">
        <v>0</v>
      </c>
      <c r="LZ57" t="s">
        <v>918</v>
      </c>
      <c r="MA57" t="s">
        <v>916</v>
      </c>
      <c r="MB57" s="5">
        <v>0</v>
      </c>
      <c r="MC57" s="5">
        <v>0</v>
      </c>
      <c r="MD57" t="s">
        <v>918</v>
      </c>
      <c r="ME57" t="s">
        <v>918</v>
      </c>
      <c r="MF57" s="5">
        <v>0</v>
      </c>
      <c r="MG57" s="5">
        <v>0</v>
      </c>
      <c r="MH57" s="5">
        <v>0</v>
      </c>
      <c r="MI57" t="s">
        <v>918</v>
      </c>
      <c r="MJ57" t="s">
        <v>918</v>
      </c>
      <c r="MK57" t="s">
        <v>916</v>
      </c>
      <c r="ML57" t="s">
        <v>940</v>
      </c>
      <c r="MM57" t="s">
        <v>916</v>
      </c>
      <c r="MN57" s="5">
        <v>0</v>
      </c>
      <c r="MO57" t="s">
        <v>918</v>
      </c>
      <c r="MP57" t="s">
        <v>916</v>
      </c>
      <c r="MQ57" t="s">
        <v>916</v>
      </c>
      <c r="MR57" t="s">
        <v>918</v>
      </c>
      <c r="MS57" t="s">
        <v>918</v>
      </c>
      <c r="MT57" t="s">
        <v>918</v>
      </c>
      <c r="MU57" s="5">
        <v>0</v>
      </c>
      <c r="MV57" t="s">
        <v>918</v>
      </c>
      <c r="MW57" t="s">
        <v>916</v>
      </c>
      <c r="MX57" s="5">
        <v>0</v>
      </c>
      <c r="MY57" t="s">
        <v>918</v>
      </c>
      <c r="MZ57" t="s">
        <v>918</v>
      </c>
      <c r="NA57" t="s">
        <v>916</v>
      </c>
      <c r="NB57" t="s">
        <v>918</v>
      </c>
      <c r="NC57" t="s">
        <v>918</v>
      </c>
      <c r="ND57" s="5">
        <v>0</v>
      </c>
      <c r="NE57" t="s">
        <v>918</v>
      </c>
      <c r="NF57" t="s">
        <v>918</v>
      </c>
      <c r="NG57" s="5">
        <v>0</v>
      </c>
      <c r="NH57" t="s">
        <v>918</v>
      </c>
      <c r="NI57" t="s">
        <v>916</v>
      </c>
      <c r="NJ57" t="s">
        <v>918</v>
      </c>
      <c r="NK57" t="s">
        <v>918</v>
      </c>
      <c r="NL57" t="s">
        <v>918</v>
      </c>
      <c r="NM57" t="s">
        <v>918</v>
      </c>
      <c r="NN57" t="s">
        <v>918</v>
      </c>
      <c r="NO57" t="s">
        <v>916</v>
      </c>
      <c r="NP57" t="s">
        <v>918</v>
      </c>
      <c r="NQ57" s="5">
        <v>0</v>
      </c>
      <c r="NR57" s="5">
        <v>0</v>
      </c>
      <c r="NS57" s="5">
        <v>0</v>
      </c>
      <c r="NT57" s="5">
        <v>0</v>
      </c>
      <c r="NU57" s="5">
        <v>0</v>
      </c>
      <c r="NV57" s="5">
        <v>0</v>
      </c>
      <c r="NW57" s="5">
        <v>0</v>
      </c>
      <c r="NX57" s="5">
        <v>0</v>
      </c>
      <c r="NY57" s="5">
        <v>0</v>
      </c>
      <c r="NZ57" s="5">
        <v>0</v>
      </c>
      <c r="OA57" s="5">
        <v>0</v>
      </c>
      <c r="OB57" s="5">
        <v>0</v>
      </c>
      <c r="OC57" s="5">
        <v>0</v>
      </c>
      <c r="OD57" s="5">
        <v>0</v>
      </c>
      <c r="OE57" s="5">
        <v>0</v>
      </c>
      <c r="OF57" s="5">
        <v>0</v>
      </c>
      <c r="OG57" s="5">
        <v>0</v>
      </c>
      <c r="OH57" s="5">
        <v>0</v>
      </c>
      <c r="OI57" s="5">
        <v>0</v>
      </c>
      <c r="OJ57" s="5">
        <v>0</v>
      </c>
      <c r="OK57" s="5">
        <v>0</v>
      </c>
      <c r="OL57" s="5">
        <v>0</v>
      </c>
      <c r="OM57" s="5">
        <v>0</v>
      </c>
      <c r="ON57" s="5">
        <v>0</v>
      </c>
      <c r="OO57" s="5">
        <v>5</v>
      </c>
      <c r="OP57" s="5">
        <v>5</v>
      </c>
      <c r="OQ57" s="5">
        <v>0</v>
      </c>
      <c r="OR57" s="5">
        <v>0</v>
      </c>
      <c r="OS57" s="5">
        <v>5</v>
      </c>
      <c r="OT57" s="5">
        <v>15</v>
      </c>
      <c r="OU57" s="5">
        <v>5</v>
      </c>
      <c r="OV57" s="5">
        <v>0</v>
      </c>
      <c r="OW57" s="5">
        <v>0</v>
      </c>
      <c r="OX57" s="5">
        <v>5</v>
      </c>
      <c r="OY57" s="5">
        <v>15</v>
      </c>
      <c r="OZ57" s="5">
        <v>0</v>
      </c>
      <c r="PA57" s="5">
        <v>0</v>
      </c>
      <c r="PB57" s="5">
        <v>0</v>
      </c>
      <c r="PC57" s="5">
        <v>15</v>
      </c>
      <c r="PD57" s="5">
        <v>15</v>
      </c>
      <c r="PE57" s="5">
        <v>0</v>
      </c>
      <c r="PF57" s="5">
        <v>0</v>
      </c>
      <c r="PG57" s="5">
        <v>5</v>
      </c>
      <c r="PH57" s="5">
        <v>5</v>
      </c>
      <c r="PI57" s="5">
        <v>0</v>
      </c>
      <c r="PJ57" s="5">
        <v>0</v>
      </c>
      <c r="PK57" s="5">
        <v>5</v>
      </c>
      <c r="PL57" s="5">
        <v>15</v>
      </c>
      <c r="PM57" s="5">
        <v>0</v>
      </c>
      <c r="PN57" s="5">
        <v>0</v>
      </c>
      <c r="PO57" s="5">
        <v>5</v>
      </c>
      <c r="PP57" s="5">
        <v>15</v>
      </c>
      <c r="PQ57" s="5">
        <v>0</v>
      </c>
      <c r="PR57" s="5">
        <v>0</v>
      </c>
      <c r="PS57" s="5">
        <v>0</v>
      </c>
      <c r="PT57" s="5">
        <v>5</v>
      </c>
      <c r="PU57" s="5">
        <v>5</v>
      </c>
      <c r="PV57" s="5">
        <v>15</v>
      </c>
      <c r="PW57" s="5">
        <v>5</v>
      </c>
      <c r="PX57" s="5">
        <v>15</v>
      </c>
      <c r="PY57" s="5">
        <v>0</v>
      </c>
      <c r="PZ57" s="5">
        <v>5</v>
      </c>
      <c r="QA57" s="5">
        <v>15</v>
      </c>
      <c r="QB57" s="5">
        <v>15</v>
      </c>
      <c r="QC57" s="5">
        <v>5</v>
      </c>
      <c r="QD57" s="5">
        <v>15</v>
      </c>
      <c r="QE57" s="5">
        <v>5</v>
      </c>
      <c r="QF57" s="5">
        <v>0</v>
      </c>
      <c r="QG57" s="5">
        <v>5</v>
      </c>
      <c r="QH57" s="5">
        <v>15</v>
      </c>
      <c r="QI57" s="5">
        <v>0</v>
      </c>
      <c r="QJ57" s="5">
        <v>15</v>
      </c>
      <c r="QK57" s="5">
        <v>15</v>
      </c>
      <c r="QL57" s="5">
        <v>15</v>
      </c>
      <c r="QM57" s="5">
        <v>15</v>
      </c>
      <c r="QN57" s="5">
        <v>15</v>
      </c>
      <c r="QO57" s="5">
        <v>0</v>
      </c>
      <c r="QP57" s="5">
        <v>5</v>
      </c>
      <c r="QQ57" s="5">
        <v>15</v>
      </c>
      <c r="QR57" s="5">
        <v>0</v>
      </c>
      <c r="QS57" s="5">
        <v>5</v>
      </c>
      <c r="QT57" s="5">
        <v>15</v>
      </c>
      <c r="QU57" s="5">
        <v>15</v>
      </c>
      <c r="QV57" s="5">
        <v>5</v>
      </c>
      <c r="QW57" s="5">
        <v>5</v>
      </c>
      <c r="QX57" s="5">
        <v>5</v>
      </c>
      <c r="QY57" s="5">
        <v>5</v>
      </c>
      <c r="QZ57" s="5">
        <v>15</v>
      </c>
      <c r="RA57" s="5">
        <v>15</v>
      </c>
      <c r="RB57" s="5">
        <v>0</v>
      </c>
      <c r="RC57" s="5">
        <v>0</v>
      </c>
      <c r="RD57" s="5">
        <v>0</v>
      </c>
      <c r="RE57" s="5">
        <v>0</v>
      </c>
      <c r="RF57" s="5">
        <v>0</v>
      </c>
      <c r="RG57" s="5">
        <v>0</v>
      </c>
      <c r="RH57" s="5">
        <v>0</v>
      </c>
      <c r="RI57" s="5">
        <v>0</v>
      </c>
      <c r="RJ57" s="5">
        <v>0</v>
      </c>
      <c r="RK57" s="5">
        <v>0</v>
      </c>
      <c r="RL57" s="5">
        <v>0</v>
      </c>
      <c r="RM57" s="5">
        <v>0</v>
      </c>
      <c r="RN57" s="5">
        <v>0</v>
      </c>
      <c r="RO57" s="5">
        <v>0</v>
      </c>
      <c r="RP57" s="5">
        <v>0</v>
      </c>
      <c r="RQ57" s="5">
        <v>0</v>
      </c>
      <c r="RR57" s="5">
        <v>0</v>
      </c>
      <c r="RS57" s="5">
        <v>0</v>
      </c>
      <c r="RT57" s="5">
        <v>0</v>
      </c>
      <c r="RU57" s="5">
        <v>0</v>
      </c>
      <c r="RV57" s="5">
        <v>0</v>
      </c>
      <c r="RW57" s="5">
        <v>0</v>
      </c>
      <c r="RX57" s="5">
        <v>0</v>
      </c>
      <c r="RY57" s="5">
        <v>0</v>
      </c>
      <c r="RZ57" s="5">
        <v>2</v>
      </c>
      <c r="SA57" s="5">
        <v>3</v>
      </c>
      <c r="SB57" s="5">
        <v>2</v>
      </c>
      <c r="SC57" s="5">
        <v>2</v>
      </c>
      <c r="SD57" s="5">
        <v>2</v>
      </c>
      <c r="SE57" s="5">
        <v>2</v>
      </c>
      <c r="SF57" s="5">
        <v>2</v>
      </c>
      <c r="SG57" s="5">
        <v>3</v>
      </c>
      <c r="SH57" s="5">
        <v>2</v>
      </c>
      <c r="SI57" s="5">
        <v>3</v>
      </c>
      <c r="SJ57" s="5">
        <v>3</v>
      </c>
      <c r="SK57" s="5">
        <v>2</v>
      </c>
      <c r="SL57" s="5">
        <v>3</v>
      </c>
      <c r="SM57" s="5">
        <v>2</v>
      </c>
      <c r="SN57" s="5">
        <v>2</v>
      </c>
      <c r="SO57" s="5">
        <v>3</v>
      </c>
      <c r="SP57" s="5">
        <v>3</v>
      </c>
      <c r="SQ57" s="5">
        <v>3</v>
      </c>
      <c r="SR57" s="5">
        <v>0</v>
      </c>
      <c r="SS57" s="5">
        <v>0</v>
      </c>
      <c r="ST57" s="5">
        <v>0</v>
      </c>
      <c r="SU57" s="5">
        <v>0</v>
      </c>
      <c r="SV57" s="5">
        <v>0</v>
      </c>
      <c r="SW57" s="5">
        <v>0</v>
      </c>
      <c r="SX57" s="5">
        <v>0</v>
      </c>
      <c r="SY57" s="5">
        <v>0</v>
      </c>
      <c r="SZ57" s="5">
        <v>0</v>
      </c>
      <c r="TA57" s="5">
        <v>0</v>
      </c>
      <c r="TB57" s="1" t="e">
        <v>#NULL!</v>
      </c>
      <c r="TC57" s="1" t="e">
        <v>#NULL!</v>
      </c>
      <c r="TD57" s="1" t="e">
        <v>#NULL!</v>
      </c>
      <c r="TE57" s="1" t="e">
        <v>#NULL!</v>
      </c>
      <c r="TF57" s="1" t="e">
        <v>#NULL!</v>
      </c>
      <c r="TG57" s="1" t="e">
        <v>#NULL!</v>
      </c>
      <c r="TH57" s="1" t="e">
        <v>#NULL!</v>
      </c>
      <c r="TI57" s="1" t="e">
        <v>#NULL!</v>
      </c>
      <c r="TJ57" s="1" t="e">
        <v>#NULL!</v>
      </c>
      <c r="TK57" s="1" t="e">
        <v>#NULL!</v>
      </c>
      <c r="TL57" s="1" t="e">
        <v>#NULL!</v>
      </c>
      <c r="TM57" s="1" t="e">
        <v>#NULL!</v>
      </c>
      <c r="TN57" s="1" t="e">
        <v>#NULL!</v>
      </c>
      <c r="TO57" s="1" t="e">
        <v>#NULL!</v>
      </c>
      <c r="TP57" s="1" t="e">
        <v>#NULL!</v>
      </c>
      <c r="TQ57" s="1" t="e">
        <v>#NULL!</v>
      </c>
      <c r="TR57" s="1" t="e">
        <v>#NULL!</v>
      </c>
      <c r="TS57" s="1" t="e">
        <v>#NULL!</v>
      </c>
      <c r="TT57" s="1" t="e">
        <v>#NULL!</v>
      </c>
      <c r="TU57" s="1" t="e">
        <v>#NULL!</v>
      </c>
      <c r="TV57" s="1" t="e">
        <v>#NULL!</v>
      </c>
      <c r="TW57" s="1" t="e">
        <v>#NULL!</v>
      </c>
      <c r="TX57" s="1" t="e">
        <v>#NULL!</v>
      </c>
      <c r="TY57" s="1" t="e">
        <v>#NULL!</v>
      </c>
      <c r="TZ57" s="1" t="e">
        <v>#NULL!</v>
      </c>
      <c r="UA57" s="1" t="e">
        <v>#NULL!</v>
      </c>
      <c r="UB57" s="1" t="e">
        <v>#NULL!</v>
      </c>
      <c r="UC57" s="1" t="e">
        <v>#NULL!</v>
      </c>
      <c r="UD57" s="1" t="e">
        <v>#NULL!</v>
      </c>
      <c r="UE57" s="1" t="e">
        <v>#NULL!</v>
      </c>
      <c r="UF57" s="5">
        <v>0</v>
      </c>
      <c r="UG57" s="5">
        <v>0</v>
      </c>
      <c r="UH57" s="5">
        <v>0</v>
      </c>
      <c r="UI57" s="5">
        <v>0</v>
      </c>
      <c r="UJ57" s="5">
        <v>0</v>
      </c>
      <c r="UK57" s="5">
        <v>0</v>
      </c>
      <c r="UL57" s="5">
        <v>0</v>
      </c>
      <c r="UM57" s="5">
        <v>0</v>
      </c>
      <c r="UN57" s="5">
        <v>0</v>
      </c>
      <c r="UO57" s="5">
        <v>0</v>
      </c>
      <c r="UP57" s="5">
        <v>0</v>
      </c>
      <c r="UQ57" s="5">
        <v>0</v>
      </c>
      <c r="UR57" s="5">
        <v>0</v>
      </c>
      <c r="US57" s="5">
        <v>0</v>
      </c>
      <c r="UT57" s="5">
        <v>0</v>
      </c>
      <c r="UU57" s="5">
        <v>0</v>
      </c>
      <c r="UV57" s="5">
        <v>0</v>
      </c>
      <c r="UW57" s="5">
        <v>0</v>
      </c>
      <c r="UX57" s="5">
        <v>0</v>
      </c>
      <c r="UY57" s="5">
        <v>0</v>
      </c>
      <c r="UZ57" s="5">
        <v>0</v>
      </c>
      <c r="VA57" s="5">
        <v>0</v>
      </c>
      <c r="VB57" s="5">
        <v>0</v>
      </c>
      <c r="VC57" s="5">
        <v>0</v>
      </c>
      <c r="VD57" s="5">
        <v>0</v>
      </c>
      <c r="VE57" s="5">
        <v>0</v>
      </c>
      <c r="VF57" t="s">
        <v>924</v>
      </c>
      <c r="VG57" t="s">
        <v>924</v>
      </c>
      <c r="VH57" s="5">
        <v>0</v>
      </c>
      <c r="VI57" s="5">
        <v>0</v>
      </c>
      <c r="VJ57" s="5">
        <v>0</v>
      </c>
      <c r="VK57" s="5">
        <v>0</v>
      </c>
      <c r="VL57" s="5">
        <v>0</v>
      </c>
      <c r="VM57" s="5">
        <v>0</v>
      </c>
      <c r="VN57" s="5">
        <v>0</v>
      </c>
      <c r="VO57" s="5">
        <v>0</v>
      </c>
      <c r="VP57" s="5">
        <v>0</v>
      </c>
      <c r="VQ57" t="s">
        <v>924</v>
      </c>
      <c r="VR57" t="s">
        <v>925</v>
      </c>
      <c r="VS57" t="s">
        <v>924</v>
      </c>
      <c r="VT57" t="s">
        <v>926</v>
      </c>
      <c r="VU57" t="s">
        <v>925</v>
      </c>
      <c r="VV57" t="s">
        <v>926</v>
      </c>
      <c r="VW57">
        <v>0</v>
      </c>
      <c r="VX57" t="s">
        <v>926</v>
      </c>
      <c r="VY57" t="s">
        <v>926</v>
      </c>
      <c r="VZ57" s="5">
        <v>0</v>
      </c>
      <c r="WA57" t="s">
        <v>926</v>
      </c>
      <c r="WB57" t="s">
        <v>926</v>
      </c>
      <c r="WC57" t="s">
        <v>925</v>
      </c>
      <c r="WD57" t="s">
        <v>926</v>
      </c>
      <c r="WE57" t="s">
        <v>926</v>
      </c>
      <c r="WF57" s="5">
        <v>0</v>
      </c>
      <c r="WG57" t="s">
        <v>926</v>
      </c>
      <c r="WH57" t="s">
        <v>925</v>
      </c>
      <c r="WI57" s="5">
        <v>0</v>
      </c>
      <c r="WJ57" s="5">
        <v>0</v>
      </c>
      <c r="WK57" t="s">
        <v>926</v>
      </c>
      <c r="WL57" t="s">
        <v>926</v>
      </c>
      <c r="WM57" s="5">
        <v>0</v>
      </c>
      <c r="WN57" s="5">
        <v>0</v>
      </c>
      <c r="WO57" s="5">
        <v>0</v>
      </c>
      <c r="WP57" s="5">
        <v>0</v>
      </c>
      <c r="WQ57" s="5">
        <v>0</v>
      </c>
      <c r="WR57" s="5">
        <v>0</v>
      </c>
      <c r="WS57" s="5">
        <v>0</v>
      </c>
      <c r="WT57" s="5">
        <v>0</v>
      </c>
      <c r="WU57" s="5">
        <v>0</v>
      </c>
      <c r="WV57" s="5">
        <v>0</v>
      </c>
      <c r="WW57" s="5">
        <v>0</v>
      </c>
      <c r="WX57" s="5">
        <v>0</v>
      </c>
      <c r="WY57" s="5">
        <v>0</v>
      </c>
      <c r="WZ57" s="5">
        <v>0</v>
      </c>
      <c r="XA57" s="5">
        <v>0</v>
      </c>
      <c r="XB57" s="5">
        <v>0</v>
      </c>
      <c r="XC57" s="5">
        <v>0</v>
      </c>
      <c r="XD57" s="5">
        <v>0</v>
      </c>
      <c r="XE57" s="5">
        <v>0</v>
      </c>
      <c r="XF57" s="5">
        <v>0</v>
      </c>
      <c r="XG57" s="5">
        <v>0</v>
      </c>
      <c r="XH57" s="5">
        <v>0</v>
      </c>
      <c r="XI57" s="5">
        <v>0</v>
      </c>
      <c r="XJ57" s="5">
        <v>0</v>
      </c>
      <c r="XK57" s="5">
        <v>0</v>
      </c>
      <c r="XL57" s="5">
        <v>0</v>
      </c>
      <c r="XM57" s="5">
        <v>0</v>
      </c>
      <c r="XN57" s="5">
        <v>0</v>
      </c>
      <c r="XO57" s="5">
        <v>0</v>
      </c>
      <c r="XP57" s="5">
        <v>0</v>
      </c>
      <c r="XQ57" s="3">
        <v>2</v>
      </c>
      <c r="XR57" s="3">
        <v>0</v>
      </c>
      <c r="XS57" s="3">
        <v>0</v>
      </c>
      <c r="XT57" s="3">
        <v>0</v>
      </c>
      <c r="XU57" s="3">
        <v>2</v>
      </c>
      <c r="XV57" s="3">
        <v>2</v>
      </c>
      <c r="XW57" s="3">
        <v>0</v>
      </c>
      <c r="XX57" s="3">
        <v>0</v>
      </c>
      <c r="XY57" s="3">
        <v>0</v>
      </c>
      <c r="XZ57" s="3">
        <v>2</v>
      </c>
      <c r="YA57" s="3">
        <v>0</v>
      </c>
      <c r="YB57" s="3">
        <v>0</v>
      </c>
      <c r="YC57" s="3">
        <v>0</v>
      </c>
      <c r="YD57" s="3">
        <v>0</v>
      </c>
      <c r="YE57" s="3">
        <v>2</v>
      </c>
      <c r="YF57" s="3">
        <v>0</v>
      </c>
      <c r="YG57" s="3">
        <v>0</v>
      </c>
      <c r="YH57" s="3">
        <v>0</v>
      </c>
      <c r="YI57" s="3">
        <v>2</v>
      </c>
      <c r="YJ57" s="3">
        <v>0</v>
      </c>
      <c r="YK57" s="3">
        <v>0</v>
      </c>
      <c r="YL57" s="3">
        <v>0</v>
      </c>
      <c r="YM57" s="3">
        <v>3</v>
      </c>
      <c r="YN57" s="3">
        <v>0</v>
      </c>
      <c r="YO57" s="3">
        <v>0</v>
      </c>
      <c r="YP57" s="1" t="e">
        <v>#NULL!</v>
      </c>
      <c r="YQ57" s="3">
        <v>2.5</v>
      </c>
      <c r="YR57" s="3">
        <v>0</v>
      </c>
      <c r="YS57" s="3">
        <v>0</v>
      </c>
      <c r="YT57" s="3">
        <v>0</v>
      </c>
      <c r="YU57" s="3">
        <v>0</v>
      </c>
      <c r="YV57" s="3">
        <v>1</v>
      </c>
      <c r="YW57" s="3">
        <v>2</v>
      </c>
      <c r="YX57" s="3">
        <v>0</v>
      </c>
      <c r="YY57" s="3">
        <v>1</v>
      </c>
      <c r="YZ57" s="3">
        <v>0</v>
      </c>
      <c r="ZA57" s="3">
        <v>0</v>
      </c>
      <c r="ZB57" s="3">
        <v>2</v>
      </c>
      <c r="ZC57" s="3">
        <v>1</v>
      </c>
      <c r="ZD57" s="3">
        <v>0</v>
      </c>
      <c r="ZE57" s="3">
        <v>1</v>
      </c>
      <c r="ZF57" s="3">
        <v>1</v>
      </c>
      <c r="ZG57" s="3">
        <v>0</v>
      </c>
      <c r="ZH57" s="3">
        <v>0</v>
      </c>
      <c r="ZI57" s="3">
        <v>2</v>
      </c>
      <c r="ZJ57" s="3">
        <v>0</v>
      </c>
      <c r="ZK57" s="3">
        <v>0</v>
      </c>
      <c r="ZL57" s="3">
        <v>2</v>
      </c>
      <c r="ZM57" s="3">
        <v>1</v>
      </c>
      <c r="ZN57" s="3">
        <v>1</v>
      </c>
      <c r="ZO57" s="3">
        <v>1.5</v>
      </c>
      <c r="ZP57" s="3">
        <v>0</v>
      </c>
      <c r="ZQ57" s="3">
        <v>0</v>
      </c>
      <c r="ZR57" s="3">
        <v>2</v>
      </c>
      <c r="ZS57" s="3">
        <v>0</v>
      </c>
      <c r="ZT57" s="3">
        <v>0</v>
      </c>
      <c r="ZU57" s="3">
        <v>2.5</v>
      </c>
      <c r="ZV57" s="3">
        <v>2</v>
      </c>
      <c r="ZW57" s="3">
        <v>0</v>
      </c>
      <c r="ZX57" s="3">
        <v>1.5</v>
      </c>
      <c r="ZY57" s="3">
        <v>2.5</v>
      </c>
      <c r="ZZ57" s="3">
        <v>0</v>
      </c>
      <c r="AAA57" s="3">
        <v>1.5</v>
      </c>
      <c r="AAB57" s="3">
        <v>1.5</v>
      </c>
      <c r="AAC57" s="3">
        <v>0</v>
      </c>
      <c r="AAD57" s="3">
        <v>0</v>
      </c>
      <c r="AAE57" s="3">
        <v>0</v>
      </c>
      <c r="AAF57" s="3">
        <v>0</v>
      </c>
      <c r="AAG57" s="3">
        <v>0</v>
      </c>
      <c r="AAH57" s="3">
        <v>0</v>
      </c>
      <c r="AAI57" s="3">
        <v>0</v>
      </c>
      <c r="AAJ57" s="3">
        <v>0</v>
      </c>
      <c r="AAK57" s="3">
        <v>0</v>
      </c>
      <c r="AAL57" s="3">
        <v>0</v>
      </c>
      <c r="AAM57" s="3">
        <v>0</v>
      </c>
      <c r="AAN57" s="3">
        <v>0</v>
      </c>
      <c r="AAO57" s="3">
        <v>0</v>
      </c>
      <c r="AAP57" s="3">
        <v>0</v>
      </c>
      <c r="AAQ57" s="3">
        <v>0</v>
      </c>
      <c r="AAR57" s="3">
        <v>0</v>
      </c>
      <c r="AAS57" s="3">
        <v>0</v>
      </c>
      <c r="AAT57" s="3">
        <v>0</v>
      </c>
      <c r="AAU57" s="3">
        <v>0</v>
      </c>
      <c r="AAV57" s="3">
        <v>0</v>
      </c>
      <c r="AAW57" s="3">
        <v>0</v>
      </c>
      <c r="AAX57" s="3">
        <v>0</v>
      </c>
      <c r="AAY57" s="3">
        <v>0</v>
      </c>
      <c r="AAZ57" s="3">
        <v>0</v>
      </c>
      <c r="ABA57" s="3">
        <v>0</v>
      </c>
      <c r="ABB57" s="3">
        <v>5</v>
      </c>
      <c r="ABC57" s="3">
        <v>3.5</v>
      </c>
      <c r="ABD57" s="3">
        <v>0</v>
      </c>
      <c r="ABE57" s="3">
        <v>0</v>
      </c>
      <c r="ABF57" s="3">
        <v>4</v>
      </c>
      <c r="ABG57" s="3">
        <v>3</v>
      </c>
      <c r="ABH57" s="3">
        <v>3</v>
      </c>
      <c r="ABI57" s="3">
        <v>0</v>
      </c>
      <c r="ABJ57" s="3">
        <v>0</v>
      </c>
      <c r="ABK57" s="3">
        <v>4</v>
      </c>
      <c r="ABL57" s="3">
        <v>6</v>
      </c>
      <c r="ABM57" s="3">
        <v>0</v>
      </c>
      <c r="ABN57" s="3">
        <v>0</v>
      </c>
      <c r="ABO57" s="3">
        <v>0</v>
      </c>
      <c r="ABP57" s="3">
        <v>5</v>
      </c>
      <c r="ABQ57" s="3">
        <v>5</v>
      </c>
      <c r="ABR57" s="3">
        <v>0</v>
      </c>
      <c r="ABS57" s="3">
        <v>0</v>
      </c>
      <c r="ABT57" s="3">
        <v>6</v>
      </c>
      <c r="ABU57" s="3">
        <v>4</v>
      </c>
      <c r="ABV57" s="3">
        <v>0</v>
      </c>
      <c r="ABW57" s="3">
        <v>0</v>
      </c>
      <c r="ABX57" s="3">
        <v>3</v>
      </c>
      <c r="ABY57" s="3">
        <v>3.5</v>
      </c>
      <c r="ABZ57" s="3">
        <v>0</v>
      </c>
      <c r="ACA57" s="3">
        <v>0</v>
      </c>
      <c r="ACB57" s="3">
        <v>3</v>
      </c>
      <c r="ACC57" s="3">
        <v>2.5</v>
      </c>
      <c r="ACD57" s="3">
        <v>0</v>
      </c>
      <c r="ACE57" s="3">
        <v>0</v>
      </c>
      <c r="ACF57" s="3">
        <v>0</v>
      </c>
      <c r="ACG57" s="3">
        <v>1.5</v>
      </c>
      <c r="ACH57" s="3">
        <v>5</v>
      </c>
      <c r="ACI57" s="3">
        <v>3</v>
      </c>
      <c r="ACJ57" s="3">
        <v>2</v>
      </c>
      <c r="ACK57" s="3">
        <v>4</v>
      </c>
      <c r="ACL57" s="3">
        <v>0</v>
      </c>
      <c r="ACM57" s="3">
        <v>3</v>
      </c>
      <c r="ACN57" s="3">
        <v>3</v>
      </c>
      <c r="ACO57" s="3">
        <v>2</v>
      </c>
      <c r="ACP57" s="3">
        <v>3</v>
      </c>
      <c r="ACQ57" s="3">
        <v>2</v>
      </c>
      <c r="ACR57" s="3">
        <v>2</v>
      </c>
      <c r="ACS57" s="3">
        <v>0</v>
      </c>
      <c r="ACT57" s="3">
        <v>2</v>
      </c>
      <c r="ACU57" s="3">
        <v>3</v>
      </c>
      <c r="ACV57" s="3">
        <v>0</v>
      </c>
      <c r="ACW57" s="3">
        <v>3</v>
      </c>
      <c r="ACX57" s="3">
        <v>4</v>
      </c>
      <c r="ACY57" s="3">
        <v>3</v>
      </c>
      <c r="ACZ57" s="3">
        <v>4</v>
      </c>
      <c r="ADA57" s="3">
        <v>6</v>
      </c>
      <c r="ADB57" s="3">
        <v>0</v>
      </c>
      <c r="ADC57" s="3">
        <v>4</v>
      </c>
      <c r="ADD57" s="3">
        <v>6</v>
      </c>
      <c r="ADE57" s="3">
        <v>0</v>
      </c>
      <c r="ADF57" s="3">
        <v>2.5</v>
      </c>
      <c r="ADG57" s="3">
        <v>3</v>
      </c>
      <c r="ADH57" s="3">
        <v>3.5</v>
      </c>
      <c r="ADI57" s="3">
        <v>2</v>
      </c>
      <c r="ADJ57" s="3">
        <v>4</v>
      </c>
      <c r="ADK57" s="3">
        <v>4</v>
      </c>
      <c r="ADL57" s="3">
        <v>3</v>
      </c>
      <c r="ADM57" s="3">
        <v>3</v>
      </c>
      <c r="ADN57" s="3">
        <v>4</v>
      </c>
      <c r="ADO57" s="3">
        <v>0</v>
      </c>
      <c r="ADP57" s="3">
        <v>0</v>
      </c>
      <c r="ADQ57" s="3">
        <v>0</v>
      </c>
      <c r="ADR57" s="3">
        <v>0</v>
      </c>
      <c r="ADS57" s="3">
        <v>0</v>
      </c>
      <c r="ADT57" s="3">
        <v>0</v>
      </c>
      <c r="ADU57" s="3">
        <v>0</v>
      </c>
      <c r="ADV57" s="3">
        <v>0</v>
      </c>
      <c r="ADW57" s="3">
        <v>0</v>
      </c>
      <c r="ADX57" s="3">
        <v>0</v>
      </c>
      <c r="ADY57" s="3">
        <v>0</v>
      </c>
      <c r="ADZ57" s="3">
        <v>0</v>
      </c>
      <c r="AEA57" s="3">
        <v>0</v>
      </c>
      <c r="AEB57" s="3">
        <v>0</v>
      </c>
      <c r="AEC57" s="3">
        <v>0</v>
      </c>
      <c r="AED57" s="3">
        <v>0</v>
      </c>
      <c r="AEE57" s="3">
        <v>0</v>
      </c>
      <c r="AEF57" s="3">
        <v>0</v>
      </c>
      <c r="AEG57" s="3">
        <v>0</v>
      </c>
      <c r="AEH57" s="3">
        <v>0</v>
      </c>
      <c r="AEI57" s="3">
        <v>0</v>
      </c>
      <c r="AEJ57" s="3">
        <v>0</v>
      </c>
      <c r="AEK57" s="3">
        <v>0</v>
      </c>
      <c r="AEL57" s="3">
        <v>0</v>
      </c>
      <c r="AEM57" t="s">
        <v>927</v>
      </c>
      <c r="AEN57" t="s">
        <v>927</v>
      </c>
      <c r="AEO57" s="5">
        <v>0</v>
      </c>
      <c r="AEP57" s="5">
        <v>0</v>
      </c>
      <c r="AEQ57" t="s">
        <v>927</v>
      </c>
      <c r="AER57" t="s">
        <v>927</v>
      </c>
      <c r="AES57" t="s">
        <v>927</v>
      </c>
      <c r="AET57" s="5">
        <v>0</v>
      </c>
      <c r="AEU57" s="5">
        <v>0</v>
      </c>
      <c r="AEV57" t="s">
        <v>927</v>
      </c>
      <c r="AEW57" t="s">
        <v>927</v>
      </c>
      <c r="AEX57" s="5">
        <v>0</v>
      </c>
      <c r="AEY57" s="5">
        <v>0</v>
      </c>
      <c r="AEZ57" s="5">
        <v>0</v>
      </c>
      <c r="AFA57" t="s">
        <v>933</v>
      </c>
      <c r="AFB57" t="s">
        <v>927</v>
      </c>
      <c r="AFC57" s="5">
        <v>0</v>
      </c>
      <c r="AFD57" s="5">
        <v>0</v>
      </c>
      <c r="AFE57" t="s">
        <v>933</v>
      </c>
      <c r="AFF57" t="s">
        <v>933</v>
      </c>
      <c r="AFG57" s="5">
        <v>0</v>
      </c>
      <c r="AFH57" s="5">
        <v>0</v>
      </c>
      <c r="AFI57" t="s">
        <v>933</v>
      </c>
      <c r="AFJ57" t="s">
        <v>933</v>
      </c>
      <c r="AFK57" s="5">
        <v>0</v>
      </c>
      <c r="AFL57" s="5">
        <v>0</v>
      </c>
      <c r="AFM57" t="s">
        <v>933</v>
      </c>
      <c r="AFN57" t="s">
        <v>933</v>
      </c>
      <c r="AFO57" s="5">
        <v>0</v>
      </c>
      <c r="AFP57" s="5">
        <v>0</v>
      </c>
      <c r="AFQ57" s="5">
        <v>0</v>
      </c>
      <c r="AFR57" t="s">
        <v>927</v>
      </c>
      <c r="AFS57" t="s">
        <v>927</v>
      </c>
      <c r="AFT57" t="s">
        <v>927</v>
      </c>
      <c r="AFU57" t="s">
        <v>927</v>
      </c>
      <c r="AFV57" t="s">
        <v>927</v>
      </c>
      <c r="AFW57" s="5">
        <v>0</v>
      </c>
      <c r="AFX57" t="s">
        <v>933</v>
      </c>
      <c r="AFY57" t="s">
        <v>933</v>
      </c>
      <c r="AFZ57" t="s">
        <v>933</v>
      </c>
      <c r="AGA57" t="s">
        <v>933</v>
      </c>
      <c r="AGB57" t="s">
        <v>933</v>
      </c>
      <c r="AGC57" t="s">
        <v>933</v>
      </c>
      <c r="AGD57" s="5">
        <v>0</v>
      </c>
      <c r="AGE57" t="s">
        <v>933</v>
      </c>
      <c r="AGF57" t="s">
        <v>933</v>
      </c>
      <c r="AGG57" s="5">
        <v>0</v>
      </c>
      <c r="AGH57" t="s">
        <v>933</v>
      </c>
      <c r="AGI57" t="s">
        <v>933</v>
      </c>
      <c r="AGJ57" t="s">
        <v>933</v>
      </c>
      <c r="AGK57" t="s">
        <v>933</v>
      </c>
      <c r="AGL57" t="s">
        <v>933</v>
      </c>
      <c r="AGM57" s="5">
        <v>0</v>
      </c>
      <c r="AGN57" t="s">
        <v>933</v>
      </c>
      <c r="AGO57" t="s">
        <v>933</v>
      </c>
      <c r="AGP57" s="5">
        <v>0</v>
      </c>
      <c r="AGQ57" t="s">
        <v>933</v>
      </c>
      <c r="AGR57" t="s">
        <v>933</v>
      </c>
      <c r="AGS57" t="s">
        <v>933</v>
      </c>
      <c r="AGT57" t="s">
        <v>933</v>
      </c>
      <c r="AGU57" t="s">
        <v>933</v>
      </c>
      <c r="AGV57" t="s">
        <v>933</v>
      </c>
      <c r="AGW57" t="s">
        <v>933</v>
      </c>
      <c r="AGX57" t="s">
        <v>933</v>
      </c>
      <c r="AGY57" t="s">
        <v>933</v>
      </c>
      <c r="AGZ57" s="5">
        <v>0</v>
      </c>
      <c r="AHA57" s="5">
        <v>0</v>
      </c>
      <c r="AHB57" s="5">
        <v>0</v>
      </c>
      <c r="AHC57" s="5">
        <v>0</v>
      </c>
      <c r="AHD57" s="5">
        <v>0</v>
      </c>
      <c r="AHE57" s="5">
        <v>0</v>
      </c>
      <c r="AHF57" s="5">
        <v>0</v>
      </c>
      <c r="AHG57" s="5">
        <v>0</v>
      </c>
      <c r="AHH57" s="5">
        <v>0</v>
      </c>
      <c r="AHI57" s="5">
        <v>0</v>
      </c>
      <c r="AHJ57" s="5">
        <v>0</v>
      </c>
      <c r="AHK57" s="5">
        <v>0</v>
      </c>
      <c r="AHL57" s="5">
        <v>0</v>
      </c>
      <c r="AHM57" s="5">
        <v>0</v>
      </c>
      <c r="AHN57" s="5">
        <v>0</v>
      </c>
      <c r="AHO57" s="5">
        <v>0</v>
      </c>
      <c r="AHP57" s="5">
        <v>0</v>
      </c>
      <c r="AHQ57" s="5">
        <v>0</v>
      </c>
      <c r="AHR57" s="5">
        <v>0</v>
      </c>
      <c r="AHS57" s="5">
        <v>0</v>
      </c>
      <c r="AHT57" s="5">
        <v>0</v>
      </c>
      <c r="AHU57" s="5">
        <v>0</v>
      </c>
      <c r="AHV57" s="5">
        <v>0</v>
      </c>
      <c r="AHW57" s="5">
        <v>0</v>
      </c>
    </row>
    <row r="58" spans="1:907" x14ac:dyDescent="0.2">
      <c r="A58" s="5">
        <v>66</v>
      </c>
      <c r="B58" t="s">
        <v>903</v>
      </c>
      <c r="C58" t="s">
        <v>904</v>
      </c>
      <c r="D58" t="s">
        <v>905</v>
      </c>
      <c r="E58" s="5">
        <v>67</v>
      </c>
      <c r="F58" s="5">
        <v>67.394444444444446</v>
      </c>
      <c r="G58" s="2">
        <v>42737</v>
      </c>
      <c r="H58" s="2">
        <v>42775</v>
      </c>
      <c r="I58" t="s">
        <v>906</v>
      </c>
      <c r="J58" t="s">
        <v>937</v>
      </c>
      <c r="K58" t="s">
        <v>913</v>
      </c>
      <c r="L58" t="s">
        <v>913</v>
      </c>
      <c r="M58" t="s">
        <v>913</v>
      </c>
      <c r="N58" s="5">
        <v>0</v>
      </c>
      <c r="O58" t="s">
        <v>913</v>
      </c>
      <c r="P58" t="s">
        <v>913</v>
      </c>
      <c r="Q58" s="5">
        <v>0</v>
      </c>
      <c r="R58" s="5">
        <v>0</v>
      </c>
      <c r="S58" s="5">
        <v>0</v>
      </c>
      <c r="T58" t="s">
        <v>913</v>
      </c>
      <c r="U58" t="s">
        <v>913</v>
      </c>
      <c r="V58" t="s">
        <v>913</v>
      </c>
      <c r="W58" s="5">
        <v>0</v>
      </c>
      <c r="X58" s="5">
        <v>0</v>
      </c>
      <c r="Y58" t="s">
        <v>913</v>
      </c>
      <c r="Z58" t="s">
        <v>912</v>
      </c>
      <c r="AA58" t="s">
        <v>913</v>
      </c>
      <c r="AB58" s="5">
        <v>0</v>
      </c>
      <c r="AC58" t="s">
        <v>913</v>
      </c>
      <c r="AD58" t="s">
        <v>912</v>
      </c>
      <c r="AE58" s="5">
        <v>0</v>
      </c>
      <c r="AF58" s="5">
        <v>0</v>
      </c>
      <c r="AG58" t="s">
        <v>913</v>
      </c>
      <c r="AH58" t="s">
        <v>912</v>
      </c>
      <c r="AI58" s="5">
        <v>0</v>
      </c>
      <c r="AJ58" s="5">
        <v>0</v>
      </c>
      <c r="AK58" t="s">
        <v>913</v>
      </c>
      <c r="AL58" t="s">
        <v>913</v>
      </c>
      <c r="AM58" t="s">
        <v>913</v>
      </c>
      <c r="AN58" t="s">
        <v>913</v>
      </c>
      <c r="AO58" s="5">
        <v>0</v>
      </c>
      <c r="AP58" t="s">
        <v>912</v>
      </c>
      <c r="AQ58" t="s">
        <v>912</v>
      </c>
      <c r="AR58" s="5">
        <v>0</v>
      </c>
      <c r="AS58" t="s">
        <v>913</v>
      </c>
      <c r="AT58" t="s">
        <v>913</v>
      </c>
      <c r="AU58" t="s">
        <v>913</v>
      </c>
      <c r="AV58" t="s">
        <v>913</v>
      </c>
      <c r="AW58" t="s">
        <v>912</v>
      </c>
      <c r="AX58" s="5">
        <v>0</v>
      </c>
      <c r="AY58" t="s">
        <v>912</v>
      </c>
      <c r="AZ58" t="s">
        <v>913</v>
      </c>
      <c r="BA58" t="s">
        <v>913</v>
      </c>
      <c r="BB58" s="5">
        <v>0</v>
      </c>
      <c r="BC58" t="s">
        <v>913</v>
      </c>
      <c r="BD58" t="s">
        <v>913</v>
      </c>
      <c r="BE58" t="s">
        <v>913</v>
      </c>
      <c r="BF58" t="s">
        <v>912</v>
      </c>
      <c r="BG58" t="s">
        <v>913</v>
      </c>
      <c r="BH58" t="s">
        <v>913</v>
      </c>
      <c r="BI58" t="s">
        <v>913</v>
      </c>
      <c r="BJ58" t="s">
        <v>913</v>
      </c>
      <c r="BK58" t="s">
        <v>913</v>
      </c>
      <c r="BL58" t="s">
        <v>912</v>
      </c>
      <c r="BM58" t="s">
        <v>912</v>
      </c>
      <c r="BN58" t="s">
        <v>913</v>
      </c>
      <c r="BO58" t="s">
        <v>913</v>
      </c>
      <c r="BP58" t="s">
        <v>913</v>
      </c>
      <c r="BQ58" s="5">
        <v>0</v>
      </c>
      <c r="BR58" t="s">
        <v>913</v>
      </c>
      <c r="BS58" t="s">
        <v>913</v>
      </c>
      <c r="BT58" t="s">
        <v>913</v>
      </c>
      <c r="BU58" t="s">
        <v>913</v>
      </c>
      <c r="BV58" t="s">
        <v>913</v>
      </c>
      <c r="BW58" t="s">
        <v>913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t="s">
        <v>913</v>
      </c>
      <c r="CW58" t="s">
        <v>913</v>
      </c>
      <c r="CX58" t="s">
        <v>913</v>
      </c>
      <c r="CY58" s="5">
        <v>0</v>
      </c>
      <c r="CZ58" t="s">
        <v>913</v>
      </c>
      <c r="DA58" t="s">
        <v>913</v>
      </c>
      <c r="DB58" s="5">
        <v>0</v>
      </c>
      <c r="DC58" s="5">
        <v>0</v>
      </c>
      <c r="DD58" s="5">
        <v>0</v>
      </c>
      <c r="DE58" t="s">
        <v>913</v>
      </c>
      <c r="DF58" t="s">
        <v>913</v>
      </c>
      <c r="DG58" t="s">
        <v>913</v>
      </c>
      <c r="DH58" s="5">
        <v>0</v>
      </c>
      <c r="DI58" s="5">
        <v>0</v>
      </c>
      <c r="DJ58" t="s">
        <v>913</v>
      </c>
      <c r="DK58" t="s">
        <v>913</v>
      </c>
      <c r="DL58" t="s">
        <v>913</v>
      </c>
      <c r="DM58" s="5">
        <v>0</v>
      </c>
      <c r="DN58" t="s">
        <v>913</v>
      </c>
      <c r="DO58" t="s">
        <v>913</v>
      </c>
      <c r="DP58" s="5">
        <v>0</v>
      </c>
      <c r="DQ58" s="5">
        <v>0</v>
      </c>
      <c r="DR58" t="s">
        <v>913</v>
      </c>
      <c r="DS58" t="s">
        <v>913</v>
      </c>
      <c r="DT58" s="5">
        <v>0</v>
      </c>
      <c r="DU58" s="5">
        <v>0</v>
      </c>
      <c r="DV58" t="s">
        <v>913</v>
      </c>
      <c r="DW58" t="s">
        <v>913</v>
      </c>
      <c r="DX58" t="s">
        <v>912</v>
      </c>
      <c r="DY58" t="s">
        <v>913</v>
      </c>
      <c r="DZ58" s="5">
        <v>0</v>
      </c>
      <c r="EA58" t="s">
        <v>913</v>
      </c>
      <c r="EB58" t="s">
        <v>913</v>
      </c>
      <c r="EC58" s="5">
        <v>0</v>
      </c>
      <c r="ED58" t="s">
        <v>913</v>
      </c>
      <c r="EE58" t="s">
        <v>913</v>
      </c>
      <c r="EF58" t="s">
        <v>913</v>
      </c>
      <c r="EG58" t="s">
        <v>913</v>
      </c>
      <c r="EH58" t="s">
        <v>913</v>
      </c>
      <c r="EI58" s="5">
        <v>0</v>
      </c>
      <c r="EJ58" t="s">
        <v>912</v>
      </c>
      <c r="EK58" t="s">
        <v>913</v>
      </c>
      <c r="EL58" t="s">
        <v>913</v>
      </c>
      <c r="EM58" s="5">
        <v>0</v>
      </c>
      <c r="EN58" t="s">
        <v>913</v>
      </c>
      <c r="EO58" t="s">
        <v>911</v>
      </c>
      <c r="EP58" t="s">
        <v>913</v>
      </c>
      <c r="EQ58" t="s">
        <v>913</v>
      </c>
      <c r="ER58" t="s">
        <v>913</v>
      </c>
      <c r="ES58" t="s">
        <v>913</v>
      </c>
      <c r="ET58" t="s">
        <v>913</v>
      </c>
      <c r="EU58" t="s">
        <v>913</v>
      </c>
      <c r="EV58" t="s">
        <v>912</v>
      </c>
      <c r="EW58" t="s">
        <v>913</v>
      </c>
      <c r="EX58" t="s">
        <v>913</v>
      </c>
      <c r="EY58" t="s">
        <v>913</v>
      </c>
      <c r="EZ58" t="s">
        <v>913</v>
      </c>
      <c r="FA58" t="s">
        <v>913</v>
      </c>
      <c r="FB58" s="5">
        <v>0</v>
      </c>
      <c r="FC58" t="s">
        <v>913</v>
      </c>
      <c r="FD58" t="s">
        <v>913</v>
      </c>
      <c r="FE58" t="s">
        <v>913</v>
      </c>
      <c r="FF58" t="s">
        <v>913</v>
      </c>
      <c r="FG58" t="s">
        <v>913</v>
      </c>
      <c r="FH58" t="s">
        <v>913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999</v>
      </c>
      <c r="GH58" s="5">
        <v>999</v>
      </c>
      <c r="GI58" t="s">
        <v>934</v>
      </c>
      <c r="GJ58" s="5">
        <v>3</v>
      </c>
      <c r="GK58" s="5">
        <v>10</v>
      </c>
      <c r="GL58" s="5">
        <v>3</v>
      </c>
      <c r="GM58" s="5">
        <v>7</v>
      </c>
      <c r="GN58" s="5">
        <v>0</v>
      </c>
      <c r="GO58" s="5">
        <v>3</v>
      </c>
      <c r="GP58" s="5">
        <v>999</v>
      </c>
      <c r="GQ58" s="5">
        <v>999</v>
      </c>
      <c r="GR58" t="s">
        <v>1037</v>
      </c>
      <c r="GS58" s="4">
        <v>10</v>
      </c>
      <c r="GT58" s="4">
        <v>16</v>
      </c>
      <c r="GU58" s="4">
        <v>20</v>
      </c>
      <c r="GV58" s="4">
        <v>30</v>
      </c>
      <c r="GW58" s="5">
        <v>30</v>
      </c>
      <c r="GX58" s="5">
        <v>46</v>
      </c>
      <c r="GY58" s="5">
        <v>5</v>
      </c>
      <c r="GZ58" s="5">
        <v>5</v>
      </c>
      <c r="HA58" s="5">
        <v>7</v>
      </c>
      <c r="HB58" s="5">
        <v>9</v>
      </c>
      <c r="HC58" s="5">
        <v>10</v>
      </c>
      <c r="HD58" s="5">
        <v>18</v>
      </c>
      <c r="HE58" s="5">
        <v>10</v>
      </c>
      <c r="HF58" s="5">
        <v>12</v>
      </c>
      <c r="HG58" t="s">
        <v>910</v>
      </c>
      <c r="HH58" t="s">
        <v>935</v>
      </c>
      <c r="HI58" s="5">
        <v>8</v>
      </c>
      <c r="HJ58" s="5">
        <v>16</v>
      </c>
      <c r="HK58" s="5">
        <v>4</v>
      </c>
      <c r="HL58" s="5">
        <v>3</v>
      </c>
      <c r="HM58" s="5">
        <v>2</v>
      </c>
      <c r="HN58" s="5">
        <v>1</v>
      </c>
      <c r="HO58" s="5">
        <v>3</v>
      </c>
      <c r="HP58" s="5">
        <v>0</v>
      </c>
      <c r="HQ58" s="5">
        <v>3</v>
      </c>
      <c r="HR58" s="5">
        <v>0</v>
      </c>
      <c r="HS58" s="5">
        <v>5</v>
      </c>
      <c r="HT58" s="5">
        <v>5</v>
      </c>
      <c r="HU58" s="5">
        <v>5</v>
      </c>
      <c r="HV58" s="5">
        <v>0</v>
      </c>
      <c r="HW58" s="5">
        <v>5</v>
      </c>
      <c r="HX58" s="5">
        <v>5</v>
      </c>
      <c r="HY58" s="5">
        <v>0</v>
      </c>
      <c r="HZ58" s="5">
        <v>0</v>
      </c>
      <c r="IA58" s="5">
        <v>0</v>
      </c>
      <c r="IB58" s="5">
        <v>5</v>
      </c>
      <c r="IC58" s="5">
        <v>5</v>
      </c>
      <c r="ID58" s="5">
        <v>5</v>
      </c>
      <c r="IE58" s="5">
        <v>0</v>
      </c>
      <c r="IF58" s="5">
        <v>0</v>
      </c>
      <c r="IG58" s="5">
        <v>5</v>
      </c>
      <c r="IH58" s="5">
        <v>5</v>
      </c>
      <c r="II58" s="5">
        <v>5</v>
      </c>
      <c r="IJ58" s="5">
        <v>0</v>
      </c>
      <c r="IK58" s="5">
        <v>5</v>
      </c>
      <c r="IL58" s="5">
        <v>5</v>
      </c>
      <c r="IM58" s="5">
        <v>0</v>
      </c>
      <c r="IN58" s="5">
        <v>0</v>
      </c>
      <c r="IO58" s="5">
        <v>5</v>
      </c>
      <c r="IP58" s="5">
        <v>5</v>
      </c>
      <c r="IQ58" s="5">
        <v>0</v>
      </c>
      <c r="IR58" s="5">
        <v>0</v>
      </c>
      <c r="IS58" s="5">
        <v>5</v>
      </c>
      <c r="IT58" s="5">
        <v>5</v>
      </c>
      <c r="IU58" s="5">
        <v>5</v>
      </c>
      <c r="IV58" s="5">
        <v>5</v>
      </c>
      <c r="IW58" s="5">
        <v>0</v>
      </c>
      <c r="IX58" s="5">
        <v>5</v>
      </c>
      <c r="IY58" s="5">
        <v>5</v>
      </c>
      <c r="IZ58" s="5">
        <v>0</v>
      </c>
      <c r="JA58" s="5">
        <v>5</v>
      </c>
      <c r="JB58" s="5">
        <v>5</v>
      </c>
      <c r="JC58" s="5">
        <v>5</v>
      </c>
      <c r="JD58" s="5">
        <v>5</v>
      </c>
      <c r="JE58" s="5">
        <v>5</v>
      </c>
      <c r="JF58" s="5">
        <v>0</v>
      </c>
      <c r="JG58" s="5">
        <v>5</v>
      </c>
      <c r="JH58" s="5">
        <v>5</v>
      </c>
      <c r="JI58" s="5">
        <v>5</v>
      </c>
      <c r="JJ58" s="5">
        <v>0</v>
      </c>
      <c r="JK58" s="5">
        <v>5</v>
      </c>
      <c r="JL58" s="5">
        <v>5</v>
      </c>
      <c r="JM58" s="5">
        <v>5</v>
      </c>
      <c r="JN58" s="5">
        <v>5</v>
      </c>
      <c r="JO58" s="5">
        <v>5</v>
      </c>
      <c r="JP58" s="5">
        <v>5</v>
      </c>
      <c r="JQ58" s="5">
        <v>5</v>
      </c>
      <c r="JR58" s="5">
        <v>5</v>
      </c>
      <c r="JS58" s="5">
        <v>5</v>
      </c>
      <c r="JT58" s="5">
        <v>5</v>
      </c>
      <c r="JU58" s="5">
        <v>5</v>
      </c>
      <c r="JV58" s="5">
        <v>5</v>
      </c>
      <c r="JW58" s="5">
        <v>5</v>
      </c>
      <c r="JX58" s="5">
        <v>5</v>
      </c>
      <c r="JY58" s="5">
        <v>0</v>
      </c>
      <c r="JZ58" s="5">
        <v>5</v>
      </c>
      <c r="KA58" s="5">
        <v>5</v>
      </c>
      <c r="KB58" s="5">
        <v>5</v>
      </c>
      <c r="KC58" s="5">
        <v>5</v>
      </c>
      <c r="KD58" s="5">
        <v>5</v>
      </c>
      <c r="KE58" s="5">
        <v>5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t="s">
        <v>918</v>
      </c>
      <c r="LE58" t="s">
        <v>916</v>
      </c>
      <c r="LF58" t="s">
        <v>916</v>
      </c>
      <c r="LG58" s="5">
        <v>0</v>
      </c>
      <c r="LH58" t="s">
        <v>916</v>
      </c>
      <c r="LI58" t="s">
        <v>916</v>
      </c>
      <c r="LJ58" s="5">
        <v>0</v>
      </c>
      <c r="LK58" s="5">
        <v>0</v>
      </c>
      <c r="LL58" s="5">
        <v>0</v>
      </c>
      <c r="LM58" t="s">
        <v>918</v>
      </c>
      <c r="LN58" t="s">
        <v>918</v>
      </c>
      <c r="LO58" t="s">
        <v>916</v>
      </c>
      <c r="LP58" s="5">
        <v>0</v>
      </c>
      <c r="LQ58" s="5">
        <v>0</v>
      </c>
      <c r="LR58" t="s">
        <v>918</v>
      </c>
      <c r="LS58" t="s">
        <v>916</v>
      </c>
      <c r="LT58" t="s">
        <v>918</v>
      </c>
      <c r="LU58" s="5">
        <v>0</v>
      </c>
      <c r="LV58" t="s">
        <v>918</v>
      </c>
      <c r="LW58" t="s">
        <v>916</v>
      </c>
      <c r="LX58" s="5">
        <v>0</v>
      </c>
      <c r="LY58" s="5">
        <v>0</v>
      </c>
      <c r="LZ58" t="s">
        <v>918</v>
      </c>
      <c r="MA58" t="s">
        <v>916</v>
      </c>
      <c r="MB58" s="5">
        <v>0</v>
      </c>
      <c r="MC58" s="5">
        <v>0</v>
      </c>
      <c r="MD58" t="s">
        <v>918</v>
      </c>
      <c r="ME58" t="s">
        <v>918</v>
      </c>
      <c r="MF58" t="s">
        <v>918</v>
      </c>
      <c r="MG58" t="s">
        <v>918</v>
      </c>
      <c r="MH58" s="5">
        <v>0</v>
      </c>
      <c r="MI58" t="s">
        <v>918</v>
      </c>
      <c r="MJ58" t="s">
        <v>918</v>
      </c>
      <c r="MK58" s="5">
        <v>0</v>
      </c>
      <c r="ML58" t="s">
        <v>918</v>
      </c>
      <c r="MM58" t="s">
        <v>918</v>
      </c>
      <c r="MN58" t="s">
        <v>918</v>
      </c>
      <c r="MO58" t="s">
        <v>918</v>
      </c>
      <c r="MP58" t="s">
        <v>918</v>
      </c>
      <c r="MQ58" s="5">
        <v>0</v>
      </c>
      <c r="MR58" t="s">
        <v>916</v>
      </c>
      <c r="MS58" t="s">
        <v>918</v>
      </c>
      <c r="MT58" t="s">
        <v>918</v>
      </c>
      <c r="MU58" s="5">
        <v>0</v>
      </c>
      <c r="MV58" t="s">
        <v>918</v>
      </c>
      <c r="MW58" t="s">
        <v>918</v>
      </c>
      <c r="MX58" t="s">
        <v>918</v>
      </c>
      <c r="MY58" t="s">
        <v>916</v>
      </c>
      <c r="MZ58" t="s">
        <v>918</v>
      </c>
      <c r="NA58" t="s">
        <v>918</v>
      </c>
      <c r="NB58" t="s">
        <v>918</v>
      </c>
      <c r="NC58" t="s">
        <v>918</v>
      </c>
      <c r="ND58" t="s">
        <v>918</v>
      </c>
      <c r="NE58" t="s">
        <v>916</v>
      </c>
      <c r="NF58" t="s">
        <v>916</v>
      </c>
      <c r="NG58" t="s">
        <v>918</v>
      </c>
      <c r="NH58" t="s">
        <v>918</v>
      </c>
      <c r="NI58" t="s">
        <v>918</v>
      </c>
      <c r="NJ58" s="5">
        <v>0</v>
      </c>
      <c r="NK58" t="s">
        <v>940</v>
      </c>
      <c r="NL58" t="s">
        <v>918</v>
      </c>
      <c r="NM58" t="s">
        <v>918</v>
      </c>
      <c r="NN58" t="s">
        <v>918</v>
      </c>
      <c r="NO58" t="s">
        <v>918</v>
      </c>
      <c r="NP58" t="s">
        <v>918</v>
      </c>
      <c r="NQ58" s="5">
        <v>0</v>
      </c>
      <c r="NR58" s="5">
        <v>0</v>
      </c>
      <c r="NS58" s="5">
        <v>0</v>
      </c>
      <c r="NT58" s="5">
        <v>0</v>
      </c>
      <c r="NU58" s="5">
        <v>0</v>
      </c>
      <c r="NV58" s="5">
        <v>0</v>
      </c>
      <c r="NW58" s="5">
        <v>0</v>
      </c>
      <c r="NX58" s="5">
        <v>0</v>
      </c>
      <c r="NY58" s="5">
        <v>0</v>
      </c>
      <c r="NZ58" s="5">
        <v>0</v>
      </c>
      <c r="OA58" s="5">
        <v>0</v>
      </c>
      <c r="OB58" s="5">
        <v>0</v>
      </c>
      <c r="OC58" s="5">
        <v>0</v>
      </c>
      <c r="OD58" s="5">
        <v>0</v>
      </c>
      <c r="OE58" s="5">
        <v>0</v>
      </c>
      <c r="OF58" s="5">
        <v>0</v>
      </c>
      <c r="OG58" s="5">
        <v>0</v>
      </c>
      <c r="OH58" s="5">
        <v>0</v>
      </c>
      <c r="OI58" s="5">
        <v>0</v>
      </c>
      <c r="OJ58" s="5">
        <v>0</v>
      </c>
      <c r="OK58" s="5">
        <v>0</v>
      </c>
      <c r="OL58" s="5">
        <v>0</v>
      </c>
      <c r="OM58" s="5">
        <v>0</v>
      </c>
      <c r="ON58" s="5">
        <v>0</v>
      </c>
      <c r="OO58" s="5">
        <v>5</v>
      </c>
      <c r="OP58" s="5">
        <v>15</v>
      </c>
      <c r="OQ58" s="5">
        <v>15</v>
      </c>
      <c r="OR58" s="5">
        <v>0</v>
      </c>
      <c r="OS58" s="5">
        <v>15</v>
      </c>
      <c r="OT58" s="5">
        <v>15</v>
      </c>
      <c r="OU58" s="5">
        <v>0</v>
      </c>
      <c r="OV58" s="5">
        <v>0</v>
      </c>
      <c r="OW58" s="5">
        <v>0</v>
      </c>
      <c r="OX58" s="5">
        <v>5</v>
      </c>
      <c r="OY58" s="5">
        <v>15</v>
      </c>
      <c r="OZ58" s="5">
        <v>45</v>
      </c>
      <c r="PA58" s="5">
        <v>0</v>
      </c>
      <c r="PB58" s="5">
        <v>0</v>
      </c>
      <c r="PC58" s="5">
        <v>15</v>
      </c>
      <c r="PD58" s="5">
        <v>45</v>
      </c>
      <c r="PE58" s="5">
        <v>15</v>
      </c>
      <c r="PF58" s="5">
        <v>0</v>
      </c>
      <c r="PG58" s="5">
        <v>15</v>
      </c>
      <c r="PH58" s="5">
        <v>45</v>
      </c>
      <c r="PI58" s="5">
        <v>0</v>
      </c>
      <c r="PJ58" s="5">
        <v>0</v>
      </c>
      <c r="PK58" s="5">
        <v>15</v>
      </c>
      <c r="PL58" s="5">
        <v>45</v>
      </c>
      <c r="PM58" s="5">
        <v>0</v>
      </c>
      <c r="PN58" s="5">
        <v>0</v>
      </c>
      <c r="PO58" s="5">
        <v>15</v>
      </c>
      <c r="PP58" s="5">
        <v>15</v>
      </c>
      <c r="PQ58" s="5">
        <v>15</v>
      </c>
      <c r="PR58" s="5">
        <v>15</v>
      </c>
      <c r="PS58" s="5">
        <v>0</v>
      </c>
      <c r="PT58" s="5">
        <v>15</v>
      </c>
      <c r="PU58" s="5">
        <v>15</v>
      </c>
      <c r="PV58" s="5">
        <v>0</v>
      </c>
      <c r="PW58" s="5">
        <v>15</v>
      </c>
      <c r="PX58" s="5">
        <v>45</v>
      </c>
      <c r="PY58" s="5">
        <v>45</v>
      </c>
      <c r="PZ58" s="5">
        <v>45</v>
      </c>
      <c r="QA58" s="5">
        <v>45</v>
      </c>
      <c r="QB58" s="5">
        <v>0</v>
      </c>
      <c r="QC58" s="5">
        <v>45</v>
      </c>
      <c r="QD58" s="5">
        <v>45</v>
      </c>
      <c r="QE58" s="5">
        <v>45</v>
      </c>
      <c r="QF58" s="5">
        <v>0</v>
      </c>
      <c r="QG58" s="5">
        <v>45</v>
      </c>
      <c r="QH58" s="5">
        <v>45</v>
      </c>
      <c r="QI58" s="5">
        <v>45</v>
      </c>
      <c r="QJ58" s="5">
        <v>45</v>
      </c>
      <c r="QK58" s="5">
        <v>15</v>
      </c>
      <c r="QL58" s="5">
        <v>45</v>
      </c>
      <c r="QM58" s="5">
        <v>45</v>
      </c>
      <c r="QN58" s="5">
        <v>45</v>
      </c>
      <c r="QO58" s="5">
        <v>45</v>
      </c>
      <c r="QP58" s="5">
        <v>45</v>
      </c>
      <c r="QQ58" s="5">
        <v>45</v>
      </c>
      <c r="QR58" s="5">
        <v>45</v>
      </c>
      <c r="QS58" s="5">
        <v>45</v>
      </c>
      <c r="QT58" s="5">
        <v>45</v>
      </c>
      <c r="QU58" s="5">
        <v>0</v>
      </c>
      <c r="QV58" s="5">
        <v>15</v>
      </c>
      <c r="QW58" s="5">
        <v>45</v>
      </c>
      <c r="QX58" s="5">
        <v>45</v>
      </c>
      <c r="QY58" s="5">
        <v>45</v>
      </c>
      <c r="QZ58" s="5">
        <v>45</v>
      </c>
      <c r="RA58" s="5">
        <v>45</v>
      </c>
      <c r="RB58" s="5">
        <v>0</v>
      </c>
      <c r="RC58" s="5">
        <v>0</v>
      </c>
      <c r="RD58" s="5">
        <v>0</v>
      </c>
      <c r="RE58" s="5">
        <v>0</v>
      </c>
      <c r="RF58" s="5">
        <v>0</v>
      </c>
      <c r="RG58" s="5">
        <v>0</v>
      </c>
      <c r="RH58" s="5">
        <v>0</v>
      </c>
      <c r="RI58" s="5">
        <v>0</v>
      </c>
      <c r="RJ58" s="5">
        <v>0</v>
      </c>
      <c r="RK58" s="5">
        <v>0</v>
      </c>
      <c r="RL58" s="5">
        <v>0</v>
      </c>
      <c r="RM58" s="5">
        <v>0</v>
      </c>
      <c r="RN58" s="5">
        <v>0</v>
      </c>
      <c r="RO58" s="5">
        <v>0</v>
      </c>
      <c r="RP58" s="5">
        <v>0</v>
      </c>
      <c r="RQ58" s="5">
        <v>0</v>
      </c>
      <c r="RR58" s="5">
        <v>0</v>
      </c>
      <c r="RS58" s="5">
        <v>0</v>
      </c>
      <c r="RT58" s="5">
        <v>0</v>
      </c>
      <c r="RU58" s="5">
        <v>0</v>
      </c>
      <c r="RV58" s="5">
        <v>0</v>
      </c>
      <c r="RW58" s="5">
        <v>0</v>
      </c>
      <c r="RX58" s="5">
        <v>0</v>
      </c>
      <c r="RY58" s="5">
        <v>0</v>
      </c>
      <c r="RZ58" s="5">
        <v>3</v>
      </c>
      <c r="SA58" s="5">
        <v>2</v>
      </c>
      <c r="SB58" s="5">
        <v>3</v>
      </c>
      <c r="SC58" s="5">
        <v>3</v>
      </c>
      <c r="SD58" s="5">
        <v>2</v>
      </c>
      <c r="SE58" s="5">
        <v>2</v>
      </c>
      <c r="SF58" s="5">
        <v>4</v>
      </c>
      <c r="SG58" s="5">
        <v>2</v>
      </c>
      <c r="SH58" s="5">
        <v>3</v>
      </c>
      <c r="SI58" s="5">
        <v>2</v>
      </c>
      <c r="SJ58" s="5">
        <v>3</v>
      </c>
      <c r="SK58" s="5">
        <v>3</v>
      </c>
      <c r="SL58" s="5">
        <v>3</v>
      </c>
      <c r="SM58" s="5">
        <v>3</v>
      </c>
      <c r="SN58" s="5">
        <v>3</v>
      </c>
      <c r="SO58" s="5">
        <v>2</v>
      </c>
      <c r="SP58" s="5">
        <v>3</v>
      </c>
      <c r="SQ58" s="5">
        <v>3</v>
      </c>
      <c r="SR58" s="5">
        <v>0</v>
      </c>
      <c r="SS58" s="5">
        <v>0</v>
      </c>
      <c r="ST58" s="5">
        <v>0</v>
      </c>
      <c r="SU58" s="5">
        <v>0</v>
      </c>
      <c r="SV58" s="5">
        <v>0</v>
      </c>
      <c r="SW58" s="5">
        <v>0</v>
      </c>
      <c r="SX58" s="5">
        <v>0</v>
      </c>
      <c r="SY58" s="5">
        <v>0</v>
      </c>
      <c r="SZ58" s="5">
        <v>0</v>
      </c>
      <c r="TA58" s="5">
        <v>0</v>
      </c>
      <c r="TB58" s="1" t="e">
        <v>#NULL!</v>
      </c>
      <c r="TC58" s="1" t="e">
        <v>#NULL!</v>
      </c>
      <c r="TD58" s="1" t="e">
        <v>#NULL!</v>
      </c>
      <c r="TE58" s="1" t="e">
        <v>#NULL!</v>
      </c>
      <c r="TF58" s="1" t="e">
        <v>#NULL!</v>
      </c>
      <c r="TG58" s="1" t="e">
        <v>#NULL!</v>
      </c>
      <c r="TH58" s="1" t="e">
        <v>#NULL!</v>
      </c>
      <c r="TI58" s="1" t="e">
        <v>#NULL!</v>
      </c>
      <c r="TJ58" s="1" t="e">
        <v>#NULL!</v>
      </c>
      <c r="TK58" s="1" t="e">
        <v>#NULL!</v>
      </c>
      <c r="TL58" s="1" t="e">
        <v>#NULL!</v>
      </c>
      <c r="TM58" s="1" t="e">
        <v>#NULL!</v>
      </c>
      <c r="TN58" s="1" t="e">
        <v>#NULL!</v>
      </c>
      <c r="TO58" s="1" t="e">
        <v>#NULL!</v>
      </c>
      <c r="TP58" s="1" t="e">
        <v>#NULL!</v>
      </c>
      <c r="TQ58" s="1" t="e">
        <v>#NULL!</v>
      </c>
      <c r="TR58" s="1" t="e">
        <v>#NULL!</v>
      </c>
      <c r="TS58" s="1" t="e">
        <v>#NULL!</v>
      </c>
      <c r="TT58" s="1" t="e">
        <v>#NULL!</v>
      </c>
      <c r="TU58" s="1" t="e">
        <v>#NULL!</v>
      </c>
      <c r="TV58" s="1" t="e">
        <v>#NULL!</v>
      </c>
      <c r="TW58" s="1" t="e">
        <v>#NULL!</v>
      </c>
      <c r="TX58" s="1" t="e">
        <v>#NULL!</v>
      </c>
      <c r="TY58" s="1" t="e">
        <v>#NULL!</v>
      </c>
      <c r="TZ58" s="1" t="e">
        <v>#NULL!</v>
      </c>
      <c r="UA58" s="1" t="e">
        <v>#NULL!</v>
      </c>
      <c r="UB58" s="1" t="e">
        <v>#NULL!</v>
      </c>
      <c r="UC58" s="1" t="e">
        <v>#NULL!</v>
      </c>
      <c r="UD58" s="1" t="e">
        <v>#NULL!</v>
      </c>
      <c r="UE58" s="1" t="e">
        <v>#NULL!</v>
      </c>
      <c r="UF58" s="5">
        <v>0</v>
      </c>
      <c r="UG58" s="5">
        <v>0</v>
      </c>
      <c r="UH58" s="5">
        <v>0</v>
      </c>
      <c r="UI58" s="5">
        <v>0</v>
      </c>
      <c r="UJ58" s="5">
        <v>0</v>
      </c>
      <c r="UK58" s="5">
        <v>0</v>
      </c>
      <c r="UL58" s="5">
        <v>0</v>
      </c>
      <c r="UM58" s="5">
        <v>0</v>
      </c>
      <c r="UN58" s="5">
        <v>0</v>
      </c>
      <c r="UO58" s="5">
        <v>0</v>
      </c>
      <c r="UP58" s="5">
        <v>0</v>
      </c>
      <c r="UQ58" s="5">
        <v>0</v>
      </c>
      <c r="UR58" s="5">
        <v>0</v>
      </c>
      <c r="US58" s="5">
        <v>0</v>
      </c>
      <c r="UT58" s="5">
        <v>0</v>
      </c>
      <c r="UU58" s="5">
        <v>0</v>
      </c>
      <c r="UV58" s="5">
        <v>0</v>
      </c>
      <c r="UW58" s="5">
        <v>0</v>
      </c>
      <c r="UX58" s="5">
        <v>0</v>
      </c>
      <c r="UY58" s="5">
        <v>0</v>
      </c>
      <c r="UZ58" s="5">
        <v>0</v>
      </c>
      <c r="VA58" s="5">
        <v>0</v>
      </c>
      <c r="VB58" s="5">
        <v>0</v>
      </c>
      <c r="VC58" s="5">
        <v>0</v>
      </c>
      <c r="VD58" s="5">
        <v>0</v>
      </c>
      <c r="VE58" s="5">
        <v>0</v>
      </c>
      <c r="VF58" t="s">
        <v>925</v>
      </c>
      <c r="VG58" t="s">
        <v>925</v>
      </c>
      <c r="VH58" t="s">
        <v>925</v>
      </c>
      <c r="VI58" t="s">
        <v>926</v>
      </c>
      <c r="VJ58" s="5">
        <v>0</v>
      </c>
      <c r="VK58" t="s">
        <v>925</v>
      </c>
      <c r="VL58" t="s">
        <v>925</v>
      </c>
      <c r="VM58" s="5">
        <v>0</v>
      </c>
      <c r="VN58" t="s">
        <v>925</v>
      </c>
      <c r="VO58" t="s">
        <v>925</v>
      </c>
      <c r="VP58" t="s">
        <v>926</v>
      </c>
      <c r="VQ58" t="s">
        <v>925</v>
      </c>
      <c r="VR58" t="s">
        <v>925</v>
      </c>
      <c r="VS58" s="5">
        <v>0</v>
      </c>
      <c r="VT58" t="s">
        <v>926</v>
      </c>
      <c r="VU58" t="s">
        <v>926</v>
      </c>
      <c r="VV58" t="s">
        <v>926</v>
      </c>
      <c r="VW58">
        <v>0</v>
      </c>
      <c r="VX58" t="s">
        <v>926</v>
      </c>
      <c r="VY58" t="s">
        <v>926</v>
      </c>
      <c r="VZ58" t="s">
        <v>926</v>
      </c>
      <c r="WA58" t="s">
        <v>925</v>
      </c>
      <c r="WB58" t="s">
        <v>925</v>
      </c>
      <c r="WC58" t="s">
        <v>925</v>
      </c>
      <c r="WD58" t="s">
        <v>925</v>
      </c>
      <c r="WE58" t="s">
        <v>925</v>
      </c>
      <c r="WF58" t="s">
        <v>924</v>
      </c>
      <c r="WG58" t="s">
        <v>925</v>
      </c>
      <c r="WH58" t="s">
        <v>924</v>
      </c>
      <c r="WI58" t="s">
        <v>925</v>
      </c>
      <c r="WJ58" t="s">
        <v>925</v>
      </c>
      <c r="WK58" t="s">
        <v>925</v>
      </c>
      <c r="WL58" s="5">
        <v>0</v>
      </c>
      <c r="WM58" t="s">
        <v>925</v>
      </c>
      <c r="WN58" t="s">
        <v>925</v>
      </c>
      <c r="WO58" t="s">
        <v>925</v>
      </c>
      <c r="WP58" t="s">
        <v>925</v>
      </c>
      <c r="WQ58" t="s">
        <v>924</v>
      </c>
      <c r="WR58" t="s">
        <v>924</v>
      </c>
      <c r="WS58" s="5">
        <v>0</v>
      </c>
      <c r="WT58" s="5">
        <v>0</v>
      </c>
      <c r="WU58" s="5">
        <v>0</v>
      </c>
      <c r="WV58" s="5">
        <v>0</v>
      </c>
      <c r="WW58" s="5">
        <v>0</v>
      </c>
      <c r="WX58" s="5">
        <v>0</v>
      </c>
      <c r="WY58" s="5">
        <v>0</v>
      </c>
      <c r="WZ58" s="5">
        <v>0</v>
      </c>
      <c r="XA58" s="5">
        <v>0</v>
      </c>
      <c r="XB58" s="5">
        <v>0</v>
      </c>
      <c r="XC58" s="5">
        <v>0</v>
      </c>
      <c r="XD58" s="5">
        <v>0</v>
      </c>
      <c r="XE58" s="5">
        <v>0</v>
      </c>
      <c r="XF58" s="5">
        <v>0</v>
      </c>
      <c r="XG58" s="5">
        <v>0</v>
      </c>
      <c r="XH58" s="5">
        <v>0</v>
      </c>
      <c r="XI58" s="5">
        <v>0</v>
      </c>
      <c r="XJ58" s="5">
        <v>0</v>
      </c>
      <c r="XK58" s="5">
        <v>0</v>
      </c>
      <c r="XL58" s="5">
        <v>0</v>
      </c>
      <c r="XM58" s="5">
        <v>0</v>
      </c>
      <c r="XN58" s="5">
        <v>0</v>
      </c>
      <c r="XO58" s="5">
        <v>0</v>
      </c>
      <c r="XP58" s="5">
        <v>0</v>
      </c>
      <c r="XQ58" s="3">
        <v>2</v>
      </c>
      <c r="XR58" s="3">
        <v>2</v>
      </c>
      <c r="XS58" s="3">
        <v>0</v>
      </c>
      <c r="XT58" s="3">
        <v>0</v>
      </c>
      <c r="XU58" s="3">
        <v>2</v>
      </c>
      <c r="XV58" s="3">
        <v>0</v>
      </c>
      <c r="XW58" s="3">
        <v>0</v>
      </c>
      <c r="XX58" s="3">
        <v>0</v>
      </c>
      <c r="XY58" s="3">
        <v>0</v>
      </c>
      <c r="XZ58" s="3">
        <v>1</v>
      </c>
      <c r="YA58" s="3">
        <v>2</v>
      </c>
      <c r="YB58" s="3">
        <v>0</v>
      </c>
      <c r="YC58" s="3">
        <v>0</v>
      </c>
      <c r="YD58" s="3">
        <v>0</v>
      </c>
      <c r="YE58" s="3">
        <v>2</v>
      </c>
      <c r="YF58" s="3">
        <v>2</v>
      </c>
      <c r="YG58" s="3">
        <v>0</v>
      </c>
      <c r="YH58" s="3">
        <v>0</v>
      </c>
      <c r="YI58" s="3">
        <v>2</v>
      </c>
      <c r="YJ58" s="3">
        <v>0</v>
      </c>
      <c r="YK58" s="3">
        <v>0</v>
      </c>
      <c r="YL58" s="3">
        <v>0</v>
      </c>
      <c r="YM58" s="3">
        <v>3</v>
      </c>
      <c r="YN58" s="3">
        <v>0</v>
      </c>
      <c r="YO58" s="3">
        <v>0</v>
      </c>
      <c r="YP58" s="1" t="e">
        <v>#NULL!</v>
      </c>
      <c r="YQ58" s="3">
        <v>3</v>
      </c>
      <c r="YR58" s="3">
        <v>3</v>
      </c>
      <c r="YS58" s="3">
        <v>1.5</v>
      </c>
      <c r="YT58" s="3">
        <v>0</v>
      </c>
      <c r="YU58" s="3">
        <v>0</v>
      </c>
      <c r="YV58" s="3">
        <v>2</v>
      </c>
      <c r="YW58" s="3">
        <v>0</v>
      </c>
      <c r="YX58" s="3">
        <v>0</v>
      </c>
      <c r="YY58" s="3">
        <v>2</v>
      </c>
      <c r="YZ58" s="3">
        <v>1</v>
      </c>
      <c r="ZA58" s="3">
        <v>0</v>
      </c>
      <c r="ZB58" s="3">
        <v>2</v>
      </c>
      <c r="ZC58" s="3">
        <v>0</v>
      </c>
      <c r="ZD58" s="3">
        <v>0</v>
      </c>
      <c r="ZE58" s="3">
        <v>1</v>
      </c>
      <c r="ZF58" s="3">
        <v>0.5</v>
      </c>
      <c r="ZG58" s="3">
        <v>0</v>
      </c>
      <c r="ZH58" s="3">
        <v>0</v>
      </c>
      <c r="ZI58" s="3">
        <v>1</v>
      </c>
      <c r="ZJ58" s="3">
        <v>3.5</v>
      </c>
      <c r="ZK58" s="3">
        <v>0</v>
      </c>
      <c r="ZL58" s="3">
        <v>2</v>
      </c>
      <c r="ZM58" s="3">
        <v>1</v>
      </c>
      <c r="ZN58" s="3">
        <v>0</v>
      </c>
      <c r="ZO58" s="3">
        <v>2</v>
      </c>
      <c r="ZP58" s="3">
        <v>1</v>
      </c>
      <c r="ZQ58" s="3">
        <v>0</v>
      </c>
      <c r="ZR58" s="3">
        <v>2</v>
      </c>
      <c r="ZS58" s="3">
        <v>2</v>
      </c>
      <c r="ZT58" s="3">
        <v>0</v>
      </c>
      <c r="ZU58" s="3">
        <v>2</v>
      </c>
      <c r="ZV58" s="3">
        <v>0</v>
      </c>
      <c r="ZW58" s="3">
        <v>0</v>
      </c>
      <c r="ZX58" s="3">
        <v>1</v>
      </c>
      <c r="ZY58" s="3">
        <v>1</v>
      </c>
      <c r="ZZ58" s="3">
        <v>0</v>
      </c>
      <c r="AAA58" s="3">
        <v>2</v>
      </c>
      <c r="AAB58" s="3">
        <v>1.5</v>
      </c>
      <c r="AAC58" s="3">
        <v>0</v>
      </c>
      <c r="AAD58" s="3">
        <v>0</v>
      </c>
      <c r="AAE58" s="3">
        <v>0</v>
      </c>
      <c r="AAF58" s="3">
        <v>0</v>
      </c>
      <c r="AAG58" s="3">
        <v>0</v>
      </c>
      <c r="AAH58" s="3">
        <v>0</v>
      </c>
      <c r="AAI58" s="3">
        <v>0</v>
      </c>
      <c r="AAJ58" s="3">
        <v>0</v>
      </c>
      <c r="AAK58" s="3">
        <v>0</v>
      </c>
      <c r="AAL58" s="3">
        <v>0</v>
      </c>
      <c r="AAM58" s="3">
        <v>0</v>
      </c>
      <c r="AAN58" s="3">
        <v>0</v>
      </c>
      <c r="AAO58" s="3">
        <v>0</v>
      </c>
      <c r="AAP58" s="3">
        <v>0</v>
      </c>
      <c r="AAQ58" s="3">
        <v>0</v>
      </c>
      <c r="AAR58" s="3">
        <v>0</v>
      </c>
      <c r="AAS58" s="3">
        <v>0</v>
      </c>
      <c r="AAT58" s="3">
        <v>0</v>
      </c>
      <c r="AAU58" s="3">
        <v>0</v>
      </c>
      <c r="AAV58" s="3">
        <v>0</v>
      </c>
      <c r="AAW58" s="3">
        <v>0</v>
      </c>
      <c r="AAX58" s="3">
        <v>0</v>
      </c>
      <c r="AAY58" s="3">
        <v>0</v>
      </c>
      <c r="AAZ58" s="3">
        <v>0</v>
      </c>
      <c r="ABA58" s="3">
        <v>0</v>
      </c>
      <c r="ABB58" s="3">
        <v>5</v>
      </c>
      <c r="ABC58" s="3">
        <v>5</v>
      </c>
      <c r="ABD58" s="3">
        <v>4</v>
      </c>
      <c r="ABE58" s="3">
        <v>0</v>
      </c>
      <c r="ABF58" s="3">
        <v>5</v>
      </c>
      <c r="ABG58" s="3">
        <v>6</v>
      </c>
      <c r="ABH58" s="3">
        <v>0</v>
      </c>
      <c r="ABI58" s="3">
        <v>0</v>
      </c>
      <c r="ABJ58" s="3">
        <v>0</v>
      </c>
      <c r="ABK58" s="3">
        <v>2</v>
      </c>
      <c r="ABL58" s="3">
        <v>4</v>
      </c>
      <c r="ABM58" s="3">
        <v>5</v>
      </c>
      <c r="ABN58" s="3">
        <v>0</v>
      </c>
      <c r="ABO58" s="3">
        <v>0</v>
      </c>
      <c r="ABP58" s="3">
        <v>4</v>
      </c>
      <c r="ABQ58" s="3">
        <v>2.5</v>
      </c>
      <c r="ABR58" s="3">
        <v>3.5</v>
      </c>
      <c r="ABS58" s="3">
        <v>0</v>
      </c>
      <c r="ABT58" s="3">
        <v>8</v>
      </c>
      <c r="ABU58" s="3">
        <v>5</v>
      </c>
      <c r="ABV58" s="3">
        <v>0</v>
      </c>
      <c r="ABW58" s="3">
        <v>0</v>
      </c>
      <c r="ABX58" s="3">
        <v>5</v>
      </c>
      <c r="ABY58" s="3">
        <v>2.5</v>
      </c>
      <c r="ABZ58" s="3">
        <v>0</v>
      </c>
      <c r="ACA58" s="3">
        <v>0</v>
      </c>
      <c r="ACB58" s="3">
        <v>2</v>
      </c>
      <c r="ACC58" s="3">
        <v>1</v>
      </c>
      <c r="ACD58" s="3">
        <v>2</v>
      </c>
      <c r="ACE58" s="3">
        <v>2.5</v>
      </c>
      <c r="ACF58" s="3">
        <v>0</v>
      </c>
      <c r="ACG58" s="3">
        <v>4</v>
      </c>
      <c r="ACH58" s="3">
        <v>8</v>
      </c>
      <c r="ACI58" s="3">
        <v>0</v>
      </c>
      <c r="ACJ58" s="3">
        <v>4</v>
      </c>
      <c r="ACK58" s="3">
        <v>4</v>
      </c>
      <c r="ACL58" s="3">
        <v>5</v>
      </c>
      <c r="ACM58" s="3">
        <v>6</v>
      </c>
      <c r="ACN58" s="3">
        <v>4</v>
      </c>
      <c r="ACO58" s="3">
        <v>0</v>
      </c>
      <c r="ACP58" s="3">
        <v>3</v>
      </c>
      <c r="ACQ58" s="3">
        <v>6</v>
      </c>
      <c r="ACR58" s="3">
        <v>2</v>
      </c>
      <c r="ACS58" s="3">
        <v>0</v>
      </c>
      <c r="ACT58" s="3">
        <v>1</v>
      </c>
      <c r="ACU58" s="3">
        <v>4</v>
      </c>
      <c r="ACV58" s="3">
        <v>3</v>
      </c>
      <c r="ACW58" s="3">
        <v>4</v>
      </c>
      <c r="ACX58" s="3">
        <v>3</v>
      </c>
      <c r="ACY58" s="3">
        <v>4</v>
      </c>
      <c r="ACZ58" s="3">
        <v>4.5</v>
      </c>
      <c r="ADA58" s="3">
        <v>6</v>
      </c>
      <c r="ADB58" s="3">
        <v>4</v>
      </c>
      <c r="ADC58" s="3">
        <v>4</v>
      </c>
      <c r="ADD58" s="3">
        <v>4</v>
      </c>
      <c r="ADE58" s="3">
        <v>2</v>
      </c>
      <c r="ADF58" s="3">
        <v>6</v>
      </c>
      <c r="ADG58" s="3">
        <v>6</v>
      </c>
      <c r="ADH58" s="3">
        <v>0</v>
      </c>
      <c r="ADI58" s="3">
        <v>2</v>
      </c>
      <c r="ADJ58" s="3">
        <v>5</v>
      </c>
      <c r="ADK58" s="3">
        <v>4.5</v>
      </c>
      <c r="ADL58" s="3">
        <v>1.5</v>
      </c>
      <c r="ADM58" s="3">
        <v>4.5</v>
      </c>
      <c r="ADN58" s="3">
        <v>3</v>
      </c>
      <c r="ADO58" s="3">
        <v>0</v>
      </c>
      <c r="ADP58" s="3">
        <v>0</v>
      </c>
      <c r="ADQ58" s="3">
        <v>0</v>
      </c>
      <c r="ADR58" s="3">
        <v>0</v>
      </c>
      <c r="ADS58" s="3">
        <v>0</v>
      </c>
      <c r="ADT58" s="3">
        <v>0</v>
      </c>
      <c r="ADU58" s="3">
        <v>0</v>
      </c>
      <c r="ADV58" s="3">
        <v>0</v>
      </c>
      <c r="ADW58" s="3">
        <v>0</v>
      </c>
      <c r="ADX58" s="3">
        <v>0</v>
      </c>
      <c r="ADY58" s="3">
        <v>0</v>
      </c>
      <c r="ADZ58" s="3">
        <v>0</v>
      </c>
      <c r="AEA58" s="3">
        <v>0</v>
      </c>
      <c r="AEB58" s="3">
        <v>0</v>
      </c>
      <c r="AEC58" s="3">
        <v>0</v>
      </c>
      <c r="AED58" s="3">
        <v>0</v>
      </c>
      <c r="AEE58" s="3">
        <v>0</v>
      </c>
      <c r="AEF58" s="3">
        <v>0</v>
      </c>
      <c r="AEG58" s="3">
        <v>0</v>
      </c>
      <c r="AEH58" s="3">
        <v>0</v>
      </c>
      <c r="AEI58" s="3">
        <v>0</v>
      </c>
      <c r="AEJ58" s="3">
        <v>0</v>
      </c>
      <c r="AEK58" s="3">
        <v>0</v>
      </c>
      <c r="AEL58" s="3">
        <v>0</v>
      </c>
      <c r="AEM58" t="s">
        <v>933</v>
      </c>
      <c r="AEN58" t="s">
        <v>933</v>
      </c>
      <c r="AEO58" t="s">
        <v>933</v>
      </c>
      <c r="AEP58" s="5">
        <v>0</v>
      </c>
      <c r="AEQ58" t="s">
        <v>933</v>
      </c>
      <c r="AER58" t="s">
        <v>933</v>
      </c>
      <c r="AES58" s="5">
        <v>0</v>
      </c>
      <c r="AET58" s="5">
        <v>0</v>
      </c>
      <c r="AEU58" s="5">
        <v>0</v>
      </c>
      <c r="AEV58" t="s">
        <v>933</v>
      </c>
      <c r="AEW58" t="s">
        <v>933</v>
      </c>
      <c r="AEX58" t="s">
        <v>933</v>
      </c>
      <c r="AEY58" s="5">
        <v>0</v>
      </c>
      <c r="AEZ58" s="5">
        <v>0</v>
      </c>
      <c r="AFA58" t="s">
        <v>933</v>
      </c>
      <c r="AFB58" t="s">
        <v>933</v>
      </c>
      <c r="AFC58" t="s">
        <v>933</v>
      </c>
      <c r="AFD58" s="5">
        <v>0</v>
      </c>
      <c r="AFE58" t="s">
        <v>933</v>
      </c>
      <c r="AFF58" t="s">
        <v>933</v>
      </c>
      <c r="AFG58" s="5">
        <v>0</v>
      </c>
      <c r="AFH58" s="5">
        <v>0</v>
      </c>
      <c r="AFI58" t="s">
        <v>933</v>
      </c>
      <c r="AFJ58" t="s">
        <v>933</v>
      </c>
      <c r="AFK58" s="5">
        <v>0</v>
      </c>
      <c r="AFL58" s="5">
        <v>0</v>
      </c>
      <c r="AFM58" t="s">
        <v>933</v>
      </c>
      <c r="AFN58" t="s">
        <v>933</v>
      </c>
      <c r="AFO58" t="s">
        <v>933</v>
      </c>
      <c r="AFP58" t="s">
        <v>933</v>
      </c>
      <c r="AFQ58" s="5">
        <v>0</v>
      </c>
      <c r="AFR58" t="s">
        <v>933</v>
      </c>
      <c r="AFS58" t="s">
        <v>933</v>
      </c>
      <c r="AFT58" s="5">
        <v>0</v>
      </c>
      <c r="AFU58" t="s">
        <v>933</v>
      </c>
      <c r="AFV58" t="s">
        <v>933</v>
      </c>
      <c r="AFW58" t="s">
        <v>933</v>
      </c>
      <c r="AFX58" t="s">
        <v>933</v>
      </c>
      <c r="AFY58" t="s">
        <v>933</v>
      </c>
      <c r="AFZ58" s="5">
        <v>0</v>
      </c>
      <c r="AGA58" t="s">
        <v>933</v>
      </c>
      <c r="AGB58" t="s">
        <v>933</v>
      </c>
      <c r="AGC58" t="s">
        <v>933</v>
      </c>
      <c r="AGD58" s="5">
        <v>0</v>
      </c>
      <c r="AGE58" t="s">
        <v>933</v>
      </c>
      <c r="AGF58" t="s">
        <v>933</v>
      </c>
      <c r="AGG58" t="s">
        <v>933</v>
      </c>
      <c r="AGH58" t="s">
        <v>933</v>
      </c>
      <c r="AGI58" t="s">
        <v>933</v>
      </c>
      <c r="AGJ58" t="s">
        <v>933</v>
      </c>
      <c r="AGK58" t="s">
        <v>933</v>
      </c>
      <c r="AGL58" t="s">
        <v>933</v>
      </c>
      <c r="AGM58" t="s">
        <v>933</v>
      </c>
      <c r="AGN58" t="s">
        <v>933</v>
      </c>
      <c r="AGO58" t="s">
        <v>933</v>
      </c>
      <c r="AGP58" t="s">
        <v>933</v>
      </c>
      <c r="AGQ58" t="s">
        <v>933</v>
      </c>
      <c r="AGR58" t="s">
        <v>933</v>
      </c>
      <c r="AGS58" s="5">
        <v>0</v>
      </c>
      <c r="AGT58" t="s">
        <v>933</v>
      </c>
      <c r="AGU58" t="s">
        <v>933</v>
      </c>
      <c r="AGV58" t="s">
        <v>933</v>
      </c>
      <c r="AGW58" t="s">
        <v>933</v>
      </c>
      <c r="AGX58" t="s">
        <v>933</v>
      </c>
      <c r="AGY58" t="s">
        <v>933</v>
      </c>
      <c r="AGZ58" s="5">
        <v>0</v>
      </c>
      <c r="AHA58" s="5">
        <v>0</v>
      </c>
      <c r="AHB58" s="5">
        <v>0</v>
      </c>
      <c r="AHC58" s="5">
        <v>0</v>
      </c>
      <c r="AHD58" s="5">
        <v>0</v>
      </c>
      <c r="AHE58" s="5">
        <v>0</v>
      </c>
      <c r="AHF58" s="5">
        <v>0</v>
      </c>
      <c r="AHG58" s="5">
        <v>0</v>
      </c>
      <c r="AHH58" s="5">
        <v>0</v>
      </c>
      <c r="AHI58" s="5">
        <v>0</v>
      </c>
      <c r="AHJ58" s="5">
        <v>0</v>
      </c>
      <c r="AHK58" s="5">
        <v>0</v>
      </c>
      <c r="AHL58" s="5">
        <v>0</v>
      </c>
      <c r="AHM58" s="5">
        <v>0</v>
      </c>
      <c r="AHN58" s="5">
        <v>0</v>
      </c>
      <c r="AHO58" s="5">
        <v>0</v>
      </c>
      <c r="AHP58" s="5">
        <v>0</v>
      </c>
      <c r="AHQ58" s="5">
        <v>0</v>
      </c>
      <c r="AHR58" s="5">
        <v>0</v>
      </c>
      <c r="AHS58" s="5">
        <v>0</v>
      </c>
      <c r="AHT58" s="5">
        <v>0</v>
      </c>
      <c r="AHU58" s="5">
        <v>0</v>
      </c>
      <c r="AHV58" s="5">
        <v>0</v>
      </c>
      <c r="AHW58" s="5">
        <v>0</v>
      </c>
    </row>
    <row r="59" spans="1:907" x14ac:dyDescent="0.2">
      <c r="A59" s="5">
        <v>67</v>
      </c>
      <c r="B59" t="s">
        <v>903</v>
      </c>
      <c r="C59" t="s">
        <v>905</v>
      </c>
      <c r="D59" t="s">
        <v>905</v>
      </c>
      <c r="E59" s="5">
        <v>75</v>
      </c>
      <c r="F59" s="5">
        <v>74.75833333333334</v>
      </c>
      <c r="G59" s="2">
        <v>42836</v>
      </c>
      <c r="H59" s="2">
        <v>42895</v>
      </c>
      <c r="I59" t="s">
        <v>906</v>
      </c>
      <c r="J59" t="s">
        <v>937</v>
      </c>
      <c r="K59" t="s">
        <v>913</v>
      </c>
      <c r="L59" t="s">
        <v>912</v>
      </c>
      <c r="M59" t="s">
        <v>912</v>
      </c>
      <c r="N59" s="5">
        <v>0</v>
      </c>
      <c r="O59" t="s">
        <v>913</v>
      </c>
      <c r="P59" t="s">
        <v>912</v>
      </c>
      <c r="Q59" t="s">
        <v>911</v>
      </c>
      <c r="R59" s="5">
        <v>0</v>
      </c>
      <c r="S59" s="5">
        <v>0</v>
      </c>
      <c r="T59" t="s">
        <v>912</v>
      </c>
      <c r="U59" t="s">
        <v>912</v>
      </c>
      <c r="V59" s="5">
        <v>0</v>
      </c>
      <c r="W59" s="5">
        <v>0</v>
      </c>
      <c r="X59" s="5">
        <v>0</v>
      </c>
      <c r="Y59" t="s">
        <v>912</v>
      </c>
      <c r="Z59" t="s">
        <v>912</v>
      </c>
      <c r="AA59" t="s">
        <v>912</v>
      </c>
      <c r="AB59" s="5">
        <v>0</v>
      </c>
      <c r="AC59" t="s">
        <v>912</v>
      </c>
      <c r="AD59" t="s">
        <v>912</v>
      </c>
      <c r="AE59" t="s">
        <v>913</v>
      </c>
      <c r="AF59" s="5">
        <v>0</v>
      </c>
      <c r="AG59" t="s">
        <v>913</v>
      </c>
      <c r="AH59" t="s">
        <v>913</v>
      </c>
      <c r="AI59" t="s">
        <v>913</v>
      </c>
      <c r="AJ59" t="s">
        <v>912</v>
      </c>
      <c r="AK59" t="s">
        <v>913</v>
      </c>
      <c r="AL59" t="s">
        <v>912</v>
      </c>
      <c r="AM59" t="s">
        <v>913</v>
      </c>
      <c r="AN59" s="5">
        <v>0</v>
      </c>
      <c r="AO59" s="5">
        <v>0</v>
      </c>
      <c r="AP59" t="s">
        <v>913</v>
      </c>
      <c r="AQ59" t="s">
        <v>912</v>
      </c>
      <c r="AR59" t="s">
        <v>913</v>
      </c>
      <c r="AS59" t="s">
        <v>912</v>
      </c>
      <c r="AT59" t="s">
        <v>912</v>
      </c>
      <c r="AU59" s="5">
        <v>0</v>
      </c>
      <c r="AV59" t="s">
        <v>912</v>
      </c>
      <c r="AW59" t="s">
        <v>913</v>
      </c>
      <c r="AX59" t="s">
        <v>912</v>
      </c>
      <c r="AY59" t="s">
        <v>913</v>
      </c>
      <c r="AZ59" t="s">
        <v>913</v>
      </c>
      <c r="BA59" t="s">
        <v>913</v>
      </c>
      <c r="BB59" s="5">
        <v>0</v>
      </c>
      <c r="BC59" t="s">
        <v>913</v>
      </c>
      <c r="BD59" t="s">
        <v>912</v>
      </c>
      <c r="BE59" t="s">
        <v>912</v>
      </c>
      <c r="BF59" t="s">
        <v>912</v>
      </c>
      <c r="BG59" t="s">
        <v>912</v>
      </c>
      <c r="BH59" t="s">
        <v>913</v>
      </c>
      <c r="BI59" t="s">
        <v>913</v>
      </c>
      <c r="BJ59" t="s">
        <v>913</v>
      </c>
      <c r="BK59" s="5">
        <v>0</v>
      </c>
      <c r="BL59" t="s">
        <v>913</v>
      </c>
      <c r="BM59" s="5">
        <v>0</v>
      </c>
      <c r="BN59" s="5">
        <v>0</v>
      </c>
      <c r="BO59" t="s">
        <v>913</v>
      </c>
      <c r="BP59" t="s">
        <v>913</v>
      </c>
      <c r="BQ59" s="5">
        <v>0</v>
      </c>
      <c r="BR59" t="s">
        <v>913</v>
      </c>
      <c r="BS59" t="s">
        <v>911</v>
      </c>
      <c r="BT59" t="s">
        <v>913</v>
      </c>
      <c r="BU59" t="s">
        <v>913</v>
      </c>
      <c r="BV59" t="s">
        <v>912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t="s">
        <v>912</v>
      </c>
      <c r="CW59" t="s">
        <v>913</v>
      </c>
      <c r="CX59" t="s">
        <v>913</v>
      </c>
      <c r="CY59" s="5">
        <v>0</v>
      </c>
      <c r="CZ59" t="s">
        <v>913</v>
      </c>
      <c r="DA59" t="s">
        <v>912</v>
      </c>
      <c r="DB59" t="s">
        <v>912</v>
      </c>
      <c r="DC59" s="5">
        <v>0</v>
      </c>
      <c r="DD59" s="5">
        <v>0</v>
      </c>
      <c r="DE59" t="s">
        <v>913</v>
      </c>
      <c r="DF59" t="s">
        <v>911</v>
      </c>
      <c r="DG59" s="5">
        <v>0</v>
      </c>
      <c r="DH59" s="5">
        <v>0</v>
      </c>
      <c r="DI59" s="5">
        <v>0</v>
      </c>
      <c r="DJ59" t="s">
        <v>911</v>
      </c>
      <c r="DK59" t="s">
        <v>911</v>
      </c>
      <c r="DL59" t="s">
        <v>911</v>
      </c>
      <c r="DM59" s="5">
        <v>0</v>
      </c>
      <c r="DN59" t="s">
        <v>913</v>
      </c>
      <c r="DO59" t="s">
        <v>912</v>
      </c>
      <c r="DP59" t="s">
        <v>912</v>
      </c>
      <c r="DQ59" s="5">
        <v>0</v>
      </c>
      <c r="DR59" t="s">
        <v>913</v>
      </c>
      <c r="DS59" t="s">
        <v>913</v>
      </c>
      <c r="DT59" t="s">
        <v>913</v>
      </c>
      <c r="DU59" t="s">
        <v>913</v>
      </c>
      <c r="DV59" t="s">
        <v>913</v>
      </c>
      <c r="DW59" t="s">
        <v>912</v>
      </c>
      <c r="DX59" t="s">
        <v>913</v>
      </c>
      <c r="DY59" s="5">
        <v>0</v>
      </c>
      <c r="DZ59" s="5">
        <v>0</v>
      </c>
      <c r="EA59" t="s">
        <v>913</v>
      </c>
      <c r="EB59" t="s">
        <v>911</v>
      </c>
      <c r="EC59" t="s">
        <v>911</v>
      </c>
      <c r="ED59" t="s">
        <v>911</v>
      </c>
      <c r="EE59" t="s">
        <v>919</v>
      </c>
      <c r="EF59" s="5">
        <v>0</v>
      </c>
      <c r="EG59" t="s">
        <v>912</v>
      </c>
      <c r="EH59" t="s">
        <v>913</v>
      </c>
      <c r="EI59" t="s">
        <v>911</v>
      </c>
      <c r="EJ59" t="s">
        <v>913</v>
      </c>
      <c r="EK59" t="s">
        <v>912</v>
      </c>
      <c r="EL59" t="s">
        <v>912</v>
      </c>
      <c r="EM59" s="5">
        <v>0</v>
      </c>
      <c r="EN59" t="s">
        <v>913</v>
      </c>
      <c r="EO59" t="s">
        <v>913</v>
      </c>
      <c r="EP59" t="s">
        <v>912</v>
      </c>
      <c r="EQ59" t="s">
        <v>913</v>
      </c>
      <c r="ER59" t="s">
        <v>913</v>
      </c>
      <c r="ES59" s="5">
        <v>0</v>
      </c>
      <c r="ET59" t="s">
        <v>913</v>
      </c>
      <c r="EU59" t="s">
        <v>912</v>
      </c>
      <c r="EV59" s="5">
        <v>0</v>
      </c>
      <c r="EW59" t="s">
        <v>912</v>
      </c>
      <c r="EX59" s="5">
        <v>0</v>
      </c>
      <c r="EY59" s="5">
        <v>0</v>
      </c>
      <c r="EZ59" t="s">
        <v>913</v>
      </c>
      <c r="FA59" t="s">
        <v>912</v>
      </c>
      <c r="FB59" s="5">
        <v>0</v>
      </c>
      <c r="FC59" t="s">
        <v>913</v>
      </c>
      <c r="FD59" t="s">
        <v>912</v>
      </c>
      <c r="FE59" t="s">
        <v>912</v>
      </c>
      <c r="FF59" t="s">
        <v>913</v>
      </c>
      <c r="FG59" t="s">
        <v>912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999</v>
      </c>
      <c r="GH59" s="5">
        <v>999</v>
      </c>
      <c r="GI59" t="s">
        <v>909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999</v>
      </c>
      <c r="GQ59" s="5">
        <v>999</v>
      </c>
      <c r="GR59" t="s">
        <v>1037</v>
      </c>
      <c r="GS59" s="4">
        <v>0</v>
      </c>
      <c r="GT59" s="4">
        <v>2</v>
      </c>
      <c r="GU59" s="4">
        <v>28</v>
      </c>
      <c r="GV59" s="4">
        <v>15</v>
      </c>
      <c r="GW59" s="5">
        <v>28</v>
      </c>
      <c r="GX59" s="5">
        <v>17</v>
      </c>
      <c r="GY59" s="5">
        <v>0</v>
      </c>
      <c r="GZ59" s="5">
        <v>0</v>
      </c>
      <c r="HA59" s="5">
        <v>2</v>
      </c>
      <c r="HB59" s="5">
        <v>0</v>
      </c>
      <c r="HC59" s="5">
        <v>15</v>
      </c>
      <c r="HD59" s="5">
        <v>11</v>
      </c>
      <c r="HE59" s="5">
        <v>13</v>
      </c>
      <c r="HF59" s="5">
        <v>4</v>
      </c>
      <c r="HG59" t="s">
        <v>910</v>
      </c>
      <c r="HH59" t="s">
        <v>910</v>
      </c>
      <c r="HI59" s="5">
        <v>1</v>
      </c>
      <c r="HJ59" s="5">
        <v>1</v>
      </c>
      <c r="HK59" s="5">
        <v>4</v>
      </c>
      <c r="HL59" s="5">
        <v>4</v>
      </c>
      <c r="HM59" s="5">
        <v>0</v>
      </c>
      <c r="HN59" s="5">
        <v>1</v>
      </c>
      <c r="HO59" s="5">
        <v>0</v>
      </c>
      <c r="HP59" s="5">
        <v>0</v>
      </c>
      <c r="HQ59" s="5">
        <v>1</v>
      </c>
      <c r="HR59" s="5">
        <v>0</v>
      </c>
      <c r="HS59" s="5">
        <v>5</v>
      </c>
      <c r="HT59" s="5">
        <v>5</v>
      </c>
      <c r="HU59" s="5">
        <v>5</v>
      </c>
      <c r="HV59" s="5">
        <v>0</v>
      </c>
      <c r="HW59" s="5">
        <v>5</v>
      </c>
      <c r="HX59" s="5">
        <v>5</v>
      </c>
      <c r="HY59" s="5">
        <v>5</v>
      </c>
      <c r="HZ59" s="5">
        <v>0</v>
      </c>
      <c r="IA59" s="5">
        <v>0</v>
      </c>
      <c r="IB59" s="5">
        <v>5</v>
      </c>
      <c r="IC59" s="5">
        <v>5</v>
      </c>
      <c r="ID59" s="5">
        <v>0</v>
      </c>
      <c r="IE59" s="5">
        <v>0</v>
      </c>
      <c r="IF59" s="5">
        <v>0</v>
      </c>
      <c r="IG59" s="5">
        <v>5</v>
      </c>
      <c r="IH59" s="5">
        <v>5</v>
      </c>
      <c r="II59" s="5">
        <v>5</v>
      </c>
      <c r="IJ59" s="5">
        <v>0</v>
      </c>
      <c r="IK59" s="5">
        <v>5</v>
      </c>
      <c r="IL59" s="5">
        <v>5</v>
      </c>
      <c r="IM59" s="5">
        <v>5</v>
      </c>
      <c r="IN59" s="5">
        <v>0</v>
      </c>
      <c r="IO59" s="5">
        <v>5</v>
      </c>
      <c r="IP59" s="5">
        <v>5</v>
      </c>
      <c r="IQ59" s="5">
        <v>5</v>
      </c>
      <c r="IR59" s="5">
        <v>5</v>
      </c>
      <c r="IS59" s="5">
        <v>5</v>
      </c>
      <c r="IT59" s="5">
        <v>5</v>
      </c>
      <c r="IU59" s="5">
        <v>5</v>
      </c>
      <c r="IV59" s="5">
        <v>0</v>
      </c>
      <c r="IW59" s="5">
        <v>0</v>
      </c>
      <c r="IX59" s="5">
        <v>5</v>
      </c>
      <c r="IY59" s="5">
        <v>5</v>
      </c>
      <c r="IZ59" s="5">
        <v>5</v>
      </c>
      <c r="JA59" s="5">
        <v>5</v>
      </c>
      <c r="JB59" s="5">
        <v>5</v>
      </c>
      <c r="JC59" s="5">
        <v>0</v>
      </c>
      <c r="JD59" s="5">
        <v>5</v>
      </c>
      <c r="JE59" s="5">
        <v>5</v>
      </c>
      <c r="JF59" s="5">
        <v>5</v>
      </c>
      <c r="JG59" s="5">
        <v>5</v>
      </c>
      <c r="JH59" s="5">
        <v>5</v>
      </c>
      <c r="JI59" s="5">
        <v>5</v>
      </c>
      <c r="JJ59" s="5">
        <v>0</v>
      </c>
      <c r="JK59" s="5">
        <v>5</v>
      </c>
      <c r="JL59" s="5">
        <v>5</v>
      </c>
      <c r="JM59" s="5">
        <v>5</v>
      </c>
      <c r="JN59" s="5">
        <v>5</v>
      </c>
      <c r="JO59" s="5">
        <v>5</v>
      </c>
      <c r="JP59" s="5">
        <v>0</v>
      </c>
      <c r="JQ59" s="5">
        <v>5</v>
      </c>
      <c r="JR59" s="5">
        <v>5</v>
      </c>
      <c r="JS59" s="5">
        <v>0</v>
      </c>
      <c r="JT59" s="5">
        <v>5</v>
      </c>
      <c r="JU59" s="5">
        <v>0</v>
      </c>
      <c r="JV59" s="5">
        <v>0</v>
      </c>
      <c r="JW59" s="5">
        <v>5</v>
      </c>
      <c r="JX59" s="5">
        <v>5</v>
      </c>
      <c r="JY59" s="5">
        <v>0</v>
      </c>
      <c r="JZ59" s="5">
        <v>5</v>
      </c>
      <c r="KA59" s="5">
        <v>5</v>
      </c>
      <c r="KB59" s="5">
        <v>5</v>
      </c>
      <c r="KC59" s="5">
        <v>5</v>
      </c>
      <c r="KD59" s="5">
        <v>5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t="s">
        <v>916</v>
      </c>
      <c r="LE59" t="s">
        <v>916</v>
      </c>
      <c r="LF59" t="s">
        <v>916</v>
      </c>
      <c r="LG59" s="5">
        <v>0</v>
      </c>
      <c r="LH59" t="s">
        <v>916</v>
      </c>
      <c r="LI59" t="s">
        <v>916</v>
      </c>
      <c r="LJ59" t="s">
        <v>916</v>
      </c>
      <c r="LK59" s="5">
        <v>0</v>
      </c>
      <c r="LL59" s="5">
        <v>0</v>
      </c>
      <c r="LM59" t="s">
        <v>918</v>
      </c>
      <c r="LN59" t="s">
        <v>916</v>
      </c>
      <c r="LO59" s="5">
        <v>0</v>
      </c>
      <c r="LP59" s="5">
        <v>0</v>
      </c>
      <c r="LQ59" s="5">
        <v>0</v>
      </c>
      <c r="LR59" t="s">
        <v>916</v>
      </c>
      <c r="LS59" t="s">
        <v>916</v>
      </c>
      <c r="LT59" t="s">
        <v>916</v>
      </c>
      <c r="LU59" s="5">
        <v>0</v>
      </c>
      <c r="LV59" t="s">
        <v>916</v>
      </c>
      <c r="LW59" t="s">
        <v>918</v>
      </c>
      <c r="LX59" t="s">
        <v>918</v>
      </c>
      <c r="LY59" s="5">
        <v>0</v>
      </c>
      <c r="LZ59" t="s">
        <v>918</v>
      </c>
      <c r="MA59" t="s">
        <v>918</v>
      </c>
      <c r="MB59" t="s">
        <v>918</v>
      </c>
      <c r="MC59" t="s">
        <v>916</v>
      </c>
      <c r="MD59" t="s">
        <v>918</v>
      </c>
      <c r="ME59" t="s">
        <v>916</v>
      </c>
      <c r="MF59" t="s">
        <v>918</v>
      </c>
      <c r="MG59" s="5">
        <v>0</v>
      </c>
      <c r="MH59" s="5">
        <v>0</v>
      </c>
      <c r="MI59" t="s">
        <v>918</v>
      </c>
      <c r="MJ59" t="s">
        <v>916</v>
      </c>
      <c r="MK59" t="s">
        <v>918</v>
      </c>
      <c r="ML59" t="s">
        <v>916</v>
      </c>
      <c r="MM59" t="s">
        <v>916</v>
      </c>
      <c r="MN59" s="5">
        <v>0</v>
      </c>
      <c r="MO59" t="s">
        <v>918</v>
      </c>
      <c r="MP59" t="s">
        <v>918</v>
      </c>
      <c r="MQ59" t="s">
        <v>917</v>
      </c>
      <c r="MR59" t="s">
        <v>916</v>
      </c>
      <c r="MS59" t="s">
        <v>916</v>
      </c>
      <c r="MT59" t="s">
        <v>916</v>
      </c>
      <c r="MU59" s="5">
        <v>0</v>
      </c>
      <c r="MV59" t="s">
        <v>918</v>
      </c>
      <c r="MW59" t="s">
        <v>916</v>
      </c>
      <c r="MX59" t="s">
        <v>916</v>
      </c>
      <c r="MY59" t="s">
        <v>918</v>
      </c>
      <c r="MZ59" t="s">
        <v>918</v>
      </c>
      <c r="NA59" s="5">
        <v>0</v>
      </c>
      <c r="NB59" t="s">
        <v>918</v>
      </c>
      <c r="NC59" t="s">
        <v>918</v>
      </c>
      <c r="ND59" s="5">
        <v>0</v>
      </c>
      <c r="NE59" t="s">
        <v>918</v>
      </c>
      <c r="NF59" s="5">
        <v>0</v>
      </c>
      <c r="NG59" s="5">
        <v>0</v>
      </c>
      <c r="NH59" t="s">
        <v>918</v>
      </c>
      <c r="NI59" t="s">
        <v>918</v>
      </c>
      <c r="NJ59" s="5">
        <v>0</v>
      </c>
      <c r="NK59" t="s">
        <v>918</v>
      </c>
      <c r="NL59" t="s">
        <v>916</v>
      </c>
      <c r="NM59" t="s">
        <v>918</v>
      </c>
      <c r="NN59" t="s">
        <v>918</v>
      </c>
      <c r="NO59" t="s">
        <v>916</v>
      </c>
      <c r="NP59" s="5">
        <v>0</v>
      </c>
      <c r="NQ59" s="5">
        <v>0</v>
      </c>
      <c r="NR59" s="5">
        <v>0</v>
      </c>
      <c r="NS59" s="5">
        <v>0</v>
      </c>
      <c r="NT59" s="5">
        <v>0</v>
      </c>
      <c r="NU59" s="5">
        <v>0</v>
      </c>
      <c r="NV59" s="5">
        <v>0</v>
      </c>
      <c r="NW59" s="5">
        <v>0</v>
      </c>
      <c r="NX59" s="5">
        <v>0</v>
      </c>
      <c r="NY59" s="5">
        <v>0</v>
      </c>
      <c r="NZ59" s="5">
        <v>0</v>
      </c>
      <c r="OA59" s="5">
        <v>0</v>
      </c>
      <c r="OB59" s="5">
        <v>0</v>
      </c>
      <c r="OC59" s="5">
        <v>0</v>
      </c>
      <c r="OD59" s="5">
        <v>0</v>
      </c>
      <c r="OE59" s="5">
        <v>0</v>
      </c>
      <c r="OF59" s="5">
        <v>0</v>
      </c>
      <c r="OG59" s="5">
        <v>0</v>
      </c>
      <c r="OH59" s="5">
        <v>0</v>
      </c>
      <c r="OI59" s="5">
        <v>0</v>
      </c>
      <c r="OJ59" s="5">
        <v>0</v>
      </c>
      <c r="OK59" s="5">
        <v>0</v>
      </c>
      <c r="OL59" s="5">
        <v>0</v>
      </c>
      <c r="OM59" s="5">
        <v>0</v>
      </c>
      <c r="ON59" s="5">
        <v>0</v>
      </c>
      <c r="OO59" s="5">
        <v>5</v>
      </c>
      <c r="OP59" s="5">
        <v>5</v>
      </c>
      <c r="OQ59" s="5">
        <v>5</v>
      </c>
      <c r="OR59" s="5">
        <v>0</v>
      </c>
      <c r="OS59" s="5">
        <v>5</v>
      </c>
      <c r="OT59" s="5">
        <v>5</v>
      </c>
      <c r="OU59" s="5">
        <v>5</v>
      </c>
      <c r="OV59" s="5">
        <v>0</v>
      </c>
      <c r="OW59" s="5">
        <v>0</v>
      </c>
      <c r="OX59" s="5">
        <v>5</v>
      </c>
      <c r="OY59" s="5">
        <v>10</v>
      </c>
      <c r="OZ59" s="5">
        <v>0</v>
      </c>
      <c r="PA59" s="5">
        <v>0</v>
      </c>
      <c r="PB59" s="5">
        <v>0</v>
      </c>
      <c r="PC59" s="5">
        <v>5</v>
      </c>
      <c r="PD59" s="5">
        <v>5</v>
      </c>
      <c r="PE59" s="5">
        <v>5</v>
      </c>
      <c r="PF59" s="5">
        <v>0</v>
      </c>
      <c r="PG59" s="5">
        <v>5</v>
      </c>
      <c r="PH59" s="5">
        <v>5</v>
      </c>
      <c r="PI59" s="5">
        <v>5</v>
      </c>
      <c r="PJ59" s="5">
        <v>0</v>
      </c>
      <c r="PK59" s="5">
        <v>5</v>
      </c>
      <c r="PL59" s="5">
        <v>5</v>
      </c>
      <c r="PM59" s="5">
        <v>5</v>
      </c>
      <c r="PN59" s="5">
        <v>10</v>
      </c>
      <c r="PO59" s="5">
        <v>5</v>
      </c>
      <c r="PP59" s="5">
        <v>10</v>
      </c>
      <c r="PQ59" s="5">
        <v>5</v>
      </c>
      <c r="PR59" s="5">
        <v>0</v>
      </c>
      <c r="PS59" s="5">
        <v>0</v>
      </c>
      <c r="PT59" s="5">
        <v>5</v>
      </c>
      <c r="PU59" s="5">
        <v>15</v>
      </c>
      <c r="PV59" s="5">
        <v>10</v>
      </c>
      <c r="PW59" s="5">
        <v>10</v>
      </c>
      <c r="PX59" s="5">
        <v>10</v>
      </c>
      <c r="PY59" s="5">
        <v>0</v>
      </c>
      <c r="PZ59" s="5">
        <v>10</v>
      </c>
      <c r="QA59" s="5">
        <v>10</v>
      </c>
      <c r="QB59" s="5">
        <v>15</v>
      </c>
      <c r="QC59" s="5">
        <v>5</v>
      </c>
      <c r="QD59" s="5">
        <v>10</v>
      </c>
      <c r="QE59" s="5">
        <v>5</v>
      </c>
      <c r="QF59" s="5">
        <v>0</v>
      </c>
      <c r="QG59" s="5">
        <v>5</v>
      </c>
      <c r="QH59" s="5">
        <v>10</v>
      </c>
      <c r="QI59" s="5">
        <v>10</v>
      </c>
      <c r="QJ59" s="5">
        <v>10</v>
      </c>
      <c r="QK59" s="5">
        <v>10</v>
      </c>
      <c r="QL59" s="5">
        <v>0</v>
      </c>
      <c r="QM59" s="5">
        <v>10</v>
      </c>
      <c r="QN59" s="5">
        <v>15</v>
      </c>
      <c r="QO59" s="5">
        <v>0</v>
      </c>
      <c r="QP59" s="5">
        <v>10</v>
      </c>
      <c r="QQ59" s="5">
        <v>0</v>
      </c>
      <c r="QR59" s="5">
        <v>0</v>
      </c>
      <c r="QS59" s="5">
        <v>15</v>
      </c>
      <c r="QT59" s="5">
        <v>15</v>
      </c>
      <c r="QU59" s="5">
        <v>0</v>
      </c>
      <c r="QV59" s="5">
        <v>10</v>
      </c>
      <c r="QW59" s="5">
        <v>15</v>
      </c>
      <c r="QX59" s="5">
        <v>10</v>
      </c>
      <c r="QY59" s="5">
        <v>10</v>
      </c>
      <c r="QZ59" s="5">
        <v>15</v>
      </c>
      <c r="RA59" s="5">
        <v>0</v>
      </c>
      <c r="RB59" s="5">
        <v>0</v>
      </c>
      <c r="RC59" s="5">
        <v>0</v>
      </c>
      <c r="RD59" s="5">
        <v>0</v>
      </c>
      <c r="RE59" s="5">
        <v>0</v>
      </c>
      <c r="RF59" s="5">
        <v>0</v>
      </c>
      <c r="RG59" s="5">
        <v>0</v>
      </c>
      <c r="RH59" s="5">
        <v>0</v>
      </c>
      <c r="RI59" s="5">
        <v>0</v>
      </c>
      <c r="RJ59" s="5">
        <v>0</v>
      </c>
      <c r="RK59" s="5">
        <v>0</v>
      </c>
      <c r="RL59" s="5">
        <v>0</v>
      </c>
      <c r="RM59" s="5">
        <v>0</v>
      </c>
      <c r="RN59" s="5">
        <v>0</v>
      </c>
      <c r="RO59" s="5">
        <v>0</v>
      </c>
      <c r="RP59" s="5">
        <v>0</v>
      </c>
      <c r="RQ59" s="5">
        <v>0</v>
      </c>
      <c r="RR59" s="5">
        <v>0</v>
      </c>
      <c r="RS59" s="5">
        <v>0</v>
      </c>
      <c r="RT59" s="5">
        <v>0</v>
      </c>
      <c r="RU59" s="5">
        <v>0</v>
      </c>
      <c r="RV59" s="5">
        <v>0</v>
      </c>
      <c r="RW59" s="5">
        <v>0</v>
      </c>
      <c r="RX59" s="5">
        <v>0</v>
      </c>
      <c r="RY59" s="5">
        <v>0</v>
      </c>
      <c r="RZ59" s="5">
        <v>3</v>
      </c>
      <c r="SA59" s="5">
        <v>3</v>
      </c>
      <c r="SB59" s="5">
        <v>2</v>
      </c>
      <c r="SC59" s="5">
        <v>3</v>
      </c>
      <c r="SD59" s="5">
        <v>3</v>
      </c>
      <c r="SE59" s="5">
        <v>4</v>
      </c>
      <c r="SF59" s="5">
        <v>3</v>
      </c>
      <c r="SG59" s="5">
        <v>3</v>
      </c>
      <c r="SH59" s="5">
        <v>2</v>
      </c>
      <c r="SI59" s="5">
        <v>3</v>
      </c>
      <c r="SJ59" s="5">
        <v>3</v>
      </c>
      <c r="SK59" s="5">
        <v>3</v>
      </c>
      <c r="SL59" s="5">
        <v>2</v>
      </c>
      <c r="SM59" s="5">
        <v>2</v>
      </c>
      <c r="SN59" s="5">
        <v>1</v>
      </c>
      <c r="SO59" s="5">
        <v>2</v>
      </c>
      <c r="SP59" s="5">
        <v>3</v>
      </c>
      <c r="SQ59" s="5">
        <v>2</v>
      </c>
      <c r="SR59" s="5">
        <v>0</v>
      </c>
      <c r="SS59" s="5">
        <v>0</v>
      </c>
      <c r="ST59" s="5">
        <v>0</v>
      </c>
      <c r="SU59" s="5">
        <v>0</v>
      </c>
      <c r="SV59" s="5">
        <v>0</v>
      </c>
      <c r="SW59" s="5">
        <v>0</v>
      </c>
      <c r="SX59" s="5">
        <v>0</v>
      </c>
      <c r="SY59" s="5">
        <v>0</v>
      </c>
      <c r="SZ59" s="5">
        <v>0</v>
      </c>
      <c r="TA59" s="5">
        <v>0</v>
      </c>
      <c r="TB59" s="1" t="e">
        <v>#NULL!</v>
      </c>
      <c r="TC59" s="1" t="e">
        <v>#NULL!</v>
      </c>
      <c r="TD59" s="1" t="e">
        <v>#NULL!</v>
      </c>
      <c r="TE59" s="1" t="e">
        <v>#NULL!</v>
      </c>
      <c r="TF59" s="1" t="e">
        <v>#NULL!</v>
      </c>
      <c r="TG59" s="1" t="e">
        <v>#NULL!</v>
      </c>
      <c r="TH59" s="1" t="e">
        <v>#NULL!</v>
      </c>
      <c r="TI59" s="1" t="e">
        <v>#NULL!</v>
      </c>
      <c r="TJ59" s="1" t="e">
        <v>#NULL!</v>
      </c>
      <c r="TK59" s="1" t="e">
        <v>#NULL!</v>
      </c>
      <c r="TL59" s="1" t="e">
        <v>#NULL!</v>
      </c>
      <c r="TM59" s="1" t="e">
        <v>#NULL!</v>
      </c>
      <c r="TN59" s="1" t="e">
        <v>#NULL!</v>
      </c>
      <c r="TO59" s="1" t="e">
        <v>#NULL!</v>
      </c>
      <c r="TP59" s="1" t="e">
        <v>#NULL!</v>
      </c>
      <c r="TQ59" s="1" t="e">
        <v>#NULL!</v>
      </c>
      <c r="TR59" s="1" t="e">
        <v>#NULL!</v>
      </c>
      <c r="TS59" s="1" t="e">
        <v>#NULL!</v>
      </c>
      <c r="TT59" s="1" t="e">
        <v>#NULL!</v>
      </c>
      <c r="TU59" s="1" t="e">
        <v>#NULL!</v>
      </c>
      <c r="TV59" s="1" t="e">
        <v>#NULL!</v>
      </c>
      <c r="TW59" s="1" t="e">
        <v>#NULL!</v>
      </c>
      <c r="TX59" s="1" t="e">
        <v>#NULL!</v>
      </c>
      <c r="TY59" s="1" t="e">
        <v>#NULL!</v>
      </c>
      <c r="TZ59" s="1" t="e">
        <v>#NULL!</v>
      </c>
      <c r="UA59" s="1" t="e">
        <v>#NULL!</v>
      </c>
      <c r="UB59" s="1" t="e">
        <v>#NULL!</v>
      </c>
      <c r="UC59" s="1" t="e">
        <v>#NULL!</v>
      </c>
      <c r="UD59" s="1" t="e">
        <v>#NULL!</v>
      </c>
      <c r="UE59" s="1" t="e">
        <v>#NULL!</v>
      </c>
      <c r="UF59" s="5">
        <v>0</v>
      </c>
      <c r="UG59" s="5">
        <v>0</v>
      </c>
      <c r="UH59" s="5">
        <v>0</v>
      </c>
      <c r="UI59" s="5">
        <v>0</v>
      </c>
      <c r="UJ59" s="5">
        <v>0</v>
      </c>
      <c r="UK59" s="5">
        <v>0</v>
      </c>
      <c r="UL59" s="5">
        <v>0</v>
      </c>
      <c r="UM59" s="5">
        <v>0</v>
      </c>
      <c r="UN59" s="5">
        <v>0</v>
      </c>
      <c r="UO59" s="5">
        <v>0</v>
      </c>
      <c r="UP59" s="5">
        <v>0</v>
      </c>
      <c r="UQ59" s="5">
        <v>0</v>
      </c>
      <c r="UR59" s="5">
        <v>0</v>
      </c>
      <c r="US59" s="5">
        <v>0</v>
      </c>
      <c r="UT59" s="5">
        <v>0</v>
      </c>
      <c r="UU59" s="5">
        <v>0</v>
      </c>
      <c r="UV59" s="5">
        <v>0</v>
      </c>
      <c r="UW59" s="5">
        <v>0</v>
      </c>
      <c r="UX59" s="5">
        <v>0</v>
      </c>
      <c r="UY59" s="5">
        <v>0</v>
      </c>
      <c r="UZ59" s="5">
        <v>0</v>
      </c>
      <c r="VA59" s="5">
        <v>0</v>
      </c>
      <c r="VB59" s="5">
        <v>0</v>
      </c>
      <c r="VC59" s="5">
        <v>0</v>
      </c>
      <c r="VD59" s="5">
        <v>0</v>
      </c>
      <c r="VE59" s="5">
        <v>0</v>
      </c>
      <c r="VF59" s="5">
        <v>0</v>
      </c>
      <c r="VG59" s="5">
        <v>0</v>
      </c>
      <c r="VH59" s="5">
        <v>0</v>
      </c>
      <c r="VI59" s="5">
        <v>0</v>
      </c>
      <c r="VJ59" s="5">
        <v>0</v>
      </c>
      <c r="VK59" s="5">
        <v>0</v>
      </c>
      <c r="VL59" s="5">
        <v>0</v>
      </c>
      <c r="VM59" s="5">
        <v>0</v>
      </c>
      <c r="VN59" s="5">
        <v>0</v>
      </c>
      <c r="VO59" s="5">
        <v>0</v>
      </c>
      <c r="VP59" s="5">
        <v>0</v>
      </c>
      <c r="VQ59" s="5">
        <v>0</v>
      </c>
      <c r="VR59" s="5">
        <v>0</v>
      </c>
      <c r="VS59" s="5">
        <v>0</v>
      </c>
      <c r="VT59" s="5">
        <v>0</v>
      </c>
      <c r="VU59" s="5">
        <v>0</v>
      </c>
      <c r="VV59" s="5">
        <v>0</v>
      </c>
      <c r="VW59">
        <v>0</v>
      </c>
      <c r="VX59" s="5">
        <v>0</v>
      </c>
      <c r="VY59" s="5">
        <v>0</v>
      </c>
      <c r="VZ59" s="5">
        <v>0</v>
      </c>
      <c r="WA59" s="5">
        <v>0</v>
      </c>
      <c r="WB59" s="5">
        <v>0</v>
      </c>
      <c r="WC59" s="5">
        <v>0</v>
      </c>
      <c r="WD59" s="5">
        <v>0</v>
      </c>
      <c r="WE59" s="5">
        <v>0</v>
      </c>
      <c r="WF59" s="5">
        <v>0</v>
      </c>
      <c r="WG59" s="5">
        <v>0</v>
      </c>
      <c r="WH59" s="5">
        <v>0</v>
      </c>
      <c r="WI59" s="5">
        <v>0</v>
      </c>
      <c r="WJ59" s="5">
        <v>0</v>
      </c>
      <c r="WK59" s="5">
        <v>0</v>
      </c>
      <c r="WL59" s="5">
        <v>0</v>
      </c>
      <c r="WM59" s="5">
        <v>0</v>
      </c>
      <c r="WN59" s="5">
        <v>0</v>
      </c>
      <c r="WO59" s="5">
        <v>0</v>
      </c>
      <c r="WP59" s="5">
        <v>0</v>
      </c>
      <c r="WQ59" s="5">
        <v>0</v>
      </c>
      <c r="WR59" s="5">
        <v>0</v>
      </c>
      <c r="WS59" s="5">
        <v>0</v>
      </c>
      <c r="WT59" s="5">
        <v>0</v>
      </c>
      <c r="WU59" s="5">
        <v>0</v>
      </c>
      <c r="WV59" s="5">
        <v>0</v>
      </c>
      <c r="WW59" s="5">
        <v>0</v>
      </c>
      <c r="WX59" s="5">
        <v>0</v>
      </c>
      <c r="WY59" s="5">
        <v>0</v>
      </c>
      <c r="WZ59" s="5">
        <v>0</v>
      </c>
      <c r="XA59" s="5">
        <v>0</v>
      </c>
      <c r="XB59" s="5">
        <v>0</v>
      </c>
      <c r="XC59" s="5">
        <v>0</v>
      </c>
      <c r="XD59" s="5">
        <v>0</v>
      </c>
      <c r="XE59" s="5">
        <v>0</v>
      </c>
      <c r="XF59" s="5">
        <v>0</v>
      </c>
      <c r="XG59" s="5">
        <v>0</v>
      </c>
      <c r="XH59" s="5">
        <v>0</v>
      </c>
      <c r="XI59" s="5">
        <v>0</v>
      </c>
      <c r="XJ59" s="5">
        <v>0</v>
      </c>
      <c r="XK59" s="5">
        <v>0</v>
      </c>
      <c r="XL59" s="5">
        <v>0</v>
      </c>
      <c r="XM59" s="5">
        <v>0</v>
      </c>
      <c r="XN59" s="5">
        <v>0</v>
      </c>
      <c r="XO59" s="5">
        <v>0</v>
      </c>
      <c r="XP59" s="5">
        <v>0</v>
      </c>
      <c r="XQ59" s="3">
        <v>2</v>
      </c>
      <c r="XR59" s="3">
        <v>1</v>
      </c>
      <c r="XS59" s="3">
        <v>0</v>
      </c>
      <c r="XT59" s="3">
        <v>0</v>
      </c>
      <c r="XU59" s="3">
        <v>2</v>
      </c>
      <c r="XV59" s="3">
        <v>2</v>
      </c>
      <c r="XW59" s="3">
        <v>0</v>
      </c>
      <c r="XX59" s="3">
        <v>0</v>
      </c>
      <c r="XY59" s="3">
        <v>0</v>
      </c>
      <c r="XZ59" s="3">
        <v>1</v>
      </c>
      <c r="YA59" s="3">
        <v>0</v>
      </c>
      <c r="YB59" s="3">
        <v>0</v>
      </c>
      <c r="YC59" s="3">
        <v>0</v>
      </c>
      <c r="YD59" s="3">
        <v>0</v>
      </c>
      <c r="YE59" s="3">
        <v>1</v>
      </c>
      <c r="YF59" s="3">
        <v>1</v>
      </c>
      <c r="YG59" s="3">
        <v>0</v>
      </c>
      <c r="YH59" s="3">
        <v>0</v>
      </c>
      <c r="YI59" s="3">
        <v>1</v>
      </c>
      <c r="YJ59" s="3">
        <v>1</v>
      </c>
      <c r="YK59" s="3">
        <v>0</v>
      </c>
      <c r="YL59" s="3">
        <v>0</v>
      </c>
      <c r="YM59" s="3">
        <v>1</v>
      </c>
      <c r="YN59" s="3">
        <v>1</v>
      </c>
      <c r="YO59" s="3">
        <v>1</v>
      </c>
      <c r="YP59" s="3">
        <v>0</v>
      </c>
      <c r="YQ59" s="3">
        <v>2</v>
      </c>
      <c r="YR59" s="3">
        <v>1</v>
      </c>
      <c r="YS59" s="3">
        <v>0</v>
      </c>
      <c r="YT59" s="3">
        <v>0</v>
      </c>
      <c r="YU59" s="3">
        <v>0</v>
      </c>
      <c r="YV59" s="3">
        <v>2</v>
      </c>
      <c r="YW59" s="3">
        <v>2</v>
      </c>
      <c r="YX59" s="3">
        <v>0</v>
      </c>
      <c r="YY59" s="3">
        <v>2</v>
      </c>
      <c r="YZ59" s="3">
        <v>0</v>
      </c>
      <c r="ZA59" s="3">
        <v>0</v>
      </c>
      <c r="ZB59" s="3">
        <v>2</v>
      </c>
      <c r="ZC59" s="3">
        <v>1</v>
      </c>
      <c r="ZD59" s="3">
        <v>0</v>
      </c>
      <c r="ZE59" s="3">
        <v>1</v>
      </c>
      <c r="ZF59" s="3">
        <v>2</v>
      </c>
      <c r="ZG59" s="3">
        <v>0</v>
      </c>
      <c r="ZH59" s="3">
        <v>0</v>
      </c>
      <c r="ZI59" s="3">
        <v>2</v>
      </c>
      <c r="ZJ59" s="3">
        <v>1</v>
      </c>
      <c r="ZK59" s="3">
        <v>0</v>
      </c>
      <c r="ZL59" s="3">
        <v>1</v>
      </c>
      <c r="ZM59" s="3">
        <v>0</v>
      </c>
      <c r="ZN59" s="3">
        <v>0</v>
      </c>
      <c r="ZO59" s="3">
        <v>2</v>
      </c>
      <c r="ZP59" s="3">
        <v>0</v>
      </c>
      <c r="ZQ59" s="3">
        <v>0</v>
      </c>
      <c r="ZR59" s="3">
        <v>0</v>
      </c>
      <c r="ZS59" s="3">
        <v>0</v>
      </c>
      <c r="ZT59" s="3">
        <v>0</v>
      </c>
      <c r="ZU59" s="3">
        <v>2</v>
      </c>
      <c r="ZV59" s="3">
        <v>0</v>
      </c>
      <c r="ZW59" s="3">
        <v>0</v>
      </c>
      <c r="ZX59" s="3">
        <v>2</v>
      </c>
      <c r="ZY59" s="3">
        <v>1</v>
      </c>
      <c r="ZZ59" s="3">
        <v>0</v>
      </c>
      <c r="AAA59" s="3">
        <v>2</v>
      </c>
      <c r="AAB59" s="3">
        <v>0</v>
      </c>
      <c r="AAC59" s="3">
        <v>0</v>
      </c>
      <c r="AAD59" s="3">
        <v>0</v>
      </c>
      <c r="AAE59" s="3">
        <v>0</v>
      </c>
      <c r="AAF59" s="3">
        <v>0</v>
      </c>
      <c r="AAG59" s="3">
        <v>0</v>
      </c>
      <c r="AAH59" s="3">
        <v>0</v>
      </c>
      <c r="AAI59" s="3">
        <v>0</v>
      </c>
      <c r="AAJ59" s="3">
        <v>0</v>
      </c>
      <c r="AAK59" s="3">
        <v>0</v>
      </c>
      <c r="AAL59" s="3">
        <v>0</v>
      </c>
      <c r="AAM59" s="3">
        <v>0</v>
      </c>
      <c r="AAN59" s="3">
        <v>0</v>
      </c>
      <c r="AAO59" s="3">
        <v>0</v>
      </c>
      <c r="AAP59" s="3">
        <v>0</v>
      </c>
      <c r="AAQ59" s="3">
        <v>0</v>
      </c>
      <c r="AAR59" s="3">
        <v>0</v>
      </c>
      <c r="AAS59" s="3">
        <v>0</v>
      </c>
      <c r="AAT59" s="3">
        <v>0</v>
      </c>
      <c r="AAU59" s="3">
        <v>0</v>
      </c>
      <c r="AAV59" s="3">
        <v>0</v>
      </c>
      <c r="AAW59" s="3">
        <v>0</v>
      </c>
      <c r="AAX59" s="3">
        <v>0</v>
      </c>
      <c r="AAY59" s="3">
        <v>0</v>
      </c>
      <c r="AAZ59" s="3">
        <v>0</v>
      </c>
      <c r="ABA59" s="3">
        <v>0</v>
      </c>
      <c r="ABB59" s="3">
        <v>4</v>
      </c>
      <c r="ABC59" s="3">
        <v>3</v>
      </c>
      <c r="ABD59" s="3">
        <v>2</v>
      </c>
      <c r="ABE59" s="3">
        <v>0</v>
      </c>
      <c r="ABF59" s="3">
        <v>2</v>
      </c>
      <c r="ABG59" s="3">
        <v>4</v>
      </c>
      <c r="ABH59" s="3">
        <v>1</v>
      </c>
      <c r="ABI59" s="3">
        <v>0</v>
      </c>
      <c r="ABJ59" s="3">
        <v>0</v>
      </c>
      <c r="ABK59" s="3">
        <v>4</v>
      </c>
      <c r="ABL59" s="3">
        <v>3</v>
      </c>
      <c r="ABM59" s="3">
        <v>0</v>
      </c>
      <c r="ABN59" s="3">
        <v>0</v>
      </c>
      <c r="ABO59" s="3">
        <v>0</v>
      </c>
      <c r="ABP59" s="3">
        <v>2</v>
      </c>
      <c r="ABQ59" s="3">
        <v>2</v>
      </c>
      <c r="ABR59" s="3">
        <v>2</v>
      </c>
      <c r="ABS59" s="3">
        <v>0</v>
      </c>
      <c r="ABT59" s="3">
        <v>3</v>
      </c>
      <c r="ABU59" s="3">
        <v>3.5</v>
      </c>
      <c r="ABV59" s="3">
        <v>3</v>
      </c>
      <c r="ABW59" s="3">
        <v>0</v>
      </c>
      <c r="ABX59" s="3">
        <v>3</v>
      </c>
      <c r="ABY59" s="3">
        <v>2.5</v>
      </c>
      <c r="ABZ59" s="3">
        <v>3</v>
      </c>
      <c r="ACA59" s="3">
        <v>2</v>
      </c>
      <c r="ACB59" s="3">
        <v>4</v>
      </c>
      <c r="ACC59" s="3">
        <v>2</v>
      </c>
      <c r="ACD59" s="3">
        <v>3</v>
      </c>
      <c r="ACE59" s="3">
        <v>0</v>
      </c>
      <c r="ACF59" s="3">
        <v>0</v>
      </c>
      <c r="ACG59" s="3">
        <v>1</v>
      </c>
      <c r="ACH59" s="3">
        <v>4</v>
      </c>
      <c r="ACI59" s="3">
        <v>3</v>
      </c>
      <c r="ACJ59" s="3">
        <v>2</v>
      </c>
      <c r="ACK59" s="3">
        <v>1</v>
      </c>
      <c r="ACL59" s="3">
        <v>0</v>
      </c>
      <c r="ACM59" s="3">
        <v>2</v>
      </c>
      <c r="ACN59" s="3">
        <v>3</v>
      </c>
      <c r="ACO59" s="3">
        <v>1</v>
      </c>
      <c r="ACP59" s="3">
        <v>3</v>
      </c>
      <c r="ACQ59" s="3">
        <v>1</v>
      </c>
      <c r="ACR59" s="3">
        <v>2</v>
      </c>
      <c r="ACS59" s="3">
        <v>0</v>
      </c>
      <c r="ACT59" s="3">
        <v>3</v>
      </c>
      <c r="ACU59" s="3">
        <v>3</v>
      </c>
      <c r="ACV59" s="3">
        <v>1</v>
      </c>
      <c r="ACW59" s="3">
        <v>7</v>
      </c>
      <c r="ACX59" s="3">
        <v>2</v>
      </c>
      <c r="ACY59" s="3">
        <v>0</v>
      </c>
      <c r="ACZ59" s="3">
        <v>7</v>
      </c>
      <c r="ADA59" s="3">
        <v>4.5</v>
      </c>
      <c r="ADB59" s="3">
        <v>0</v>
      </c>
      <c r="ADC59" s="3">
        <v>6</v>
      </c>
      <c r="ADD59" s="3">
        <v>0</v>
      </c>
      <c r="ADE59" s="3">
        <v>0</v>
      </c>
      <c r="ADF59" s="3">
        <v>6.5</v>
      </c>
      <c r="ADG59" s="3">
        <v>4</v>
      </c>
      <c r="ADH59" s="3">
        <v>0</v>
      </c>
      <c r="ADI59" s="3">
        <v>5</v>
      </c>
      <c r="ADJ59" s="3">
        <v>3</v>
      </c>
      <c r="ADK59" s="3">
        <v>1</v>
      </c>
      <c r="ADL59" s="3">
        <v>4</v>
      </c>
      <c r="ADM59" s="3">
        <v>4</v>
      </c>
      <c r="ADN59" s="3">
        <v>0</v>
      </c>
      <c r="ADO59" s="3">
        <v>0</v>
      </c>
      <c r="ADP59" s="3">
        <v>0</v>
      </c>
      <c r="ADQ59" s="3">
        <v>0</v>
      </c>
      <c r="ADR59" s="3">
        <v>0</v>
      </c>
      <c r="ADS59" s="3">
        <v>0</v>
      </c>
      <c r="ADT59" s="3">
        <v>0</v>
      </c>
      <c r="ADU59" s="3">
        <v>0</v>
      </c>
      <c r="ADV59" s="3">
        <v>0</v>
      </c>
      <c r="ADW59" s="3">
        <v>0</v>
      </c>
      <c r="ADX59" s="3">
        <v>0</v>
      </c>
      <c r="ADY59" s="3">
        <v>0</v>
      </c>
      <c r="ADZ59" s="3">
        <v>0</v>
      </c>
      <c r="AEA59" s="3">
        <v>0</v>
      </c>
      <c r="AEB59" s="3">
        <v>0</v>
      </c>
      <c r="AEC59" s="3">
        <v>0</v>
      </c>
      <c r="AED59" s="3">
        <v>0</v>
      </c>
      <c r="AEE59" s="3">
        <v>0</v>
      </c>
      <c r="AEF59" s="3">
        <v>0</v>
      </c>
      <c r="AEG59" s="3">
        <v>0</v>
      </c>
      <c r="AEH59" s="3">
        <v>0</v>
      </c>
      <c r="AEI59" s="3">
        <v>0</v>
      </c>
      <c r="AEJ59" s="3">
        <v>0</v>
      </c>
      <c r="AEK59" s="3">
        <v>0</v>
      </c>
      <c r="AEL59" s="3">
        <v>0</v>
      </c>
      <c r="AEM59" t="s">
        <v>927</v>
      </c>
      <c r="AEN59" t="s">
        <v>927</v>
      </c>
      <c r="AEO59" t="s">
        <v>927</v>
      </c>
      <c r="AEP59" s="5">
        <v>0</v>
      </c>
      <c r="AEQ59" t="s">
        <v>933</v>
      </c>
      <c r="AER59" t="s">
        <v>927</v>
      </c>
      <c r="AES59" t="s">
        <v>928</v>
      </c>
      <c r="AET59" s="5">
        <v>0</v>
      </c>
      <c r="AEU59" s="5">
        <v>0</v>
      </c>
      <c r="AEV59" t="s">
        <v>933</v>
      </c>
      <c r="AEW59" t="s">
        <v>927</v>
      </c>
      <c r="AEX59" s="5">
        <v>0</v>
      </c>
      <c r="AEY59" s="5">
        <v>0</v>
      </c>
      <c r="AEZ59" s="5">
        <v>0</v>
      </c>
      <c r="AFA59" t="s">
        <v>927</v>
      </c>
      <c r="AFB59" t="s">
        <v>927</v>
      </c>
      <c r="AFC59" t="s">
        <v>927</v>
      </c>
      <c r="AFD59" s="5">
        <v>0</v>
      </c>
      <c r="AFE59" t="s">
        <v>933</v>
      </c>
      <c r="AFF59" t="s">
        <v>933</v>
      </c>
      <c r="AFG59" t="s">
        <v>933</v>
      </c>
      <c r="AFH59" s="5">
        <v>0</v>
      </c>
      <c r="AFI59" t="s">
        <v>933</v>
      </c>
      <c r="AFJ59" t="s">
        <v>933</v>
      </c>
      <c r="AFK59" t="s">
        <v>933</v>
      </c>
      <c r="AFL59" t="s">
        <v>927</v>
      </c>
      <c r="AFM59" t="s">
        <v>933</v>
      </c>
      <c r="AFN59" t="s">
        <v>933</v>
      </c>
      <c r="AFO59" t="s">
        <v>933</v>
      </c>
      <c r="AFP59" s="5">
        <v>0</v>
      </c>
      <c r="AFQ59" s="5">
        <v>0</v>
      </c>
      <c r="AFR59" t="s">
        <v>933</v>
      </c>
      <c r="AFS59" t="s">
        <v>933</v>
      </c>
      <c r="AFT59" t="s">
        <v>933</v>
      </c>
      <c r="AFU59" t="s">
        <v>927</v>
      </c>
      <c r="AFV59" t="s">
        <v>933</v>
      </c>
      <c r="AFW59" s="5">
        <v>0</v>
      </c>
      <c r="AFX59" t="s">
        <v>927</v>
      </c>
      <c r="AFY59" t="s">
        <v>933</v>
      </c>
      <c r="AFZ59" t="s">
        <v>928</v>
      </c>
      <c r="AGA59" t="s">
        <v>927</v>
      </c>
      <c r="AGB59" t="s">
        <v>928</v>
      </c>
      <c r="AGC59" t="s">
        <v>928</v>
      </c>
      <c r="AGD59" s="5">
        <v>0</v>
      </c>
      <c r="AGE59" t="s">
        <v>933</v>
      </c>
      <c r="AGF59" t="s">
        <v>933</v>
      </c>
      <c r="AGG59" t="s">
        <v>927</v>
      </c>
      <c r="AGH59" t="s">
        <v>933</v>
      </c>
      <c r="AGI59" t="s">
        <v>933</v>
      </c>
      <c r="AGJ59" s="5">
        <v>0</v>
      </c>
      <c r="AGK59" t="s">
        <v>933</v>
      </c>
      <c r="AGL59" t="s">
        <v>933</v>
      </c>
      <c r="AGM59" s="5">
        <v>0</v>
      </c>
      <c r="AGN59" t="s">
        <v>927</v>
      </c>
      <c r="AGO59" s="5">
        <v>0</v>
      </c>
      <c r="AGP59" s="5">
        <v>0</v>
      </c>
      <c r="AGQ59" t="s">
        <v>933</v>
      </c>
      <c r="AGR59" t="s">
        <v>933</v>
      </c>
      <c r="AGS59" s="5">
        <v>0</v>
      </c>
      <c r="AGT59" t="s">
        <v>933</v>
      </c>
      <c r="AGU59" t="s">
        <v>927</v>
      </c>
      <c r="AGV59" t="s">
        <v>927</v>
      </c>
      <c r="AGW59" t="s">
        <v>933</v>
      </c>
      <c r="AGX59" t="s">
        <v>927</v>
      </c>
      <c r="AGY59" s="5">
        <v>0</v>
      </c>
      <c r="AGZ59" s="5">
        <v>0</v>
      </c>
      <c r="AHA59" s="5">
        <v>0</v>
      </c>
      <c r="AHB59" s="5">
        <v>0</v>
      </c>
      <c r="AHC59" s="5">
        <v>0</v>
      </c>
      <c r="AHD59" s="5">
        <v>0</v>
      </c>
      <c r="AHE59" s="5">
        <v>0</v>
      </c>
      <c r="AHF59" s="5">
        <v>0</v>
      </c>
      <c r="AHG59" s="5">
        <v>0</v>
      </c>
      <c r="AHH59" s="5">
        <v>0</v>
      </c>
      <c r="AHI59" s="5">
        <v>0</v>
      </c>
      <c r="AHJ59" s="5">
        <v>0</v>
      </c>
      <c r="AHK59" s="5">
        <v>0</v>
      </c>
      <c r="AHL59" s="5">
        <v>0</v>
      </c>
      <c r="AHM59" s="5">
        <v>0</v>
      </c>
      <c r="AHN59" s="5">
        <v>0</v>
      </c>
      <c r="AHO59" s="5">
        <v>0</v>
      </c>
      <c r="AHP59" s="5">
        <v>0</v>
      </c>
      <c r="AHQ59" s="5">
        <v>0</v>
      </c>
      <c r="AHR59" s="5">
        <v>0</v>
      </c>
      <c r="AHS59" s="5">
        <v>0</v>
      </c>
      <c r="AHT59" s="5">
        <v>0</v>
      </c>
      <c r="AHU59" s="5">
        <v>0</v>
      </c>
      <c r="AHV59" s="5">
        <v>0</v>
      </c>
      <c r="AHW59" s="5">
        <v>0</v>
      </c>
    </row>
    <row r="60" spans="1:907" x14ac:dyDescent="0.2">
      <c r="A60" s="5">
        <v>68</v>
      </c>
      <c r="B60" t="s">
        <v>903</v>
      </c>
      <c r="C60" t="s">
        <v>904</v>
      </c>
      <c r="D60" t="s">
        <v>905</v>
      </c>
      <c r="E60" s="5">
        <v>76</v>
      </c>
      <c r="F60" s="5">
        <v>75.808333333333337</v>
      </c>
      <c r="G60" s="2">
        <v>42836</v>
      </c>
      <c r="H60" s="2">
        <v>42873</v>
      </c>
      <c r="I60" t="s">
        <v>906</v>
      </c>
      <c r="J60" t="s">
        <v>907</v>
      </c>
      <c r="K60" t="s">
        <v>913</v>
      </c>
      <c r="L60" t="s">
        <v>913</v>
      </c>
      <c r="M60" s="5">
        <v>0</v>
      </c>
      <c r="N60" s="5">
        <v>0</v>
      </c>
      <c r="O60" t="s">
        <v>913</v>
      </c>
      <c r="P60" t="s">
        <v>913</v>
      </c>
      <c r="Q60" s="5">
        <v>0</v>
      </c>
      <c r="R60" s="5">
        <v>0</v>
      </c>
      <c r="S60" s="5">
        <v>0</v>
      </c>
      <c r="T60" t="s">
        <v>913</v>
      </c>
      <c r="U60" t="s">
        <v>913</v>
      </c>
      <c r="V60" t="s">
        <v>912</v>
      </c>
      <c r="W60" s="5">
        <v>0</v>
      </c>
      <c r="X60" s="5">
        <v>0</v>
      </c>
      <c r="Y60" t="s">
        <v>913</v>
      </c>
      <c r="Z60" t="s">
        <v>913</v>
      </c>
      <c r="AA60" t="s">
        <v>913</v>
      </c>
      <c r="AB60" s="5">
        <v>0</v>
      </c>
      <c r="AC60" t="s">
        <v>913</v>
      </c>
      <c r="AD60" t="s">
        <v>913</v>
      </c>
      <c r="AE60" t="s">
        <v>913</v>
      </c>
      <c r="AF60" s="5">
        <v>0</v>
      </c>
      <c r="AG60" t="s">
        <v>912</v>
      </c>
      <c r="AH60" t="s">
        <v>913</v>
      </c>
      <c r="AI60" t="s">
        <v>913</v>
      </c>
      <c r="AJ60" s="5">
        <v>0</v>
      </c>
      <c r="AK60" t="s">
        <v>913</v>
      </c>
      <c r="AL60" t="s">
        <v>912</v>
      </c>
      <c r="AM60" s="5">
        <v>0</v>
      </c>
      <c r="AN60" s="5">
        <v>0</v>
      </c>
      <c r="AO60" s="5">
        <v>0</v>
      </c>
      <c r="AP60" t="s">
        <v>912</v>
      </c>
      <c r="AQ60" s="5">
        <v>0</v>
      </c>
      <c r="AR60" s="5">
        <v>0</v>
      </c>
      <c r="AS60" t="s">
        <v>912</v>
      </c>
      <c r="AT60" t="s">
        <v>912</v>
      </c>
      <c r="AU60" t="s">
        <v>912</v>
      </c>
      <c r="AV60" t="s">
        <v>912</v>
      </c>
      <c r="AW60" t="s">
        <v>912</v>
      </c>
      <c r="AX60" s="5">
        <v>0</v>
      </c>
      <c r="AY60" t="s">
        <v>912</v>
      </c>
      <c r="AZ60" t="s">
        <v>912</v>
      </c>
      <c r="BA60" s="5">
        <v>0</v>
      </c>
      <c r="BB60" s="5">
        <v>0</v>
      </c>
      <c r="BC60" t="s">
        <v>911</v>
      </c>
      <c r="BD60" t="s">
        <v>913</v>
      </c>
      <c r="BE60" t="s">
        <v>913</v>
      </c>
      <c r="BF60" t="s">
        <v>913</v>
      </c>
      <c r="BG60" t="s">
        <v>913</v>
      </c>
      <c r="BH60" t="s">
        <v>913</v>
      </c>
      <c r="BI60" t="s">
        <v>913</v>
      </c>
      <c r="BJ60" t="s">
        <v>912</v>
      </c>
      <c r="BK60" t="s">
        <v>912</v>
      </c>
      <c r="BL60" t="s">
        <v>913</v>
      </c>
      <c r="BM60" t="s">
        <v>912</v>
      </c>
      <c r="BN60" t="s">
        <v>913</v>
      </c>
      <c r="BO60" t="s">
        <v>913</v>
      </c>
      <c r="BP60" t="s">
        <v>913</v>
      </c>
      <c r="BQ60" s="5">
        <v>0</v>
      </c>
      <c r="BR60" t="s">
        <v>913</v>
      </c>
      <c r="BS60" t="s">
        <v>913</v>
      </c>
      <c r="BT60" s="5">
        <v>0</v>
      </c>
      <c r="BU60" t="s">
        <v>913</v>
      </c>
      <c r="BV60" t="s">
        <v>912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t="s">
        <v>913</v>
      </c>
      <c r="CW60" t="s">
        <v>913</v>
      </c>
      <c r="CX60" s="5">
        <v>0</v>
      </c>
      <c r="CY60" s="5">
        <v>0</v>
      </c>
      <c r="CZ60" t="s">
        <v>913</v>
      </c>
      <c r="DA60" t="s">
        <v>913</v>
      </c>
      <c r="DB60" s="5">
        <v>0</v>
      </c>
      <c r="DC60" s="5">
        <v>0</v>
      </c>
      <c r="DD60" s="5">
        <v>0</v>
      </c>
      <c r="DE60" t="s">
        <v>913</v>
      </c>
      <c r="DF60" t="s">
        <v>913</v>
      </c>
      <c r="DG60" t="s">
        <v>913</v>
      </c>
      <c r="DH60" s="5">
        <v>0</v>
      </c>
      <c r="DI60" s="5">
        <v>0</v>
      </c>
      <c r="DJ60" t="s">
        <v>913</v>
      </c>
      <c r="DK60" t="s">
        <v>913</v>
      </c>
      <c r="DL60" t="s">
        <v>913</v>
      </c>
      <c r="DM60" s="5">
        <v>0</v>
      </c>
      <c r="DN60" t="s">
        <v>913</v>
      </c>
      <c r="DO60" t="s">
        <v>913</v>
      </c>
      <c r="DP60" t="s">
        <v>913</v>
      </c>
      <c r="DQ60" s="5">
        <v>0</v>
      </c>
      <c r="DR60" t="s">
        <v>913</v>
      </c>
      <c r="DS60" t="s">
        <v>913</v>
      </c>
      <c r="DT60" t="s">
        <v>913</v>
      </c>
      <c r="DU60" s="5">
        <v>0</v>
      </c>
      <c r="DV60" t="s">
        <v>913</v>
      </c>
      <c r="DW60" t="s">
        <v>913</v>
      </c>
      <c r="DX60" s="5">
        <v>0</v>
      </c>
      <c r="DY60" s="5">
        <v>0</v>
      </c>
      <c r="DZ60" s="5">
        <v>0</v>
      </c>
      <c r="EA60" t="s">
        <v>913</v>
      </c>
      <c r="EB60" s="5">
        <v>0</v>
      </c>
      <c r="EC60" s="5">
        <v>0</v>
      </c>
      <c r="ED60" t="s">
        <v>913</v>
      </c>
      <c r="EE60" t="s">
        <v>913</v>
      </c>
      <c r="EF60" t="s">
        <v>913</v>
      </c>
      <c r="EG60" t="s">
        <v>913</v>
      </c>
      <c r="EH60" t="s">
        <v>913</v>
      </c>
      <c r="EI60" s="5">
        <v>0</v>
      </c>
      <c r="EJ60" t="s">
        <v>913</v>
      </c>
      <c r="EK60" t="s">
        <v>913</v>
      </c>
      <c r="EL60" s="5">
        <v>0</v>
      </c>
      <c r="EM60" s="5">
        <v>0</v>
      </c>
      <c r="EN60" t="s">
        <v>913</v>
      </c>
      <c r="EO60" t="s">
        <v>913</v>
      </c>
      <c r="EP60" t="s">
        <v>913</v>
      </c>
      <c r="EQ60" t="s">
        <v>913</v>
      </c>
      <c r="ER60" t="s">
        <v>913</v>
      </c>
      <c r="ES60" t="s">
        <v>913</v>
      </c>
      <c r="ET60" t="s">
        <v>913</v>
      </c>
      <c r="EU60" t="s">
        <v>913</v>
      </c>
      <c r="EV60" t="s">
        <v>913</v>
      </c>
      <c r="EW60" t="s">
        <v>913</v>
      </c>
      <c r="EX60" t="s">
        <v>913</v>
      </c>
      <c r="EY60" t="s">
        <v>913</v>
      </c>
      <c r="EZ60" t="s">
        <v>913</v>
      </c>
      <c r="FA60" t="s">
        <v>913</v>
      </c>
      <c r="FB60" s="5">
        <v>0</v>
      </c>
      <c r="FC60" t="s">
        <v>913</v>
      </c>
      <c r="FD60" t="s">
        <v>913</v>
      </c>
      <c r="FE60" s="5">
        <v>0</v>
      </c>
      <c r="FF60" t="s">
        <v>913</v>
      </c>
      <c r="FG60" t="s">
        <v>912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999</v>
      </c>
      <c r="GH60" s="5">
        <v>999</v>
      </c>
      <c r="GI60" t="s">
        <v>909</v>
      </c>
      <c r="GJ60" s="5">
        <v>0</v>
      </c>
      <c r="GK60" s="5">
        <v>1</v>
      </c>
      <c r="GL60" s="5">
        <v>0</v>
      </c>
      <c r="GM60" s="5">
        <v>1</v>
      </c>
      <c r="GN60" s="5">
        <v>0</v>
      </c>
      <c r="GO60" s="5">
        <v>0</v>
      </c>
      <c r="GP60" s="5">
        <v>999</v>
      </c>
      <c r="GQ60" s="5">
        <v>999</v>
      </c>
      <c r="GR60" t="s">
        <v>1036</v>
      </c>
      <c r="GS60" s="4">
        <v>23</v>
      </c>
      <c r="GT60" s="4">
        <v>24</v>
      </c>
      <c r="GU60" s="4">
        <v>36</v>
      </c>
      <c r="GV60" s="4">
        <v>36</v>
      </c>
      <c r="GW60" s="5">
        <v>59</v>
      </c>
      <c r="GX60" s="5">
        <v>60</v>
      </c>
      <c r="GY60" s="5">
        <v>12</v>
      </c>
      <c r="GZ60" s="5">
        <v>11</v>
      </c>
      <c r="HA60" s="5">
        <v>12</v>
      </c>
      <c r="HB60" s="5">
        <v>12</v>
      </c>
      <c r="HC60" s="5">
        <v>18</v>
      </c>
      <c r="HD60" s="5">
        <v>18</v>
      </c>
      <c r="HE60" s="5">
        <v>18</v>
      </c>
      <c r="HF60" s="5">
        <v>18</v>
      </c>
      <c r="HG60" t="s">
        <v>935</v>
      </c>
      <c r="HH60" t="s">
        <v>935</v>
      </c>
      <c r="HI60" s="5">
        <v>3</v>
      </c>
      <c r="HJ60" s="5">
        <v>14</v>
      </c>
      <c r="HK60" s="5">
        <v>4</v>
      </c>
      <c r="HL60" s="5">
        <v>4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5</v>
      </c>
      <c r="HT60" s="5">
        <v>5</v>
      </c>
      <c r="HU60" s="5">
        <v>0</v>
      </c>
      <c r="HV60" s="5">
        <v>0</v>
      </c>
      <c r="HW60" s="5">
        <v>5</v>
      </c>
      <c r="HX60" s="5">
        <v>5</v>
      </c>
      <c r="HY60" s="5">
        <v>0</v>
      </c>
      <c r="HZ60" s="5">
        <v>0</v>
      </c>
      <c r="IA60" s="5">
        <v>0</v>
      </c>
      <c r="IB60" s="5">
        <v>5</v>
      </c>
      <c r="IC60" s="5">
        <v>5</v>
      </c>
      <c r="ID60" s="5">
        <v>5</v>
      </c>
      <c r="IE60" s="5">
        <v>0</v>
      </c>
      <c r="IF60" s="5">
        <v>0</v>
      </c>
      <c r="IG60" s="5">
        <v>5</v>
      </c>
      <c r="IH60" s="5">
        <v>5</v>
      </c>
      <c r="II60" s="5">
        <v>5</v>
      </c>
      <c r="IJ60" s="5">
        <v>0</v>
      </c>
      <c r="IK60" s="5">
        <v>5</v>
      </c>
      <c r="IL60" s="5">
        <v>5</v>
      </c>
      <c r="IM60" s="5">
        <v>5</v>
      </c>
      <c r="IN60" s="5">
        <v>0</v>
      </c>
      <c r="IO60" s="5">
        <v>5</v>
      </c>
      <c r="IP60" s="5">
        <v>5</v>
      </c>
      <c r="IQ60" s="5">
        <v>5</v>
      </c>
      <c r="IR60" s="5">
        <v>0</v>
      </c>
      <c r="IS60" s="5">
        <v>5</v>
      </c>
      <c r="IT60" s="5">
        <v>5</v>
      </c>
      <c r="IU60" s="5">
        <v>0</v>
      </c>
      <c r="IV60" s="5">
        <v>0</v>
      </c>
      <c r="IW60" s="5">
        <v>0</v>
      </c>
      <c r="IX60" s="5">
        <v>5</v>
      </c>
      <c r="IY60" s="5">
        <v>0</v>
      </c>
      <c r="IZ60" s="5">
        <v>0</v>
      </c>
      <c r="JA60" s="5">
        <v>5</v>
      </c>
      <c r="JB60" s="5">
        <v>5</v>
      </c>
      <c r="JC60" s="5">
        <v>5</v>
      </c>
      <c r="JD60" s="5">
        <v>5</v>
      </c>
      <c r="JE60" s="5">
        <v>5</v>
      </c>
      <c r="JF60" s="5">
        <v>0</v>
      </c>
      <c r="JG60" s="5">
        <v>5</v>
      </c>
      <c r="JH60" s="5">
        <v>5</v>
      </c>
      <c r="JI60" s="5">
        <v>0</v>
      </c>
      <c r="JJ60" s="5">
        <v>0</v>
      </c>
      <c r="JK60" s="5">
        <v>5</v>
      </c>
      <c r="JL60" s="5">
        <v>5</v>
      </c>
      <c r="JM60" s="5">
        <v>5</v>
      </c>
      <c r="JN60" s="5">
        <v>5</v>
      </c>
      <c r="JO60" s="5">
        <v>5</v>
      </c>
      <c r="JP60" s="5">
        <v>5</v>
      </c>
      <c r="JQ60" s="5">
        <v>5</v>
      </c>
      <c r="JR60" s="5">
        <v>5</v>
      </c>
      <c r="JS60" s="5">
        <v>5</v>
      </c>
      <c r="JT60" s="5">
        <v>5</v>
      </c>
      <c r="JU60" s="5">
        <v>5</v>
      </c>
      <c r="JV60" s="5">
        <v>5</v>
      </c>
      <c r="JW60" s="5">
        <v>5</v>
      </c>
      <c r="JX60" s="5">
        <v>5</v>
      </c>
      <c r="JY60" s="5">
        <v>0</v>
      </c>
      <c r="JZ60" s="5">
        <v>5</v>
      </c>
      <c r="KA60" s="5">
        <v>5</v>
      </c>
      <c r="KB60" s="5">
        <v>0</v>
      </c>
      <c r="KC60" s="5">
        <v>5</v>
      </c>
      <c r="KD60" s="5">
        <v>5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t="s">
        <v>918</v>
      </c>
      <c r="LE60" t="s">
        <v>918</v>
      </c>
      <c r="LF60" s="5">
        <v>0</v>
      </c>
      <c r="LG60" s="5">
        <v>0</v>
      </c>
      <c r="LH60" t="s">
        <v>916</v>
      </c>
      <c r="LI60" t="s">
        <v>918</v>
      </c>
      <c r="LJ60" s="5">
        <v>0</v>
      </c>
      <c r="LK60" s="5">
        <v>0</v>
      </c>
      <c r="LL60" s="5">
        <v>0</v>
      </c>
      <c r="LM60" t="s">
        <v>918</v>
      </c>
      <c r="LN60" t="s">
        <v>916</v>
      </c>
      <c r="LO60" t="s">
        <v>916</v>
      </c>
      <c r="LP60" s="5">
        <v>0</v>
      </c>
      <c r="LQ60" s="5">
        <v>0</v>
      </c>
      <c r="LR60" t="s">
        <v>918</v>
      </c>
      <c r="LS60" t="s">
        <v>918</v>
      </c>
      <c r="LT60" t="s">
        <v>918</v>
      </c>
      <c r="LU60" s="5">
        <v>0</v>
      </c>
      <c r="LV60" t="s">
        <v>918</v>
      </c>
      <c r="LW60" t="s">
        <v>916</v>
      </c>
      <c r="LX60" t="s">
        <v>916</v>
      </c>
      <c r="LY60" s="5">
        <v>0</v>
      </c>
      <c r="LZ60" t="s">
        <v>918</v>
      </c>
      <c r="MA60" t="s">
        <v>918</v>
      </c>
      <c r="MB60" t="s">
        <v>916</v>
      </c>
      <c r="MC60" s="5">
        <v>0</v>
      </c>
      <c r="MD60" t="s">
        <v>918</v>
      </c>
      <c r="ME60" t="s">
        <v>918</v>
      </c>
      <c r="MF60" s="5">
        <v>0</v>
      </c>
      <c r="MG60" s="5">
        <v>0</v>
      </c>
      <c r="MH60" s="5">
        <v>0</v>
      </c>
      <c r="MI60" t="s">
        <v>916</v>
      </c>
      <c r="MJ60" s="5">
        <v>0</v>
      </c>
      <c r="MK60" s="5">
        <v>0</v>
      </c>
      <c r="ML60" t="s">
        <v>916</v>
      </c>
      <c r="MM60" t="s">
        <v>918</v>
      </c>
      <c r="MN60" t="s">
        <v>918</v>
      </c>
      <c r="MO60" t="s">
        <v>916</v>
      </c>
      <c r="MP60" t="s">
        <v>918</v>
      </c>
      <c r="MQ60" s="5">
        <v>0</v>
      </c>
      <c r="MR60" t="s">
        <v>918</v>
      </c>
      <c r="MS60" t="s">
        <v>918</v>
      </c>
      <c r="MT60" s="5">
        <v>0</v>
      </c>
      <c r="MU60" s="5">
        <v>0</v>
      </c>
      <c r="MV60" t="s">
        <v>917</v>
      </c>
      <c r="MW60" t="s">
        <v>918</v>
      </c>
      <c r="MX60" t="s">
        <v>918</v>
      </c>
      <c r="MY60" t="s">
        <v>918</v>
      </c>
      <c r="MZ60" t="s">
        <v>918</v>
      </c>
      <c r="NA60" t="s">
        <v>918</v>
      </c>
      <c r="NB60" t="s">
        <v>918</v>
      </c>
      <c r="NC60" t="s">
        <v>918</v>
      </c>
      <c r="ND60" t="s">
        <v>916</v>
      </c>
      <c r="NE60" t="s">
        <v>918</v>
      </c>
      <c r="NF60" t="s">
        <v>916</v>
      </c>
      <c r="NG60" t="s">
        <v>918</v>
      </c>
      <c r="NH60" t="s">
        <v>918</v>
      </c>
      <c r="NI60" t="s">
        <v>918</v>
      </c>
      <c r="NJ60" s="5">
        <v>0</v>
      </c>
      <c r="NK60" t="s">
        <v>918</v>
      </c>
      <c r="NL60" t="s">
        <v>918</v>
      </c>
      <c r="NM60" s="5">
        <v>0</v>
      </c>
      <c r="NN60" t="s">
        <v>918</v>
      </c>
      <c r="NO60" t="s">
        <v>918</v>
      </c>
      <c r="NP60" s="5">
        <v>0</v>
      </c>
      <c r="NQ60" s="5">
        <v>0</v>
      </c>
      <c r="NR60" s="5">
        <v>0</v>
      </c>
      <c r="NS60" s="5">
        <v>0</v>
      </c>
      <c r="NT60" s="5">
        <v>0</v>
      </c>
      <c r="NU60" s="5">
        <v>0</v>
      </c>
      <c r="NV60" s="5">
        <v>0</v>
      </c>
      <c r="NW60" s="5">
        <v>0</v>
      </c>
      <c r="NX60" s="5">
        <v>0</v>
      </c>
      <c r="NY60" s="5">
        <v>0</v>
      </c>
      <c r="NZ60" s="5">
        <v>0</v>
      </c>
      <c r="OA60" s="5">
        <v>0</v>
      </c>
      <c r="OB60" s="5">
        <v>0</v>
      </c>
      <c r="OC60" s="5">
        <v>0</v>
      </c>
      <c r="OD60" s="5">
        <v>0</v>
      </c>
      <c r="OE60" s="5">
        <v>0</v>
      </c>
      <c r="OF60" s="5">
        <v>0</v>
      </c>
      <c r="OG60" s="5">
        <v>0</v>
      </c>
      <c r="OH60" s="5">
        <v>0</v>
      </c>
      <c r="OI60" s="5">
        <v>0</v>
      </c>
      <c r="OJ60" s="5">
        <v>0</v>
      </c>
      <c r="OK60" s="5">
        <v>0</v>
      </c>
      <c r="OL60" s="5">
        <v>0</v>
      </c>
      <c r="OM60" s="5">
        <v>0</v>
      </c>
      <c r="ON60" s="5">
        <v>0</v>
      </c>
      <c r="OO60" s="5">
        <v>5</v>
      </c>
      <c r="OP60" s="5">
        <v>10</v>
      </c>
      <c r="OQ60" s="5">
        <v>0</v>
      </c>
      <c r="OR60" s="5">
        <v>0</v>
      </c>
      <c r="OS60" s="5">
        <v>5</v>
      </c>
      <c r="OT60" s="5">
        <v>5</v>
      </c>
      <c r="OU60" s="5">
        <v>0</v>
      </c>
      <c r="OV60" s="5">
        <v>0</v>
      </c>
      <c r="OW60" s="5">
        <v>0</v>
      </c>
      <c r="OX60" s="5">
        <v>5</v>
      </c>
      <c r="OY60" s="5">
        <v>15</v>
      </c>
      <c r="OZ60" s="5">
        <v>15</v>
      </c>
      <c r="PA60" s="5">
        <v>0</v>
      </c>
      <c r="PB60" s="5">
        <v>0</v>
      </c>
      <c r="PC60" s="5">
        <v>15</v>
      </c>
      <c r="PD60" s="5">
        <v>5</v>
      </c>
      <c r="PE60" s="5">
        <v>10</v>
      </c>
      <c r="PF60" s="5">
        <v>0</v>
      </c>
      <c r="PG60" s="5">
        <v>5</v>
      </c>
      <c r="PH60" s="5">
        <v>10</v>
      </c>
      <c r="PI60" s="5">
        <v>10</v>
      </c>
      <c r="PJ60" s="5">
        <v>0</v>
      </c>
      <c r="PK60" s="5">
        <v>5</v>
      </c>
      <c r="PL60" s="5">
        <v>5</v>
      </c>
      <c r="PM60" s="5">
        <v>10</v>
      </c>
      <c r="PN60" s="5">
        <v>0</v>
      </c>
      <c r="PO60" s="5">
        <v>5</v>
      </c>
      <c r="PP60" s="5">
        <v>10</v>
      </c>
      <c r="PQ60" s="5">
        <v>0</v>
      </c>
      <c r="PR60" s="5">
        <v>0</v>
      </c>
      <c r="PS60" s="5">
        <v>0</v>
      </c>
      <c r="PT60" s="5">
        <v>10</v>
      </c>
      <c r="PU60" s="5">
        <v>0</v>
      </c>
      <c r="PV60" s="5">
        <v>0</v>
      </c>
      <c r="PW60" s="5">
        <v>15</v>
      </c>
      <c r="PX60" s="5">
        <v>15</v>
      </c>
      <c r="PY60" s="5">
        <v>15</v>
      </c>
      <c r="PZ60" s="5">
        <v>10</v>
      </c>
      <c r="QA60" s="5">
        <v>10</v>
      </c>
      <c r="QB60" s="5">
        <v>0</v>
      </c>
      <c r="QC60" s="5">
        <v>10</v>
      </c>
      <c r="QD60" s="5">
        <v>10</v>
      </c>
      <c r="QE60" s="5">
        <v>0</v>
      </c>
      <c r="QF60" s="5">
        <v>0</v>
      </c>
      <c r="QG60" s="5">
        <v>15</v>
      </c>
      <c r="QH60" s="5">
        <v>10</v>
      </c>
      <c r="QI60" s="5">
        <v>10</v>
      </c>
      <c r="QJ60" s="5">
        <v>10</v>
      </c>
      <c r="QK60" s="5">
        <v>10</v>
      </c>
      <c r="QL60" s="5">
        <v>15</v>
      </c>
      <c r="QM60" s="5">
        <v>10</v>
      </c>
      <c r="QN60" s="5">
        <v>15</v>
      </c>
      <c r="QO60" s="5">
        <v>15</v>
      </c>
      <c r="QP60" s="5">
        <v>10</v>
      </c>
      <c r="QQ60" s="5">
        <v>15</v>
      </c>
      <c r="QR60" s="5">
        <v>15</v>
      </c>
      <c r="QS60" s="5">
        <v>15</v>
      </c>
      <c r="QT60" s="5">
        <v>15</v>
      </c>
      <c r="QU60" s="5">
        <v>0</v>
      </c>
      <c r="QV60" s="5">
        <v>10</v>
      </c>
      <c r="QW60" s="5">
        <v>15</v>
      </c>
      <c r="QX60" s="5">
        <v>0</v>
      </c>
      <c r="QY60" s="5">
        <v>10</v>
      </c>
      <c r="QZ60" s="5">
        <v>15</v>
      </c>
      <c r="RA60" s="5">
        <v>0</v>
      </c>
      <c r="RB60" s="5">
        <v>0</v>
      </c>
      <c r="RC60" s="5">
        <v>0</v>
      </c>
      <c r="RD60" s="5">
        <v>0</v>
      </c>
      <c r="RE60" s="5">
        <v>0</v>
      </c>
      <c r="RF60" s="5">
        <v>0</v>
      </c>
      <c r="RG60" s="5">
        <v>0</v>
      </c>
      <c r="RH60" s="5">
        <v>0</v>
      </c>
      <c r="RI60" s="5">
        <v>0</v>
      </c>
      <c r="RJ60" s="5">
        <v>0</v>
      </c>
      <c r="RK60" s="5">
        <v>0</v>
      </c>
      <c r="RL60" s="5">
        <v>0</v>
      </c>
      <c r="RM60" s="5">
        <v>0</v>
      </c>
      <c r="RN60" s="5">
        <v>0</v>
      </c>
      <c r="RO60" s="5">
        <v>0</v>
      </c>
      <c r="RP60" s="5">
        <v>0</v>
      </c>
      <c r="RQ60" s="5">
        <v>0</v>
      </c>
      <c r="RR60" s="5">
        <v>0</v>
      </c>
      <c r="RS60" s="5">
        <v>0</v>
      </c>
      <c r="RT60" s="5">
        <v>0</v>
      </c>
      <c r="RU60" s="5">
        <v>0</v>
      </c>
      <c r="RV60" s="5">
        <v>0</v>
      </c>
      <c r="RW60" s="5">
        <v>0</v>
      </c>
      <c r="RX60" s="5">
        <v>0</v>
      </c>
      <c r="RY60" s="5">
        <v>0</v>
      </c>
      <c r="RZ60" s="5">
        <v>2</v>
      </c>
      <c r="SA60" s="5">
        <v>2</v>
      </c>
      <c r="SB60" s="5">
        <v>3</v>
      </c>
      <c r="SC60" s="5">
        <v>3</v>
      </c>
      <c r="SD60" s="5">
        <v>3</v>
      </c>
      <c r="SE60" s="5">
        <v>3</v>
      </c>
      <c r="SF60" s="5">
        <v>2</v>
      </c>
      <c r="SG60" s="5">
        <v>1</v>
      </c>
      <c r="SH60" s="5">
        <v>3</v>
      </c>
      <c r="SI60" s="5">
        <v>2</v>
      </c>
      <c r="SJ60" s="5">
        <v>2</v>
      </c>
      <c r="SK60" s="5">
        <v>3</v>
      </c>
      <c r="SL60" s="5">
        <v>3</v>
      </c>
      <c r="SM60" s="5">
        <v>3</v>
      </c>
      <c r="SN60" s="5">
        <v>3</v>
      </c>
      <c r="SO60" s="5">
        <v>2</v>
      </c>
      <c r="SP60" s="5">
        <v>2</v>
      </c>
      <c r="SQ60" s="5">
        <v>2</v>
      </c>
      <c r="SR60" s="5">
        <v>0</v>
      </c>
      <c r="SS60" s="5">
        <v>0</v>
      </c>
      <c r="ST60" s="5">
        <v>0</v>
      </c>
      <c r="SU60" s="5">
        <v>0</v>
      </c>
      <c r="SV60" s="5">
        <v>0</v>
      </c>
      <c r="SW60" s="5">
        <v>0</v>
      </c>
      <c r="SX60" s="5">
        <v>0</v>
      </c>
      <c r="SY60" s="5">
        <v>0</v>
      </c>
      <c r="SZ60" s="5">
        <v>0</v>
      </c>
      <c r="TA60" s="5">
        <v>0</v>
      </c>
      <c r="TB60" s="1" t="e">
        <v>#NULL!</v>
      </c>
      <c r="TC60" s="1" t="e">
        <v>#NULL!</v>
      </c>
      <c r="TD60" s="1" t="e">
        <v>#NULL!</v>
      </c>
      <c r="TE60" s="1" t="e">
        <v>#NULL!</v>
      </c>
      <c r="TF60" s="1" t="e">
        <v>#NULL!</v>
      </c>
      <c r="TG60" s="1" t="e">
        <v>#NULL!</v>
      </c>
      <c r="TH60" s="1" t="e">
        <v>#NULL!</v>
      </c>
      <c r="TI60" s="1" t="e">
        <v>#NULL!</v>
      </c>
      <c r="TJ60" s="1" t="e">
        <v>#NULL!</v>
      </c>
      <c r="TK60" s="1" t="e">
        <v>#NULL!</v>
      </c>
      <c r="TL60" s="1" t="e">
        <v>#NULL!</v>
      </c>
      <c r="TM60" s="1" t="e">
        <v>#NULL!</v>
      </c>
      <c r="TN60" s="1" t="e">
        <v>#NULL!</v>
      </c>
      <c r="TO60" s="1" t="e">
        <v>#NULL!</v>
      </c>
      <c r="TP60" s="1" t="e">
        <v>#NULL!</v>
      </c>
      <c r="TQ60" s="1" t="e">
        <v>#NULL!</v>
      </c>
      <c r="TR60" s="1" t="e">
        <v>#NULL!</v>
      </c>
      <c r="TS60" s="1" t="e">
        <v>#NULL!</v>
      </c>
      <c r="TT60" s="1" t="e">
        <v>#NULL!</v>
      </c>
      <c r="TU60" s="1" t="e">
        <v>#NULL!</v>
      </c>
      <c r="TV60" s="1" t="e">
        <v>#NULL!</v>
      </c>
      <c r="TW60" s="1" t="e">
        <v>#NULL!</v>
      </c>
      <c r="TX60" s="1" t="e">
        <v>#NULL!</v>
      </c>
      <c r="TY60" s="1" t="e">
        <v>#NULL!</v>
      </c>
      <c r="TZ60" s="1" t="e">
        <v>#NULL!</v>
      </c>
      <c r="UA60" s="1" t="e">
        <v>#NULL!</v>
      </c>
      <c r="UB60" s="1" t="e">
        <v>#NULL!</v>
      </c>
      <c r="UC60" s="1" t="e">
        <v>#NULL!</v>
      </c>
      <c r="UD60" s="1" t="e">
        <v>#NULL!</v>
      </c>
      <c r="UE60" s="1" t="e">
        <v>#NULL!</v>
      </c>
      <c r="UF60" s="5">
        <v>0</v>
      </c>
      <c r="UG60" s="5">
        <v>0</v>
      </c>
      <c r="UH60" s="5">
        <v>0</v>
      </c>
      <c r="UI60" s="5">
        <v>0</v>
      </c>
      <c r="UJ60" s="5">
        <v>0</v>
      </c>
      <c r="UK60" s="5">
        <v>0</v>
      </c>
      <c r="UL60" s="5">
        <v>0</v>
      </c>
      <c r="UM60" s="5">
        <v>0</v>
      </c>
      <c r="UN60" s="5">
        <v>0</v>
      </c>
      <c r="UO60" s="5">
        <v>0</v>
      </c>
      <c r="UP60" s="5">
        <v>0</v>
      </c>
      <c r="UQ60" s="5">
        <v>0</v>
      </c>
      <c r="UR60" s="5">
        <v>0</v>
      </c>
      <c r="US60" s="5">
        <v>0</v>
      </c>
      <c r="UT60" s="5">
        <v>0</v>
      </c>
      <c r="UU60" s="5">
        <v>0</v>
      </c>
      <c r="UV60" s="5">
        <v>0</v>
      </c>
      <c r="UW60" s="5">
        <v>0</v>
      </c>
      <c r="UX60" s="5">
        <v>0</v>
      </c>
      <c r="UY60" s="5">
        <v>0</v>
      </c>
      <c r="UZ60" s="5">
        <v>0</v>
      </c>
      <c r="VA60" s="5">
        <v>0</v>
      </c>
      <c r="VB60" s="5">
        <v>0</v>
      </c>
      <c r="VC60" s="5">
        <v>0</v>
      </c>
      <c r="VD60" s="5">
        <v>0</v>
      </c>
      <c r="VE60" s="5">
        <v>0</v>
      </c>
      <c r="VF60" s="5">
        <v>0</v>
      </c>
      <c r="VG60" s="5">
        <v>0</v>
      </c>
      <c r="VH60" s="5">
        <v>0</v>
      </c>
      <c r="VI60" s="5">
        <v>0</v>
      </c>
      <c r="VJ60" s="5">
        <v>0</v>
      </c>
      <c r="VK60" s="5">
        <v>0</v>
      </c>
      <c r="VL60" s="5">
        <v>0</v>
      </c>
      <c r="VM60" s="5">
        <v>0</v>
      </c>
      <c r="VN60" s="5">
        <v>0</v>
      </c>
      <c r="VO60" s="5">
        <v>0</v>
      </c>
      <c r="VP60" s="5">
        <v>0</v>
      </c>
      <c r="VQ60" s="5">
        <v>0</v>
      </c>
      <c r="VR60" s="5">
        <v>0</v>
      </c>
      <c r="VS60" s="5">
        <v>0</v>
      </c>
      <c r="VT60" s="5">
        <v>0</v>
      </c>
      <c r="VU60" s="5">
        <v>0</v>
      </c>
      <c r="VV60" s="5">
        <v>0</v>
      </c>
      <c r="VW60">
        <v>0</v>
      </c>
      <c r="VX60" s="5">
        <v>0</v>
      </c>
      <c r="VY60" s="5">
        <v>0</v>
      </c>
      <c r="VZ60" s="5">
        <v>0</v>
      </c>
      <c r="WA60" s="5">
        <v>0</v>
      </c>
      <c r="WB60" s="5">
        <v>0</v>
      </c>
      <c r="WC60" s="5">
        <v>0</v>
      </c>
      <c r="WD60" s="5">
        <v>0</v>
      </c>
      <c r="WE60" s="5">
        <v>0</v>
      </c>
      <c r="WF60" s="5">
        <v>0</v>
      </c>
      <c r="WG60" s="5">
        <v>0</v>
      </c>
      <c r="WH60" s="5">
        <v>0</v>
      </c>
      <c r="WI60" s="5">
        <v>0</v>
      </c>
      <c r="WJ60" s="5">
        <v>0</v>
      </c>
      <c r="WK60" s="5">
        <v>0</v>
      </c>
      <c r="WL60" s="5">
        <v>0</v>
      </c>
      <c r="WM60" s="5">
        <v>0</v>
      </c>
      <c r="WN60" s="5">
        <v>0</v>
      </c>
      <c r="WO60" s="5">
        <v>0</v>
      </c>
      <c r="WP60" s="5">
        <v>0</v>
      </c>
      <c r="WQ60" s="5">
        <v>0</v>
      </c>
      <c r="WR60" s="5">
        <v>0</v>
      </c>
      <c r="WS60" s="5">
        <v>0</v>
      </c>
      <c r="WT60" s="5">
        <v>0</v>
      </c>
      <c r="WU60" s="5">
        <v>0</v>
      </c>
      <c r="WV60" s="5">
        <v>0</v>
      </c>
      <c r="WW60" s="5">
        <v>0</v>
      </c>
      <c r="WX60" s="5">
        <v>0</v>
      </c>
      <c r="WY60" s="5">
        <v>0</v>
      </c>
      <c r="WZ60" s="5">
        <v>0</v>
      </c>
      <c r="XA60" s="5">
        <v>0</v>
      </c>
      <c r="XB60" s="5">
        <v>0</v>
      </c>
      <c r="XC60" s="5">
        <v>0</v>
      </c>
      <c r="XD60" s="5">
        <v>0</v>
      </c>
      <c r="XE60" s="5">
        <v>0</v>
      </c>
      <c r="XF60" s="5">
        <v>0</v>
      </c>
      <c r="XG60" s="5">
        <v>0</v>
      </c>
      <c r="XH60" s="5">
        <v>0</v>
      </c>
      <c r="XI60" s="5">
        <v>0</v>
      </c>
      <c r="XJ60" s="5">
        <v>0</v>
      </c>
      <c r="XK60" s="5">
        <v>0</v>
      </c>
      <c r="XL60" s="5">
        <v>0</v>
      </c>
      <c r="XM60" s="5">
        <v>0</v>
      </c>
      <c r="XN60" s="5">
        <v>0</v>
      </c>
      <c r="XO60" s="5">
        <v>0</v>
      </c>
      <c r="XP60" s="5">
        <v>0</v>
      </c>
      <c r="XQ60" s="3">
        <v>2</v>
      </c>
      <c r="XR60" s="3">
        <v>0</v>
      </c>
      <c r="XS60" s="3">
        <v>0</v>
      </c>
      <c r="XT60" s="3">
        <v>0</v>
      </c>
      <c r="XU60" s="3">
        <v>1</v>
      </c>
      <c r="XV60" s="3">
        <v>0</v>
      </c>
      <c r="XW60" s="3">
        <v>0</v>
      </c>
      <c r="XX60" s="3">
        <v>0</v>
      </c>
      <c r="XY60" s="3">
        <v>0</v>
      </c>
      <c r="XZ60" s="3">
        <v>2</v>
      </c>
      <c r="YA60" s="3">
        <v>2</v>
      </c>
      <c r="YB60" s="3">
        <v>0</v>
      </c>
      <c r="YC60" s="3">
        <v>0</v>
      </c>
      <c r="YD60" s="3">
        <v>0</v>
      </c>
      <c r="YE60" s="3">
        <v>1</v>
      </c>
      <c r="YF60" s="3">
        <v>5</v>
      </c>
      <c r="YG60" s="3">
        <v>0</v>
      </c>
      <c r="YH60" s="3">
        <v>0</v>
      </c>
      <c r="YI60" s="3">
        <v>1</v>
      </c>
      <c r="YJ60" s="3">
        <v>0.5</v>
      </c>
      <c r="YK60" s="3">
        <v>0</v>
      </c>
      <c r="YL60" s="3">
        <v>0</v>
      </c>
      <c r="YM60" s="3">
        <v>1</v>
      </c>
      <c r="YN60" s="3">
        <v>1</v>
      </c>
      <c r="YO60" s="3">
        <v>0</v>
      </c>
      <c r="YP60" s="3">
        <v>0</v>
      </c>
      <c r="YQ60" s="3">
        <v>2</v>
      </c>
      <c r="YR60" s="3">
        <v>0</v>
      </c>
      <c r="YS60" s="3">
        <v>0</v>
      </c>
      <c r="YT60" s="3">
        <v>0</v>
      </c>
      <c r="YU60" s="3">
        <v>0</v>
      </c>
      <c r="YV60" s="3">
        <v>0</v>
      </c>
      <c r="YW60" s="3">
        <v>0</v>
      </c>
      <c r="YX60" s="3">
        <v>0</v>
      </c>
      <c r="YY60" s="3">
        <v>2</v>
      </c>
      <c r="YZ60" s="3">
        <v>1</v>
      </c>
      <c r="ZA60" s="3">
        <v>0</v>
      </c>
      <c r="ZB60" s="3">
        <v>5</v>
      </c>
      <c r="ZC60" s="3">
        <v>4</v>
      </c>
      <c r="ZD60" s="3">
        <v>0</v>
      </c>
      <c r="ZE60" s="3">
        <v>5</v>
      </c>
      <c r="ZF60" s="3">
        <v>4</v>
      </c>
      <c r="ZG60" s="3">
        <v>0</v>
      </c>
      <c r="ZH60" s="3">
        <v>0</v>
      </c>
      <c r="ZI60" s="3">
        <v>1</v>
      </c>
      <c r="ZJ60" s="3">
        <v>1</v>
      </c>
      <c r="ZK60" s="3">
        <v>0</v>
      </c>
      <c r="ZL60" s="3">
        <v>1.5</v>
      </c>
      <c r="ZM60" s="3">
        <v>1</v>
      </c>
      <c r="ZN60" s="3">
        <v>0</v>
      </c>
      <c r="ZO60" s="3">
        <v>1</v>
      </c>
      <c r="ZP60" s="3">
        <v>1</v>
      </c>
      <c r="ZQ60" s="3">
        <v>0</v>
      </c>
      <c r="ZR60" s="3">
        <v>1</v>
      </c>
      <c r="ZS60" s="3">
        <v>1</v>
      </c>
      <c r="ZT60" s="3">
        <v>0</v>
      </c>
      <c r="ZU60" s="3">
        <v>2</v>
      </c>
      <c r="ZV60" s="3">
        <v>0</v>
      </c>
      <c r="ZW60" s="3">
        <v>0</v>
      </c>
      <c r="ZX60" s="3">
        <v>1</v>
      </c>
      <c r="ZY60" s="3">
        <v>0</v>
      </c>
      <c r="ZZ60" s="3">
        <v>0</v>
      </c>
      <c r="AAA60" s="3">
        <v>6</v>
      </c>
      <c r="AAB60" s="3">
        <v>5.5</v>
      </c>
      <c r="AAC60" s="3">
        <v>0</v>
      </c>
      <c r="AAD60" s="3">
        <v>0</v>
      </c>
      <c r="AAE60" s="3">
        <v>0</v>
      </c>
      <c r="AAF60" s="3">
        <v>0</v>
      </c>
      <c r="AAG60" s="3">
        <v>0</v>
      </c>
      <c r="AAH60" s="3">
        <v>0</v>
      </c>
      <c r="AAI60" s="3">
        <v>0</v>
      </c>
      <c r="AAJ60" s="3">
        <v>0</v>
      </c>
      <c r="AAK60" s="3">
        <v>0</v>
      </c>
      <c r="AAL60" s="3">
        <v>0</v>
      </c>
      <c r="AAM60" s="3">
        <v>0</v>
      </c>
      <c r="AAN60" s="3">
        <v>0</v>
      </c>
      <c r="AAO60" s="3">
        <v>0</v>
      </c>
      <c r="AAP60" s="3">
        <v>0</v>
      </c>
      <c r="AAQ60" s="3">
        <v>0</v>
      </c>
      <c r="AAR60" s="3">
        <v>0</v>
      </c>
      <c r="AAS60" s="3">
        <v>0</v>
      </c>
      <c r="AAT60" s="3">
        <v>0</v>
      </c>
      <c r="AAU60" s="3">
        <v>0</v>
      </c>
      <c r="AAV60" s="3">
        <v>0</v>
      </c>
      <c r="AAW60" s="3">
        <v>0</v>
      </c>
      <c r="AAX60" s="3">
        <v>0</v>
      </c>
      <c r="AAY60" s="3">
        <v>0</v>
      </c>
      <c r="AAZ60" s="3">
        <v>0</v>
      </c>
      <c r="ABA60" s="3">
        <v>0</v>
      </c>
      <c r="ABB60" s="3">
        <v>5</v>
      </c>
      <c r="ABC60" s="3">
        <v>4</v>
      </c>
      <c r="ABD60" s="3">
        <v>0</v>
      </c>
      <c r="ABE60" s="3">
        <v>0</v>
      </c>
      <c r="ABF60" s="3">
        <v>5</v>
      </c>
      <c r="ABG60" s="3">
        <v>4</v>
      </c>
      <c r="ABH60" s="3">
        <v>0</v>
      </c>
      <c r="ABI60" s="3">
        <v>0</v>
      </c>
      <c r="ABJ60" s="3">
        <v>0</v>
      </c>
      <c r="ABK60" s="3">
        <v>5</v>
      </c>
      <c r="ABL60" s="3">
        <v>5</v>
      </c>
      <c r="ABM60" s="3">
        <v>3</v>
      </c>
      <c r="ABN60" s="3">
        <v>0</v>
      </c>
      <c r="ABO60" s="3">
        <v>0</v>
      </c>
      <c r="ABP60" s="3">
        <v>2.5</v>
      </c>
      <c r="ABQ60" s="3">
        <v>3</v>
      </c>
      <c r="ABR60" s="3">
        <v>4</v>
      </c>
      <c r="ABS60" s="3">
        <v>0</v>
      </c>
      <c r="ABT60" s="3">
        <v>5</v>
      </c>
      <c r="ABU60" s="3">
        <v>4</v>
      </c>
      <c r="ABV60" s="3">
        <v>3</v>
      </c>
      <c r="ABW60" s="3">
        <v>0</v>
      </c>
      <c r="ABX60" s="3">
        <v>6</v>
      </c>
      <c r="ABY60" s="3">
        <v>4</v>
      </c>
      <c r="ABZ60" s="3">
        <v>3.5</v>
      </c>
      <c r="ACA60" s="3">
        <v>0</v>
      </c>
      <c r="ACB60" s="3">
        <v>4</v>
      </c>
      <c r="ACC60" s="3">
        <v>7.5</v>
      </c>
      <c r="ACD60" s="3">
        <v>0</v>
      </c>
      <c r="ACE60" s="3">
        <v>0</v>
      </c>
      <c r="ACF60" s="3">
        <v>0</v>
      </c>
      <c r="ACG60" s="3">
        <v>4</v>
      </c>
      <c r="ACH60" s="3">
        <v>0</v>
      </c>
      <c r="ACI60" s="3">
        <v>0</v>
      </c>
      <c r="ACJ60" s="3">
        <v>2</v>
      </c>
      <c r="ACK60" s="3">
        <v>3</v>
      </c>
      <c r="ACL60" s="3">
        <v>3</v>
      </c>
      <c r="ACM60" s="3">
        <v>5</v>
      </c>
      <c r="ACN60" s="3">
        <v>4</v>
      </c>
      <c r="ACO60" s="3">
        <v>0</v>
      </c>
      <c r="ACP60" s="3">
        <v>5</v>
      </c>
      <c r="ACQ60" s="3">
        <v>4</v>
      </c>
      <c r="ACR60" s="3">
        <v>0</v>
      </c>
      <c r="ACS60" s="3">
        <v>0</v>
      </c>
      <c r="ACT60" s="3">
        <v>2</v>
      </c>
      <c r="ACU60" s="3">
        <v>4</v>
      </c>
      <c r="ACV60" s="3">
        <v>3</v>
      </c>
      <c r="ACW60" s="3">
        <v>3</v>
      </c>
      <c r="ACX60" s="3">
        <v>7</v>
      </c>
      <c r="ACY60" s="3">
        <v>2.5</v>
      </c>
      <c r="ACZ60" s="3">
        <v>2</v>
      </c>
      <c r="ADA60" s="3">
        <v>3</v>
      </c>
      <c r="ADB60" s="3">
        <v>4</v>
      </c>
      <c r="ADC60" s="3">
        <v>5</v>
      </c>
      <c r="ADD60" s="3">
        <v>4</v>
      </c>
      <c r="ADE60" s="3">
        <v>3</v>
      </c>
      <c r="ADF60" s="3">
        <v>6</v>
      </c>
      <c r="ADG60" s="3">
        <v>4.5</v>
      </c>
      <c r="ADH60" s="3">
        <v>0</v>
      </c>
      <c r="ADI60" s="3">
        <v>6</v>
      </c>
      <c r="ADJ60" s="3">
        <v>7</v>
      </c>
      <c r="ADK60" s="3">
        <v>0</v>
      </c>
      <c r="ADL60" s="3">
        <v>6</v>
      </c>
      <c r="ADM60" s="3">
        <v>5.5</v>
      </c>
      <c r="ADN60" s="3">
        <v>0</v>
      </c>
      <c r="ADO60" s="3">
        <v>0</v>
      </c>
      <c r="ADP60" s="3">
        <v>0</v>
      </c>
      <c r="ADQ60" s="3">
        <v>0</v>
      </c>
      <c r="ADR60" s="3">
        <v>0</v>
      </c>
      <c r="ADS60" s="3">
        <v>0</v>
      </c>
      <c r="ADT60" s="3">
        <v>0</v>
      </c>
      <c r="ADU60" s="3">
        <v>0</v>
      </c>
      <c r="ADV60" s="3">
        <v>0</v>
      </c>
      <c r="ADW60" s="3">
        <v>0</v>
      </c>
      <c r="ADX60" s="3">
        <v>0</v>
      </c>
      <c r="ADY60" s="3">
        <v>0</v>
      </c>
      <c r="ADZ60" s="3">
        <v>0</v>
      </c>
      <c r="AEA60" s="3">
        <v>0</v>
      </c>
      <c r="AEB60" s="3">
        <v>0</v>
      </c>
      <c r="AEC60" s="3">
        <v>0</v>
      </c>
      <c r="AED60" s="3">
        <v>0</v>
      </c>
      <c r="AEE60" s="3">
        <v>0</v>
      </c>
      <c r="AEF60" s="3">
        <v>0</v>
      </c>
      <c r="AEG60" s="3">
        <v>0</v>
      </c>
      <c r="AEH60" s="3">
        <v>0</v>
      </c>
      <c r="AEI60" s="3">
        <v>0</v>
      </c>
      <c r="AEJ60" s="3">
        <v>0</v>
      </c>
      <c r="AEK60" s="3">
        <v>0</v>
      </c>
      <c r="AEL60" s="3">
        <v>0</v>
      </c>
      <c r="AEM60" t="s">
        <v>933</v>
      </c>
      <c r="AEN60" t="s">
        <v>933</v>
      </c>
      <c r="AEO60" s="5">
        <v>0</v>
      </c>
      <c r="AEP60" s="5">
        <v>0</v>
      </c>
      <c r="AEQ60" t="s">
        <v>933</v>
      </c>
      <c r="AER60" t="s">
        <v>933</v>
      </c>
      <c r="AES60" s="5">
        <v>0</v>
      </c>
      <c r="AET60" s="5">
        <v>0</v>
      </c>
      <c r="AEU60" s="5">
        <v>0</v>
      </c>
      <c r="AEV60" t="s">
        <v>933</v>
      </c>
      <c r="AEW60" t="s">
        <v>933</v>
      </c>
      <c r="AEX60" t="s">
        <v>933</v>
      </c>
      <c r="AEY60" s="5">
        <v>0</v>
      </c>
      <c r="AEZ60" s="5">
        <v>0</v>
      </c>
      <c r="AFA60" t="s">
        <v>933</v>
      </c>
      <c r="AFB60" t="s">
        <v>933</v>
      </c>
      <c r="AFC60" t="s">
        <v>933</v>
      </c>
      <c r="AFD60" s="5">
        <v>0</v>
      </c>
      <c r="AFE60" t="s">
        <v>933</v>
      </c>
      <c r="AFF60" t="s">
        <v>933</v>
      </c>
      <c r="AFG60" t="s">
        <v>933</v>
      </c>
      <c r="AFH60" s="5">
        <v>0</v>
      </c>
      <c r="AFI60" t="s">
        <v>933</v>
      </c>
      <c r="AFJ60" t="s">
        <v>933</v>
      </c>
      <c r="AFK60" t="s">
        <v>933</v>
      </c>
      <c r="AFL60" s="5">
        <v>0</v>
      </c>
      <c r="AFM60" t="s">
        <v>933</v>
      </c>
      <c r="AFN60" t="s">
        <v>933</v>
      </c>
      <c r="AFO60" s="5">
        <v>0</v>
      </c>
      <c r="AFP60" s="5">
        <v>0</v>
      </c>
      <c r="AFQ60" s="5">
        <v>0</v>
      </c>
      <c r="AFR60" t="s">
        <v>933</v>
      </c>
      <c r="AFS60" s="5">
        <v>0</v>
      </c>
      <c r="AFT60" s="5">
        <v>0</v>
      </c>
      <c r="AFU60" t="s">
        <v>933</v>
      </c>
      <c r="AFV60" t="s">
        <v>933</v>
      </c>
      <c r="AFW60" t="s">
        <v>933</v>
      </c>
      <c r="AFX60" t="s">
        <v>933</v>
      </c>
      <c r="AFY60" t="s">
        <v>933</v>
      </c>
      <c r="AFZ60" s="5">
        <v>0</v>
      </c>
      <c r="AGA60" t="s">
        <v>933</v>
      </c>
      <c r="AGB60" t="s">
        <v>933</v>
      </c>
      <c r="AGC60" s="5">
        <v>0</v>
      </c>
      <c r="AGD60" s="5">
        <v>0</v>
      </c>
      <c r="AGE60" t="s">
        <v>933</v>
      </c>
      <c r="AGF60" t="s">
        <v>933</v>
      </c>
      <c r="AGG60" t="s">
        <v>933</v>
      </c>
      <c r="AGH60" t="s">
        <v>933</v>
      </c>
      <c r="AGI60" t="s">
        <v>933</v>
      </c>
      <c r="AGJ60" t="s">
        <v>933</v>
      </c>
      <c r="AGK60" t="s">
        <v>933</v>
      </c>
      <c r="AGL60" t="s">
        <v>933</v>
      </c>
      <c r="AGM60" t="s">
        <v>933</v>
      </c>
      <c r="AGN60" t="s">
        <v>933</v>
      </c>
      <c r="AGO60" t="s">
        <v>933</v>
      </c>
      <c r="AGP60" t="s">
        <v>933</v>
      </c>
      <c r="AGQ60" t="s">
        <v>933</v>
      </c>
      <c r="AGR60" t="s">
        <v>933</v>
      </c>
      <c r="AGS60" s="5">
        <v>0</v>
      </c>
      <c r="AGT60" t="s">
        <v>933</v>
      </c>
      <c r="AGU60" t="s">
        <v>933</v>
      </c>
      <c r="AGV60" s="5">
        <v>0</v>
      </c>
      <c r="AGW60" t="s">
        <v>933</v>
      </c>
      <c r="AGX60" t="s">
        <v>933</v>
      </c>
      <c r="AGY60" s="5">
        <v>0</v>
      </c>
      <c r="AGZ60" s="5">
        <v>0</v>
      </c>
      <c r="AHA60" s="5">
        <v>0</v>
      </c>
      <c r="AHB60" s="5">
        <v>0</v>
      </c>
      <c r="AHC60" s="5">
        <v>0</v>
      </c>
      <c r="AHD60" s="5">
        <v>0</v>
      </c>
      <c r="AHE60" s="5">
        <v>0</v>
      </c>
      <c r="AHF60" s="5">
        <v>0</v>
      </c>
      <c r="AHG60" s="5">
        <v>0</v>
      </c>
      <c r="AHH60" s="5">
        <v>0</v>
      </c>
      <c r="AHI60" s="5">
        <v>0</v>
      </c>
      <c r="AHJ60" s="5">
        <v>0</v>
      </c>
      <c r="AHK60" s="5">
        <v>0</v>
      </c>
      <c r="AHL60" s="5">
        <v>0</v>
      </c>
      <c r="AHM60" s="5">
        <v>0</v>
      </c>
      <c r="AHN60" s="5">
        <v>0</v>
      </c>
      <c r="AHO60" s="5">
        <v>0</v>
      </c>
      <c r="AHP60" s="5">
        <v>0</v>
      </c>
      <c r="AHQ60" s="5">
        <v>0</v>
      </c>
      <c r="AHR60" s="5">
        <v>0</v>
      </c>
      <c r="AHS60" s="5">
        <v>0</v>
      </c>
      <c r="AHT60" s="5">
        <v>0</v>
      </c>
      <c r="AHU60" s="5">
        <v>0</v>
      </c>
      <c r="AHV60" s="5">
        <v>0</v>
      </c>
      <c r="AHW60" s="5">
        <v>0</v>
      </c>
    </row>
    <row r="61" spans="1:907" x14ac:dyDescent="0.2">
      <c r="A61" s="5">
        <v>69</v>
      </c>
      <c r="B61" t="s">
        <v>903</v>
      </c>
      <c r="C61" t="s">
        <v>904</v>
      </c>
      <c r="D61" t="s">
        <v>904</v>
      </c>
      <c r="E61" s="5">
        <v>70</v>
      </c>
      <c r="F61" s="5">
        <v>69.663888888888891</v>
      </c>
      <c r="G61" s="2">
        <v>42472</v>
      </c>
      <c r="H61" s="2">
        <v>42510</v>
      </c>
      <c r="I61" s="5">
        <v>999</v>
      </c>
      <c r="J61" t="s">
        <v>907</v>
      </c>
      <c r="K61" t="s">
        <v>912</v>
      </c>
      <c r="L61" t="s">
        <v>912</v>
      </c>
      <c r="M61" s="5">
        <v>0</v>
      </c>
      <c r="N61" s="5">
        <v>0</v>
      </c>
      <c r="O61" t="s">
        <v>912</v>
      </c>
      <c r="P61" t="s">
        <v>912</v>
      </c>
      <c r="Q61" s="5">
        <v>0</v>
      </c>
      <c r="R61" s="5">
        <v>0</v>
      </c>
      <c r="S61" s="5">
        <v>0</v>
      </c>
      <c r="T61" t="s">
        <v>912</v>
      </c>
      <c r="U61" t="s">
        <v>913</v>
      </c>
      <c r="V61" s="5">
        <v>0</v>
      </c>
      <c r="W61" s="5">
        <v>0</v>
      </c>
      <c r="X61" s="5">
        <v>0</v>
      </c>
      <c r="Y61" t="s">
        <v>913</v>
      </c>
      <c r="Z61" t="s">
        <v>912</v>
      </c>
      <c r="AA61" s="5">
        <v>0</v>
      </c>
      <c r="AB61" s="5">
        <v>0</v>
      </c>
      <c r="AC61" t="s">
        <v>911</v>
      </c>
      <c r="AD61" t="s">
        <v>913</v>
      </c>
      <c r="AE61" t="s">
        <v>912</v>
      </c>
      <c r="AF61" s="5">
        <v>0</v>
      </c>
      <c r="AG61" t="s">
        <v>913</v>
      </c>
      <c r="AH61" t="s">
        <v>912</v>
      </c>
      <c r="AI61" t="s">
        <v>912</v>
      </c>
      <c r="AJ61" s="5">
        <v>0</v>
      </c>
      <c r="AK61" t="s">
        <v>912</v>
      </c>
      <c r="AL61" t="s">
        <v>913</v>
      </c>
      <c r="AM61" s="5">
        <v>0</v>
      </c>
      <c r="AN61" s="5">
        <v>0</v>
      </c>
      <c r="AO61" s="5">
        <v>0</v>
      </c>
      <c r="AP61" t="s">
        <v>913</v>
      </c>
      <c r="AQ61" t="s">
        <v>912</v>
      </c>
      <c r="AR61" s="5">
        <v>0</v>
      </c>
      <c r="AS61" t="s">
        <v>913</v>
      </c>
      <c r="AT61" t="s">
        <v>913</v>
      </c>
      <c r="AU61" t="s">
        <v>912</v>
      </c>
      <c r="AV61" t="s">
        <v>912</v>
      </c>
      <c r="AW61" t="s">
        <v>913</v>
      </c>
      <c r="AX61" s="5">
        <v>0</v>
      </c>
      <c r="AY61" t="s">
        <v>912</v>
      </c>
      <c r="AZ61" t="s">
        <v>912</v>
      </c>
      <c r="BA61" s="5">
        <v>0</v>
      </c>
      <c r="BB61" s="5">
        <v>0</v>
      </c>
      <c r="BC61" t="s">
        <v>912</v>
      </c>
      <c r="BD61" t="s">
        <v>912</v>
      </c>
      <c r="BE61" s="5">
        <v>0</v>
      </c>
      <c r="BF61" t="s">
        <v>912</v>
      </c>
      <c r="BG61" t="s">
        <v>913</v>
      </c>
      <c r="BH61" s="5">
        <v>0</v>
      </c>
      <c r="BI61" t="s">
        <v>913</v>
      </c>
      <c r="BJ61" s="5">
        <v>0</v>
      </c>
      <c r="BK61" s="5">
        <v>0</v>
      </c>
      <c r="BL61" t="s">
        <v>913</v>
      </c>
      <c r="BM61" t="s">
        <v>913</v>
      </c>
      <c r="BN61" s="5">
        <v>0</v>
      </c>
      <c r="BO61" t="s">
        <v>913</v>
      </c>
      <c r="BP61" t="s">
        <v>913</v>
      </c>
      <c r="BQ61" s="5">
        <v>0</v>
      </c>
      <c r="BR61" t="s">
        <v>912</v>
      </c>
      <c r="BS61" t="s">
        <v>912</v>
      </c>
      <c r="BT61" s="5">
        <v>0</v>
      </c>
      <c r="BU61" t="s">
        <v>913</v>
      </c>
      <c r="BV61" t="s">
        <v>912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t="s">
        <v>913</v>
      </c>
      <c r="CW61" t="s">
        <v>912</v>
      </c>
      <c r="CX61" s="5">
        <v>0</v>
      </c>
      <c r="CY61" s="5">
        <v>0</v>
      </c>
      <c r="CZ61" t="s">
        <v>913</v>
      </c>
      <c r="DA61" t="s">
        <v>912</v>
      </c>
      <c r="DB61" s="5">
        <v>0</v>
      </c>
      <c r="DC61" s="5">
        <v>0</v>
      </c>
      <c r="DD61" s="5">
        <v>0</v>
      </c>
      <c r="DE61" t="s">
        <v>912</v>
      </c>
      <c r="DF61" t="s">
        <v>913</v>
      </c>
      <c r="DG61" s="5">
        <v>0</v>
      </c>
      <c r="DH61" s="5">
        <v>0</v>
      </c>
      <c r="DI61" s="5">
        <v>0</v>
      </c>
      <c r="DJ61" t="s">
        <v>913</v>
      </c>
      <c r="DK61" t="s">
        <v>913</v>
      </c>
      <c r="DL61" s="5">
        <v>0</v>
      </c>
      <c r="DM61" s="5">
        <v>0</v>
      </c>
      <c r="DN61" t="s">
        <v>912</v>
      </c>
      <c r="DO61" t="s">
        <v>913</v>
      </c>
      <c r="DP61" t="s">
        <v>913</v>
      </c>
      <c r="DQ61" s="5">
        <v>0</v>
      </c>
      <c r="DR61" t="s">
        <v>913</v>
      </c>
      <c r="DS61" t="s">
        <v>913</v>
      </c>
      <c r="DT61" t="s">
        <v>913</v>
      </c>
      <c r="DU61" s="5">
        <v>0</v>
      </c>
      <c r="DV61" t="s">
        <v>913</v>
      </c>
      <c r="DW61" t="s">
        <v>913</v>
      </c>
      <c r="DX61" s="5">
        <v>0</v>
      </c>
      <c r="DY61" s="5">
        <v>0</v>
      </c>
      <c r="DZ61" s="5">
        <v>0</v>
      </c>
      <c r="EA61" t="s">
        <v>913</v>
      </c>
      <c r="EB61" t="s">
        <v>913</v>
      </c>
      <c r="EC61" s="5">
        <v>0</v>
      </c>
      <c r="ED61" t="s">
        <v>913</v>
      </c>
      <c r="EE61" t="s">
        <v>913</v>
      </c>
      <c r="EF61" t="s">
        <v>913</v>
      </c>
      <c r="EG61" t="s">
        <v>913</v>
      </c>
      <c r="EH61" t="s">
        <v>913</v>
      </c>
      <c r="EI61" s="5">
        <v>0</v>
      </c>
      <c r="EJ61" t="s">
        <v>913</v>
      </c>
      <c r="EK61" t="s">
        <v>913</v>
      </c>
      <c r="EL61" s="5">
        <v>0</v>
      </c>
      <c r="EM61" s="5">
        <v>0</v>
      </c>
      <c r="EN61" t="s">
        <v>913</v>
      </c>
      <c r="EO61" t="s">
        <v>913</v>
      </c>
      <c r="EP61" s="5">
        <v>0</v>
      </c>
      <c r="EQ61" t="s">
        <v>913</v>
      </c>
      <c r="ER61" t="s">
        <v>913</v>
      </c>
      <c r="ES61" s="5">
        <v>0</v>
      </c>
      <c r="ET61" t="s">
        <v>913</v>
      </c>
      <c r="EU61" s="5">
        <v>0</v>
      </c>
      <c r="EV61" s="5">
        <v>0</v>
      </c>
      <c r="EW61" t="s">
        <v>913</v>
      </c>
      <c r="EX61" t="s">
        <v>913</v>
      </c>
      <c r="EY61" s="5">
        <v>0</v>
      </c>
      <c r="EZ61" t="s">
        <v>913</v>
      </c>
      <c r="FA61" t="s">
        <v>913</v>
      </c>
      <c r="FB61" s="5">
        <v>0</v>
      </c>
      <c r="FC61" t="s">
        <v>913</v>
      </c>
      <c r="FD61" t="s">
        <v>913</v>
      </c>
      <c r="FE61" s="5">
        <v>0</v>
      </c>
      <c r="FF61" t="s">
        <v>913</v>
      </c>
      <c r="FG61" t="s">
        <v>912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999</v>
      </c>
      <c r="GH61" s="5">
        <v>999</v>
      </c>
      <c r="GI61" t="s">
        <v>909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999</v>
      </c>
      <c r="GQ61" s="5">
        <v>999</v>
      </c>
      <c r="GR61" t="s">
        <v>1037</v>
      </c>
      <c r="GS61" s="4">
        <v>0</v>
      </c>
      <c r="GT61" s="4">
        <v>13</v>
      </c>
      <c r="GU61" s="4">
        <v>10</v>
      </c>
      <c r="GV61" s="4">
        <v>36</v>
      </c>
      <c r="GW61" s="5">
        <v>10</v>
      </c>
      <c r="GX61" s="5">
        <v>49</v>
      </c>
      <c r="GY61" s="5">
        <v>0</v>
      </c>
      <c r="GZ61" s="5">
        <v>0</v>
      </c>
      <c r="HA61" s="5">
        <v>6</v>
      </c>
      <c r="HB61" s="5">
        <v>7</v>
      </c>
      <c r="HC61" s="5">
        <v>5</v>
      </c>
      <c r="HD61" s="5">
        <v>18</v>
      </c>
      <c r="HE61" s="5">
        <v>5</v>
      </c>
      <c r="HF61" s="5">
        <v>18</v>
      </c>
      <c r="HG61" t="s">
        <v>910</v>
      </c>
      <c r="HH61" t="s">
        <v>935</v>
      </c>
      <c r="HI61" s="5">
        <v>2</v>
      </c>
      <c r="HJ61" s="5">
        <v>7</v>
      </c>
      <c r="HK61" s="5">
        <v>4</v>
      </c>
      <c r="HL61" s="5">
        <v>4</v>
      </c>
      <c r="HM61" s="5">
        <v>1</v>
      </c>
      <c r="HN61" s="5">
        <v>1</v>
      </c>
      <c r="HO61" s="5">
        <v>0</v>
      </c>
      <c r="HP61" s="5">
        <v>0</v>
      </c>
      <c r="HQ61" s="5">
        <v>0</v>
      </c>
      <c r="HR61" s="5">
        <v>0</v>
      </c>
      <c r="HS61" s="5">
        <v>5</v>
      </c>
      <c r="HT61" s="5">
        <v>5</v>
      </c>
      <c r="HU61" s="5">
        <v>0</v>
      </c>
      <c r="HV61" s="5">
        <v>0</v>
      </c>
      <c r="HW61" s="5">
        <v>5</v>
      </c>
      <c r="HX61" s="5">
        <v>5</v>
      </c>
      <c r="HY61" s="5">
        <v>0</v>
      </c>
      <c r="HZ61" s="5">
        <v>0</v>
      </c>
      <c r="IA61" s="5">
        <v>0</v>
      </c>
      <c r="IB61" s="5">
        <v>5</v>
      </c>
      <c r="IC61" s="5">
        <v>5</v>
      </c>
      <c r="ID61" s="5">
        <v>0</v>
      </c>
      <c r="IE61" s="5">
        <v>0</v>
      </c>
      <c r="IF61" s="5">
        <v>0</v>
      </c>
      <c r="IG61" s="5">
        <v>5</v>
      </c>
      <c r="IH61" s="5">
        <v>5</v>
      </c>
      <c r="II61" s="5">
        <v>0</v>
      </c>
      <c r="IJ61" s="5">
        <v>0</v>
      </c>
      <c r="IK61" s="5">
        <v>5</v>
      </c>
      <c r="IL61" s="5">
        <v>5</v>
      </c>
      <c r="IM61" s="5">
        <v>5</v>
      </c>
      <c r="IN61" s="5">
        <v>0</v>
      </c>
      <c r="IO61" s="5">
        <v>5</v>
      </c>
      <c r="IP61" s="5">
        <v>5</v>
      </c>
      <c r="IQ61" s="5">
        <v>5</v>
      </c>
      <c r="IR61" s="5">
        <v>0</v>
      </c>
      <c r="IS61" s="5">
        <v>5</v>
      </c>
      <c r="IT61" s="5">
        <v>5</v>
      </c>
      <c r="IU61" s="5">
        <v>0</v>
      </c>
      <c r="IV61" s="5">
        <v>0</v>
      </c>
      <c r="IW61" s="5">
        <v>0</v>
      </c>
      <c r="IX61" s="5">
        <v>5</v>
      </c>
      <c r="IY61" s="5">
        <v>5</v>
      </c>
      <c r="IZ61" s="5">
        <v>0</v>
      </c>
      <c r="JA61" s="5">
        <v>5</v>
      </c>
      <c r="JB61" s="5">
        <v>5</v>
      </c>
      <c r="JC61" s="5">
        <v>5</v>
      </c>
      <c r="JD61" s="5">
        <v>5</v>
      </c>
      <c r="JE61" s="5">
        <v>5</v>
      </c>
      <c r="JF61" s="5">
        <v>0</v>
      </c>
      <c r="JG61" s="5">
        <v>5</v>
      </c>
      <c r="JH61" s="5">
        <v>5</v>
      </c>
      <c r="JI61" s="5">
        <v>0</v>
      </c>
      <c r="JJ61" s="5">
        <v>0</v>
      </c>
      <c r="JK61" s="5">
        <v>5</v>
      </c>
      <c r="JL61" s="5">
        <v>5</v>
      </c>
      <c r="JM61" s="5">
        <v>0</v>
      </c>
      <c r="JN61" s="5">
        <v>5</v>
      </c>
      <c r="JO61" s="5">
        <v>5</v>
      </c>
      <c r="JP61" s="5">
        <v>0</v>
      </c>
      <c r="JQ61" s="5">
        <v>5</v>
      </c>
      <c r="JR61" s="5">
        <v>0</v>
      </c>
      <c r="JS61" s="5">
        <v>0</v>
      </c>
      <c r="JT61" s="5">
        <v>5</v>
      </c>
      <c r="JU61" s="5">
        <v>5</v>
      </c>
      <c r="JV61" s="5">
        <v>0</v>
      </c>
      <c r="JW61" s="5">
        <v>5</v>
      </c>
      <c r="JX61" s="5">
        <v>5</v>
      </c>
      <c r="JY61" s="5">
        <v>0</v>
      </c>
      <c r="JZ61" s="5">
        <v>5</v>
      </c>
      <c r="KA61" s="5">
        <v>5</v>
      </c>
      <c r="KB61" s="5">
        <v>0</v>
      </c>
      <c r="KC61" s="5">
        <v>5</v>
      </c>
      <c r="KD61" s="5">
        <v>5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t="s">
        <v>916</v>
      </c>
      <c r="LE61" t="s">
        <v>916</v>
      </c>
      <c r="LF61" s="5">
        <v>0</v>
      </c>
      <c r="LG61" s="5">
        <v>0</v>
      </c>
      <c r="LH61" t="s">
        <v>916</v>
      </c>
      <c r="LI61" t="s">
        <v>916</v>
      </c>
      <c r="LJ61" s="5">
        <v>0</v>
      </c>
      <c r="LK61" s="5">
        <v>0</v>
      </c>
      <c r="LL61" s="5">
        <v>0</v>
      </c>
      <c r="LM61" t="s">
        <v>916</v>
      </c>
      <c r="LN61" t="s">
        <v>918</v>
      </c>
      <c r="LO61" s="5">
        <v>0</v>
      </c>
      <c r="LP61" s="5">
        <v>0</v>
      </c>
      <c r="LQ61" s="5">
        <v>0</v>
      </c>
      <c r="LR61" t="s">
        <v>918</v>
      </c>
      <c r="LS61" t="s">
        <v>916</v>
      </c>
      <c r="LT61" s="5">
        <v>0</v>
      </c>
      <c r="LU61" s="5">
        <v>0</v>
      </c>
      <c r="LV61" t="s">
        <v>917</v>
      </c>
      <c r="LW61" t="s">
        <v>918</v>
      </c>
      <c r="LX61" t="s">
        <v>916</v>
      </c>
      <c r="LY61" s="5">
        <v>0</v>
      </c>
      <c r="LZ61" t="s">
        <v>918</v>
      </c>
      <c r="MA61" t="s">
        <v>916</v>
      </c>
      <c r="MB61" t="s">
        <v>916</v>
      </c>
      <c r="MC61" s="5">
        <v>0</v>
      </c>
      <c r="MD61" t="s">
        <v>916</v>
      </c>
      <c r="ME61" t="s">
        <v>918</v>
      </c>
      <c r="MF61" s="5">
        <v>0</v>
      </c>
      <c r="MG61" s="5">
        <v>0</v>
      </c>
      <c r="MH61" s="5">
        <v>0</v>
      </c>
      <c r="MI61" t="s">
        <v>916</v>
      </c>
      <c r="MJ61" t="s">
        <v>916</v>
      </c>
      <c r="MK61" s="5">
        <v>0</v>
      </c>
      <c r="ML61" t="s">
        <v>918</v>
      </c>
      <c r="MM61" t="s">
        <v>918</v>
      </c>
      <c r="MN61" t="s">
        <v>916</v>
      </c>
      <c r="MO61" t="s">
        <v>916</v>
      </c>
      <c r="MP61" t="s">
        <v>918</v>
      </c>
      <c r="MQ61" s="5">
        <v>0</v>
      </c>
      <c r="MR61" t="s">
        <v>916</v>
      </c>
      <c r="MS61" t="s">
        <v>916</v>
      </c>
      <c r="MT61" t="s">
        <v>940</v>
      </c>
      <c r="MU61" s="5">
        <v>0</v>
      </c>
      <c r="MV61" t="s">
        <v>916</v>
      </c>
      <c r="MW61" t="s">
        <v>916</v>
      </c>
      <c r="MX61" s="5">
        <v>0</v>
      </c>
      <c r="MY61" t="s">
        <v>916</v>
      </c>
      <c r="MZ61" t="s">
        <v>918</v>
      </c>
      <c r="NA61" s="5">
        <v>0</v>
      </c>
      <c r="NB61" t="s">
        <v>918</v>
      </c>
      <c r="NC61" t="s">
        <v>940</v>
      </c>
      <c r="ND61" s="5">
        <v>0</v>
      </c>
      <c r="NE61" t="s">
        <v>918</v>
      </c>
      <c r="NF61" t="s">
        <v>918</v>
      </c>
      <c r="NG61" s="5">
        <v>0</v>
      </c>
      <c r="NH61" t="s">
        <v>918</v>
      </c>
      <c r="NI61" t="s">
        <v>918</v>
      </c>
      <c r="NJ61" s="5">
        <v>0</v>
      </c>
      <c r="NK61" t="s">
        <v>916</v>
      </c>
      <c r="NL61" t="s">
        <v>916</v>
      </c>
      <c r="NM61" s="5">
        <v>0</v>
      </c>
      <c r="NN61" t="s">
        <v>918</v>
      </c>
      <c r="NO61" t="s">
        <v>916</v>
      </c>
      <c r="NP61" s="5">
        <v>0</v>
      </c>
      <c r="NQ61" s="5">
        <v>0</v>
      </c>
      <c r="NR61" s="5">
        <v>0</v>
      </c>
      <c r="NS61" s="5">
        <v>0</v>
      </c>
      <c r="NT61" s="5">
        <v>0</v>
      </c>
      <c r="NU61" s="5">
        <v>0</v>
      </c>
      <c r="NV61" s="5">
        <v>0</v>
      </c>
      <c r="NW61" s="5">
        <v>0</v>
      </c>
      <c r="NX61" s="5">
        <v>0</v>
      </c>
      <c r="NY61" s="5">
        <v>0</v>
      </c>
      <c r="NZ61" s="5">
        <v>0</v>
      </c>
      <c r="OA61" s="5">
        <v>0</v>
      </c>
      <c r="OB61" s="5">
        <v>0</v>
      </c>
      <c r="OC61" s="5">
        <v>0</v>
      </c>
      <c r="OD61" s="5">
        <v>0</v>
      </c>
      <c r="OE61" s="5">
        <v>0</v>
      </c>
      <c r="OF61" s="5">
        <v>0</v>
      </c>
      <c r="OG61" s="5">
        <v>0</v>
      </c>
      <c r="OH61" s="5">
        <v>0</v>
      </c>
      <c r="OI61" s="5">
        <v>0</v>
      </c>
      <c r="OJ61" s="5">
        <v>0</v>
      </c>
      <c r="OK61" s="5">
        <v>0</v>
      </c>
      <c r="OL61" s="5">
        <v>0</v>
      </c>
      <c r="OM61" s="5">
        <v>0</v>
      </c>
      <c r="ON61" s="5">
        <v>0</v>
      </c>
      <c r="OO61" s="5">
        <v>5</v>
      </c>
      <c r="OP61" s="5">
        <v>5</v>
      </c>
      <c r="OQ61" s="5">
        <v>0</v>
      </c>
      <c r="OR61" s="5">
        <v>0</v>
      </c>
      <c r="OS61" s="5">
        <v>5</v>
      </c>
      <c r="OT61" s="5">
        <v>5</v>
      </c>
      <c r="OU61" s="5">
        <v>0</v>
      </c>
      <c r="OV61" s="5">
        <v>0</v>
      </c>
      <c r="OW61" s="5">
        <v>0</v>
      </c>
      <c r="OX61" s="5">
        <v>5</v>
      </c>
      <c r="OY61" s="5">
        <v>5</v>
      </c>
      <c r="OZ61" s="5">
        <v>0</v>
      </c>
      <c r="PA61" s="5">
        <v>0</v>
      </c>
      <c r="PB61" s="5">
        <v>0</v>
      </c>
      <c r="PC61" s="5">
        <v>5</v>
      </c>
      <c r="PD61" s="5">
        <v>5</v>
      </c>
      <c r="PE61" s="5">
        <v>0</v>
      </c>
      <c r="PF61" s="5">
        <v>0</v>
      </c>
      <c r="PG61" s="5">
        <v>5</v>
      </c>
      <c r="PH61" s="5">
        <v>5</v>
      </c>
      <c r="PI61" s="5">
        <v>5</v>
      </c>
      <c r="PJ61" s="5">
        <v>0</v>
      </c>
      <c r="PK61" s="5">
        <v>5</v>
      </c>
      <c r="PL61" s="5">
        <v>5</v>
      </c>
      <c r="PM61" s="5">
        <v>5</v>
      </c>
      <c r="PN61" s="5">
        <v>0</v>
      </c>
      <c r="PO61" s="5">
        <v>5</v>
      </c>
      <c r="PP61" s="5">
        <v>5</v>
      </c>
      <c r="PQ61" s="5">
        <v>0</v>
      </c>
      <c r="PR61" s="5">
        <v>0</v>
      </c>
      <c r="PS61" s="5">
        <v>0</v>
      </c>
      <c r="PT61" s="5">
        <v>5</v>
      </c>
      <c r="PU61" s="5">
        <v>5</v>
      </c>
      <c r="PV61" s="5">
        <v>0</v>
      </c>
      <c r="PW61" s="5">
        <v>5</v>
      </c>
      <c r="PX61" s="5">
        <v>5</v>
      </c>
      <c r="PY61" s="5">
        <v>5</v>
      </c>
      <c r="PZ61" s="5">
        <v>5</v>
      </c>
      <c r="QA61" s="5">
        <v>5</v>
      </c>
      <c r="QB61" s="5">
        <v>0</v>
      </c>
      <c r="QC61" s="5">
        <v>5</v>
      </c>
      <c r="QD61" s="5">
        <v>5</v>
      </c>
      <c r="QE61" s="5">
        <v>0</v>
      </c>
      <c r="QF61" s="5">
        <v>0</v>
      </c>
      <c r="QG61" s="5">
        <v>5</v>
      </c>
      <c r="QH61" s="5">
        <v>5</v>
      </c>
      <c r="QI61" s="5">
        <v>0</v>
      </c>
      <c r="QJ61" s="5">
        <v>5</v>
      </c>
      <c r="QK61" s="5">
        <v>5</v>
      </c>
      <c r="QL61" s="5">
        <v>0</v>
      </c>
      <c r="QM61" s="5">
        <v>5</v>
      </c>
      <c r="QN61" s="5">
        <v>0</v>
      </c>
      <c r="QO61" s="5">
        <v>0</v>
      </c>
      <c r="QP61" s="5">
        <v>5</v>
      </c>
      <c r="QQ61" s="5">
        <v>5</v>
      </c>
      <c r="QR61" s="5">
        <v>0</v>
      </c>
      <c r="QS61" s="5">
        <v>5</v>
      </c>
      <c r="QT61" s="5">
        <v>5</v>
      </c>
      <c r="QU61" s="5">
        <v>0</v>
      </c>
      <c r="QV61" s="5">
        <v>5</v>
      </c>
      <c r="QW61" s="5">
        <v>5</v>
      </c>
      <c r="QX61" s="5">
        <v>0</v>
      </c>
      <c r="QY61" s="5">
        <v>5</v>
      </c>
      <c r="QZ61" s="5">
        <v>5</v>
      </c>
      <c r="RA61" s="5">
        <v>0</v>
      </c>
      <c r="RB61" s="5">
        <v>0</v>
      </c>
      <c r="RC61" s="5">
        <v>0</v>
      </c>
      <c r="RD61" s="5">
        <v>0</v>
      </c>
      <c r="RE61" s="5">
        <v>0</v>
      </c>
      <c r="RF61" s="5">
        <v>0</v>
      </c>
      <c r="RG61" s="5">
        <v>0</v>
      </c>
      <c r="RH61" s="5">
        <v>0</v>
      </c>
      <c r="RI61" s="5">
        <v>0</v>
      </c>
      <c r="RJ61" s="5">
        <v>0</v>
      </c>
      <c r="RK61" s="5">
        <v>0</v>
      </c>
      <c r="RL61" s="5">
        <v>0</v>
      </c>
      <c r="RM61" s="5">
        <v>0</v>
      </c>
      <c r="RN61" s="5">
        <v>0</v>
      </c>
      <c r="RO61" s="5">
        <v>0</v>
      </c>
      <c r="RP61" s="5">
        <v>0</v>
      </c>
      <c r="RQ61" s="5">
        <v>0</v>
      </c>
      <c r="RR61" s="5">
        <v>0</v>
      </c>
      <c r="RS61" s="5">
        <v>0</v>
      </c>
      <c r="RT61" s="5">
        <v>0</v>
      </c>
      <c r="RU61" s="5">
        <v>0</v>
      </c>
      <c r="RV61" s="5">
        <v>0</v>
      </c>
      <c r="RW61" s="5">
        <v>0</v>
      </c>
      <c r="RX61" s="5">
        <v>0</v>
      </c>
      <c r="RY61" s="5">
        <v>0</v>
      </c>
      <c r="RZ61" s="5">
        <v>2</v>
      </c>
      <c r="SA61" s="5">
        <v>2</v>
      </c>
      <c r="SB61" s="5">
        <v>2</v>
      </c>
      <c r="SC61" s="5">
        <v>2</v>
      </c>
      <c r="SD61" s="5">
        <v>3</v>
      </c>
      <c r="SE61" s="5">
        <v>3</v>
      </c>
      <c r="SF61" s="5">
        <v>2</v>
      </c>
      <c r="SG61" s="5">
        <v>2</v>
      </c>
      <c r="SH61" s="5">
        <v>3</v>
      </c>
      <c r="SI61" s="5">
        <v>2</v>
      </c>
      <c r="SJ61" s="5">
        <v>2</v>
      </c>
      <c r="SK61" s="5">
        <v>2</v>
      </c>
      <c r="SL61" s="5">
        <v>2</v>
      </c>
      <c r="SM61" s="5">
        <v>1</v>
      </c>
      <c r="SN61" s="5">
        <v>2</v>
      </c>
      <c r="SO61" s="5">
        <v>2</v>
      </c>
      <c r="SP61" s="5">
        <v>2</v>
      </c>
      <c r="SQ61" s="5">
        <v>2</v>
      </c>
      <c r="SR61" s="5">
        <v>0</v>
      </c>
      <c r="SS61" s="5">
        <v>0</v>
      </c>
      <c r="ST61" s="5">
        <v>0</v>
      </c>
      <c r="SU61" s="5">
        <v>0</v>
      </c>
      <c r="SV61" s="5">
        <v>0</v>
      </c>
      <c r="SW61" s="5">
        <v>0</v>
      </c>
      <c r="SX61" s="5">
        <v>0</v>
      </c>
      <c r="SY61" s="5">
        <v>0</v>
      </c>
      <c r="SZ61" s="5">
        <v>0</v>
      </c>
      <c r="TA61" s="5">
        <v>0</v>
      </c>
      <c r="TB61" s="1" t="e">
        <v>#NULL!</v>
      </c>
      <c r="TC61" s="1" t="e">
        <v>#NULL!</v>
      </c>
      <c r="TD61" s="1" t="e">
        <v>#NULL!</v>
      </c>
      <c r="TE61" s="1" t="e">
        <v>#NULL!</v>
      </c>
      <c r="TF61" s="1" t="e">
        <v>#NULL!</v>
      </c>
      <c r="TG61" s="1" t="e">
        <v>#NULL!</v>
      </c>
      <c r="TH61" s="1" t="e">
        <v>#NULL!</v>
      </c>
      <c r="TI61" s="1" t="e">
        <v>#NULL!</v>
      </c>
      <c r="TJ61" s="1" t="e">
        <v>#NULL!</v>
      </c>
      <c r="TK61" s="1" t="e">
        <v>#NULL!</v>
      </c>
      <c r="TL61" s="1" t="e">
        <v>#NULL!</v>
      </c>
      <c r="TM61" s="1" t="e">
        <v>#NULL!</v>
      </c>
      <c r="TN61" s="1" t="e">
        <v>#NULL!</v>
      </c>
      <c r="TO61" s="1" t="e">
        <v>#NULL!</v>
      </c>
      <c r="TP61" s="1" t="e">
        <v>#NULL!</v>
      </c>
      <c r="TQ61" s="1" t="e">
        <v>#NULL!</v>
      </c>
      <c r="TR61" s="1" t="e">
        <v>#NULL!</v>
      </c>
      <c r="TS61" s="1" t="e">
        <v>#NULL!</v>
      </c>
      <c r="TT61" s="1" t="e">
        <v>#NULL!</v>
      </c>
      <c r="TU61" s="1" t="e">
        <v>#NULL!</v>
      </c>
      <c r="TV61" s="1" t="e">
        <v>#NULL!</v>
      </c>
      <c r="TW61" s="1" t="e">
        <v>#NULL!</v>
      </c>
      <c r="TX61" s="1" t="e">
        <v>#NULL!</v>
      </c>
      <c r="TY61" s="1" t="e">
        <v>#NULL!</v>
      </c>
      <c r="TZ61" s="1" t="e">
        <v>#NULL!</v>
      </c>
      <c r="UA61" s="1" t="e">
        <v>#NULL!</v>
      </c>
      <c r="UB61" s="1" t="e">
        <v>#NULL!</v>
      </c>
      <c r="UC61" s="1" t="e">
        <v>#NULL!</v>
      </c>
      <c r="UD61" s="1" t="e">
        <v>#NULL!</v>
      </c>
      <c r="UE61" s="1" t="e">
        <v>#NULL!</v>
      </c>
      <c r="UF61" s="5">
        <v>0</v>
      </c>
      <c r="UG61" s="5">
        <v>0</v>
      </c>
      <c r="UH61" s="5">
        <v>0</v>
      </c>
      <c r="UI61" s="5">
        <v>0</v>
      </c>
      <c r="UJ61" s="5">
        <v>0</v>
      </c>
      <c r="UK61" s="5">
        <v>0</v>
      </c>
      <c r="UL61" s="5">
        <v>0</v>
      </c>
      <c r="UM61" s="5">
        <v>0</v>
      </c>
      <c r="UN61" s="5">
        <v>0</v>
      </c>
      <c r="UO61" s="5">
        <v>0</v>
      </c>
      <c r="UP61" s="5">
        <v>0</v>
      </c>
      <c r="UQ61" s="5">
        <v>0</v>
      </c>
      <c r="UR61" s="5">
        <v>0</v>
      </c>
      <c r="US61" s="5">
        <v>0</v>
      </c>
      <c r="UT61" s="5">
        <v>0</v>
      </c>
      <c r="UU61" s="5">
        <v>0</v>
      </c>
      <c r="UV61" s="5">
        <v>0</v>
      </c>
      <c r="UW61" s="5">
        <v>0</v>
      </c>
      <c r="UX61" s="5">
        <v>0</v>
      </c>
      <c r="UY61" s="5">
        <v>0</v>
      </c>
      <c r="UZ61" s="5">
        <v>0</v>
      </c>
      <c r="VA61" s="5">
        <v>0</v>
      </c>
      <c r="VB61" s="5">
        <v>0</v>
      </c>
      <c r="VC61" s="5">
        <v>0</v>
      </c>
      <c r="VD61" s="5">
        <v>0</v>
      </c>
      <c r="VE61" s="5">
        <v>0</v>
      </c>
      <c r="VF61" s="5">
        <v>0</v>
      </c>
      <c r="VG61" s="5">
        <v>0</v>
      </c>
      <c r="VH61" s="5">
        <v>0</v>
      </c>
      <c r="VI61" s="5">
        <v>0</v>
      </c>
      <c r="VJ61" s="5">
        <v>0</v>
      </c>
      <c r="VK61" s="5">
        <v>0</v>
      </c>
      <c r="VL61" s="5">
        <v>0</v>
      </c>
      <c r="VM61" s="5">
        <v>0</v>
      </c>
      <c r="VN61" s="5">
        <v>0</v>
      </c>
      <c r="VO61" s="5">
        <v>0</v>
      </c>
      <c r="VP61" s="5">
        <v>0</v>
      </c>
      <c r="VQ61" s="5">
        <v>0</v>
      </c>
      <c r="VR61" s="5">
        <v>0</v>
      </c>
      <c r="VS61" s="5">
        <v>0</v>
      </c>
      <c r="VT61" s="5">
        <v>0</v>
      </c>
      <c r="VU61" s="5">
        <v>0</v>
      </c>
      <c r="VV61" s="5">
        <v>0</v>
      </c>
      <c r="VW61">
        <v>0</v>
      </c>
      <c r="VX61" s="5">
        <v>0</v>
      </c>
      <c r="VY61" s="5">
        <v>0</v>
      </c>
      <c r="VZ61" s="5">
        <v>0</v>
      </c>
      <c r="WA61" s="5">
        <v>0</v>
      </c>
      <c r="WB61" s="5">
        <v>0</v>
      </c>
      <c r="WC61" s="5">
        <v>0</v>
      </c>
      <c r="WD61" s="5">
        <v>0</v>
      </c>
      <c r="WE61" s="5">
        <v>0</v>
      </c>
      <c r="WF61" s="5">
        <v>0</v>
      </c>
      <c r="WG61" s="5">
        <v>0</v>
      </c>
      <c r="WH61" s="5">
        <v>0</v>
      </c>
      <c r="WI61" s="5">
        <v>0</v>
      </c>
      <c r="WJ61" s="5">
        <v>0</v>
      </c>
      <c r="WK61" s="5">
        <v>0</v>
      </c>
      <c r="WL61" s="5">
        <v>0</v>
      </c>
      <c r="WM61" s="5">
        <v>0</v>
      </c>
      <c r="WN61" s="5">
        <v>0</v>
      </c>
      <c r="WO61" s="5">
        <v>0</v>
      </c>
      <c r="WP61" t="s">
        <v>926</v>
      </c>
      <c r="WQ61" t="s">
        <v>926</v>
      </c>
      <c r="WR61" s="5">
        <v>0</v>
      </c>
      <c r="WS61" s="5">
        <v>0</v>
      </c>
      <c r="WT61" s="5">
        <v>0</v>
      </c>
      <c r="WU61" s="5">
        <v>0</v>
      </c>
      <c r="WV61" s="5">
        <v>0</v>
      </c>
      <c r="WW61" s="5">
        <v>0</v>
      </c>
      <c r="WX61" s="5">
        <v>0</v>
      </c>
      <c r="WY61" s="5">
        <v>0</v>
      </c>
      <c r="WZ61" s="5">
        <v>0</v>
      </c>
      <c r="XA61" s="5">
        <v>0</v>
      </c>
      <c r="XB61" s="5">
        <v>0</v>
      </c>
      <c r="XC61" s="5">
        <v>0</v>
      </c>
      <c r="XD61" s="5">
        <v>0</v>
      </c>
      <c r="XE61" s="5">
        <v>0</v>
      </c>
      <c r="XF61" s="5">
        <v>0</v>
      </c>
      <c r="XG61" s="5">
        <v>0</v>
      </c>
      <c r="XH61" s="5">
        <v>0</v>
      </c>
      <c r="XI61" s="5">
        <v>0</v>
      </c>
      <c r="XJ61" s="5">
        <v>0</v>
      </c>
      <c r="XK61" s="5">
        <v>0</v>
      </c>
      <c r="XL61" s="5">
        <v>0</v>
      </c>
      <c r="XM61" s="5">
        <v>0</v>
      </c>
      <c r="XN61" s="5">
        <v>0</v>
      </c>
      <c r="XO61" s="5">
        <v>0</v>
      </c>
      <c r="XP61" s="5">
        <v>0</v>
      </c>
      <c r="XQ61" s="3">
        <v>2</v>
      </c>
      <c r="XR61" s="3">
        <v>0</v>
      </c>
      <c r="XS61" s="3">
        <v>0</v>
      </c>
      <c r="XT61" s="3">
        <v>0</v>
      </c>
      <c r="XU61" s="3">
        <v>2</v>
      </c>
      <c r="XV61" s="3">
        <v>0</v>
      </c>
      <c r="XW61" s="3">
        <v>0</v>
      </c>
      <c r="XX61" s="3">
        <v>0</v>
      </c>
      <c r="XY61" s="3">
        <v>0</v>
      </c>
      <c r="XZ61" s="3">
        <v>2</v>
      </c>
      <c r="YA61" s="3">
        <v>0</v>
      </c>
      <c r="YB61" s="3">
        <v>0</v>
      </c>
      <c r="YC61" s="3">
        <v>0</v>
      </c>
      <c r="YD61" s="3">
        <v>0</v>
      </c>
      <c r="YE61" s="3">
        <v>1</v>
      </c>
      <c r="YF61" s="3">
        <v>0</v>
      </c>
      <c r="YG61" s="3">
        <v>0</v>
      </c>
      <c r="YH61" s="3">
        <v>0</v>
      </c>
      <c r="YI61" s="3">
        <v>1</v>
      </c>
      <c r="YJ61" s="3">
        <v>2</v>
      </c>
      <c r="YK61" s="3">
        <v>0</v>
      </c>
      <c r="YL61" s="3">
        <v>0</v>
      </c>
      <c r="YM61" s="3">
        <v>2</v>
      </c>
      <c r="YN61" s="3">
        <v>2</v>
      </c>
      <c r="YO61" s="3">
        <v>0</v>
      </c>
      <c r="YP61" s="3">
        <v>0</v>
      </c>
      <c r="YQ61" s="3">
        <v>2</v>
      </c>
      <c r="YR61" s="3">
        <v>0</v>
      </c>
      <c r="YS61" s="3">
        <v>0</v>
      </c>
      <c r="YT61" s="3">
        <v>0</v>
      </c>
      <c r="YU61" s="3">
        <v>0</v>
      </c>
      <c r="YV61" s="3">
        <v>999</v>
      </c>
      <c r="YW61" s="3">
        <v>0</v>
      </c>
      <c r="YX61" s="3">
        <v>0</v>
      </c>
      <c r="YY61" s="3">
        <v>1</v>
      </c>
      <c r="YZ61" s="3">
        <v>1</v>
      </c>
      <c r="ZA61" s="3">
        <v>0</v>
      </c>
      <c r="ZB61" s="3">
        <v>2</v>
      </c>
      <c r="ZC61" s="3">
        <v>0</v>
      </c>
      <c r="ZD61" s="3">
        <v>0</v>
      </c>
      <c r="ZE61" s="3">
        <v>2</v>
      </c>
      <c r="ZF61" s="3">
        <v>0</v>
      </c>
      <c r="ZG61" s="3">
        <v>0</v>
      </c>
      <c r="ZH61" s="3">
        <v>0</v>
      </c>
      <c r="ZI61" s="3">
        <v>1</v>
      </c>
      <c r="ZJ61" s="3">
        <v>0</v>
      </c>
      <c r="ZK61" s="3">
        <v>0</v>
      </c>
      <c r="ZL61" s="3">
        <v>1</v>
      </c>
      <c r="ZM61" s="3">
        <v>0</v>
      </c>
      <c r="ZN61" s="3">
        <v>0</v>
      </c>
      <c r="ZO61" s="3">
        <v>0</v>
      </c>
      <c r="ZP61" s="3">
        <v>0</v>
      </c>
      <c r="ZQ61" s="3">
        <v>0</v>
      </c>
      <c r="ZR61" s="3">
        <v>2</v>
      </c>
      <c r="ZS61" s="3">
        <v>0</v>
      </c>
      <c r="ZT61" s="3">
        <v>0</v>
      </c>
      <c r="ZU61" s="3">
        <v>1</v>
      </c>
      <c r="ZV61" s="3">
        <v>0</v>
      </c>
      <c r="ZW61" s="3">
        <v>0</v>
      </c>
      <c r="ZX61" s="3">
        <v>2</v>
      </c>
      <c r="ZY61" s="3">
        <v>0</v>
      </c>
      <c r="ZZ61" s="3">
        <v>0</v>
      </c>
      <c r="AAA61" s="3">
        <v>1</v>
      </c>
      <c r="AAB61" s="3">
        <v>2</v>
      </c>
      <c r="AAC61" s="3">
        <v>0</v>
      </c>
      <c r="AAD61" s="3">
        <v>0</v>
      </c>
      <c r="AAE61" s="3">
        <v>0</v>
      </c>
      <c r="AAF61" s="3">
        <v>0</v>
      </c>
      <c r="AAG61" s="3">
        <v>0</v>
      </c>
      <c r="AAH61" s="3">
        <v>0</v>
      </c>
      <c r="AAI61" s="3">
        <v>0</v>
      </c>
      <c r="AAJ61" s="3">
        <v>0</v>
      </c>
      <c r="AAK61" s="3">
        <v>0</v>
      </c>
      <c r="AAL61" s="3">
        <v>0</v>
      </c>
      <c r="AAM61" s="3">
        <v>0</v>
      </c>
      <c r="AAN61" s="3">
        <v>0</v>
      </c>
      <c r="AAO61" s="3">
        <v>0</v>
      </c>
      <c r="AAP61" s="3">
        <v>0</v>
      </c>
      <c r="AAQ61" s="3">
        <v>0</v>
      </c>
      <c r="AAR61" s="3">
        <v>0</v>
      </c>
      <c r="AAS61" s="3">
        <v>0</v>
      </c>
      <c r="AAT61" s="3">
        <v>0</v>
      </c>
      <c r="AAU61" s="3">
        <v>0</v>
      </c>
      <c r="AAV61" s="3">
        <v>0</v>
      </c>
      <c r="AAW61" s="3">
        <v>0</v>
      </c>
      <c r="AAX61" s="3">
        <v>0</v>
      </c>
      <c r="AAY61" s="3">
        <v>0</v>
      </c>
      <c r="AAZ61" s="3">
        <v>0</v>
      </c>
      <c r="ABA61" s="3">
        <v>0</v>
      </c>
      <c r="ABB61" s="3">
        <v>5</v>
      </c>
      <c r="ABC61" s="3">
        <v>4</v>
      </c>
      <c r="ABD61" s="3">
        <v>0</v>
      </c>
      <c r="ABE61" s="3">
        <v>0</v>
      </c>
      <c r="ABF61" s="3">
        <v>4</v>
      </c>
      <c r="ABG61" s="3">
        <v>6</v>
      </c>
      <c r="ABH61" s="3">
        <v>0</v>
      </c>
      <c r="ABI61" s="3">
        <v>0</v>
      </c>
      <c r="ABJ61" s="3">
        <v>0</v>
      </c>
      <c r="ABK61" s="3">
        <v>5</v>
      </c>
      <c r="ABL61" s="3">
        <v>5</v>
      </c>
      <c r="ABM61" s="3">
        <v>0</v>
      </c>
      <c r="ABN61" s="3">
        <v>0</v>
      </c>
      <c r="ABO61" s="3">
        <v>0</v>
      </c>
      <c r="ABP61" s="3">
        <v>2</v>
      </c>
      <c r="ABQ61" s="3">
        <v>5</v>
      </c>
      <c r="ABR61" s="3">
        <v>0</v>
      </c>
      <c r="ABS61" s="3">
        <v>0</v>
      </c>
      <c r="ABT61" s="3">
        <v>2</v>
      </c>
      <c r="ABU61" s="3">
        <v>3</v>
      </c>
      <c r="ABV61" s="3">
        <v>2</v>
      </c>
      <c r="ABW61" s="3">
        <v>0</v>
      </c>
      <c r="ABX61" s="3">
        <v>3</v>
      </c>
      <c r="ABY61" s="3">
        <v>2</v>
      </c>
      <c r="ABZ61" s="3">
        <v>2</v>
      </c>
      <c r="ACA61" s="3">
        <v>0</v>
      </c>
      <c r="ACB61" s="3">
        <v>4</v>
      </c>
      <c r="ACC61" s="3">
        <v>4</v>
      </c>
      <c r="ACD61" s="3">
        <v>0</v>
      </c>
      <c r="ACE61" s="3">
        <v>0</v>
      </c>
      <c r="ACF61" s="3">
        <v>0</v>
      </c>
      <c r="ACG61" s="3">
        <v>5</v>
      </c>
      <c r="ACH61" s="3">
        <v>3</v>
      </c>
      <c r="ACI61" s="3">
        <v>0</v>
      </c>
      <c r="ACJ61" s="3">
        <v>2</v>
      </c>
      <c r="ACK61" s="3">
        <v>3</v>
      </c>
      <c r="ACL61" s="3">
        <v>2</v>
      </c>
      <c r="ACM61" s="3">
        <v>6</v>
      </c>
      <c r="ACN61" s="3">
        <v>4</v>
      </c>
      <c r="ACO61" s="3">
        <v>3</v>
      </c>
      <c r="ACP61" s="3">
        <v>3</v>
      </c>
      <c r="ACQ61" s="3">
        <v>6</v>
      </c>
      <c r="ACR61" s="3">
        <v>0</v>
      </c>
      <c r="ACS61" s="3">
        <v>0</v>
      </c>
      <c r="ACT61" s="3">
        <v>6</v>
      </c>
      <c r="ACU61" s="3">
        <v>5</v>
      </c>
      <c r="ACV61" s="3">
        <v>0</v>
      </c>
      <c r="ACW61" s="3">
        <v>4</v>
      </c>
      <c r="ACX61" s="3">
        <v>5</v>
      </c>
      <c r="ACY61" s="3">
        <v>0</v>
      </c>
      <c r="ACZ61" s="3">
        <v>12</v>
      </c>
      <c r="ADA61" s="3">
        <v>0</v>
      </c>
      <c r="ADB61" s="3">
        <v>0</v>
      </c>
      <c r="ADC61" s="3">
        <v>3</v>
      </c>
      <c r="ADD61" s="3">
        <v>4</v>
      </c>
      <c r="ADE61" s="3">
        <v>0</v>
      </c>
      <c r="ADF61" s="3">
        <v>4</v>
      </c>
      <c r="ADG61" s="3">
        <v>6</v>
      </c>
      <c r="ADH61" s="3">
        <v>0</v>
      </c>
      <c r="ADI61" s="3">
        <v>5</v>
      </c>
      <c r="ADJ61" s="3">
        <v>3</v>
      </c>
      <c r="ADK61" s="3">
        <v>0</v>
      </c>
      <c r="ADL61" s="3">
        <v>5</v>
      </c>
      <c r="ADM61" s="3">
        <v>5</v>
      </c>
      <c r="ADN61" s="3">
        <v>0</v>
      </c>
      <c r="ADO61" s="3">
        <v>0</v>
      </c>
      <c r="ADP61" s="3">
        <v>0</v>
      </c>
      <c r="ADQ61" s="3">
        <v>0</v>
      </c>
      <c r="ADR61" s="3">
        <v>0</v>
      </c>
      <c r="ADS61" s="3">
        <v>0</v>
      </c>
      <c r="ADT61" s="3">
        <v>0</v>
      </c>
      <c r="ADU61" s="3">
        <v>0</v>
      </c>
      <c r="ADV61" s="3">
        <v>0</v>
      </c>
      <c r="ADW61" s="3">
        <v>0</v>
      </c>
      <c r="ADX61" s="3">
        <v>0</v>
      </c>
      <c r="ADY61" s="3">
        <v>0</v>
      </c>
      <c r="ADZ61" s="3">
        <v>0</v>
      </c>
      <c r="AEA61" s="3">
        <v>0</v>
      </c>
      <c r="AEB61" s="3">
        <v>0</v>
      </c>
      <c r="AEC61" s="3">
        <v>0</v>
      </c>
      <c r="AED61" s="3">
        <v>0</v>
      </c>
      <c r="AEE61" s="3">
        <v>0</v>
      </c>
      <c r="AEF61" s="3">
        <v>0</v>
      </c>
      <c r="AEG61" s="3">
        <v>0</v>
      </c>
      <c r="AEH61" s="3">
        <v>0</v>
      </c>
      <c r="AEI61" s="3">
        <v>0</v>
      </c>
      <c r="AEJ61" s="3">
        <v>0</v>
      </c>
      <c r="AEK61" s="3">
        <v>0</v>
      </c>
      <c r="AEL61" s="3">
        <v>0</v>
      </c>
      <c r="AEM61" t="s">
        <v>927</v>
      </c>
      <c r="AEN61" t="s">
        <v>933</v>
      </c>
      <c r="AEO61" s="5">
        <v>0</v>
      </c>
      <c r="AEP61" s="5">
        <v>0</v>
      </c>
      <c r="AEQ61" t="s">
        <v>933</v>
      </c>
      <c r="AER61" t="s">
        <v>933</v>
      </c>
      <c r="AES61" s="5">
        <v>0</v>
      </c>
      <c r="AET61" s="5">
        <v>0</v>
      </c>
      <c r="AEU61" s="5">
        <v>0</v>
      </c>
      <c r="AEV61" t="s">
        <v>933</v>
      </c>
      <c r="AEW61" t="s">
        <v>933</v>
      </c>
      <c r="AEX61" s="5">
        <v>0</v>
      </c>
      <c r="AEY61" s="5">
        <v>0</v>
      </c>
      <c r="AEZ61" s="5">
        <v>0</v>
      </c>
      <c r="AFA61" t="s">
        <v>933</v>
      </c>
      <c r="AFB61" t="s">
        <v>933</v>
      </c>
      <c r="AFC61" s="5">
        <v>0</v>
      </c>
      <c r="AFD61" s="5">
        <v>0</v>
      </c>
      <c r="AFE61" t="s">
        <v>933</v>
      </c>
      <c r="AFF61" t="s">
        <v>933</v>
      </c>
      <c r="AFG61" t="s">
        <v>933</v>
      </c>
      <c r="AFH61" s="5">
        <v>0</v>
      </c>
      <c r="AFI61" t="s">
        <v>933</v>
      </c>
      <c r="AFJ61" t="s">
        <v>933</v>
      </c>
      <c r="AFK61" t="s">
        <v>933</v>
      </c>
      <c r="AFL61" s="5">
        <v>0</v>
      </c>
      <c r="AFM61" t="s">
        <v>933</v>
      </c>
      <c r="AFN61" t="s">
        <v>933</v>
      </c>
      <c r="AFO61" s="5">
        <v>0</v>
      </c>
      <c r="AFP61" s="5">
        <v>0</v>
      </c>
      <c r="AFQ61" s="5">
        <v>0</v>
      </c>
      <c r="AFR61" t="s">
        <v>933</v>
      </c>
      <c r="AFS61" t="s">
        <v>933</v>
      </c>
      <c r="AFT61" s="5">
        <v>0</v>
      </c>
      <c r="AFU61" t="s">
        <v>933</v>
      </c>
      <c r="AFV61" t="s">
        <v>933</v>
      </c>
      <c r="AFW61" t="s">
        <v>933</v>
      </c>
      <c r="AFX61" t="s">
        <v>933</v>
      </c>
      <c r="AFY61" t="s">
        <v>933</v>
      </c>
      <c r="AFZ61" s="5">
        <v>0</v>
      </c>
      <c r="AGA61" t="s">
        <v>933</v>
      </c>
      <c r="AGB61" t="s">
        <v>933</v>
      </c>
      <c r="AGC61" s="5">
        <v>0</v>
      </c>
      <c r="AGD61" s="5">
        <v>0</v>
      </c>
      <c r="AGE61" t="s">
        <v>933</v>
      </c>
      <c r="AGF61" t="s">
        <v>933</v>
      </c>
      <c r="AGG61" s="5">
        <v>0</v>
      </c>
      <c r="AGH61" t="s">
        <v>933</v>
      </c>
      <c r="AGI61" t="s">
        <v>933</v>
      </c>
      <c r="AGJ61" s="5">
        <v>0</v>
      </c>
      <c r="AGK61" t="s">
        <v>933</v>
      </c>
      <c r="AGL61" s="5">
        <v>0</v>
      </c>
      <c r="AGM61" s="5">
        <v>0</v>
      </c>
      <c r="AGN61" t="s">
        <v>933</v>
      </c>
      <c r="AGO61" t="s">
        <v>933</v>
      </c>
      <c r="AGP61" s="5">
        <v>0</v>
      </c>
      <c r="AGQ61" t="s">
        <v>933</v>
      </c>
      <c r="AGR61" t="s">
        <v>933</v>
      </c>
      <c r="AGS61" s="5">
        <v>0</v>
      </c>
      <c r="AGT61" t="s">
        <v>933</v>
      </c>
      <c r="AGU61" t="s">
        <v>933</v>
      </c>
      <c r="AGV61" s="5">
        <v>0</v>
      </c>
      <c r="AGW61" t="s">
        <v>933</v>
      </c>
      <c r="AGX61" t="s">
        <v>933</v>
      </c>
      <c r="AGY61" s="5">
        <v>0</v>
      </c>
      <c r="AGZ61" s="5">
        <v>0</v>
      </c>
      <c r="AHA61" s="5">
        <v>0</v>
      </c>
      <c r="AHB61" s="5">
        <v>0</v>
      </c>
      <c r="AHC61" s="5">
        <v>0</v>
      </c>
      <c r="AHD61" s="5">
        <v>0</v>
      </c>
      <c r="AHE61" s="5">
        <v>0</v>
      </c>
      <c r="AHF61" s="5">
        <v>0</v>
      </c>
      <c r="AHG61" s="5">
        <v>0</v>
      </c>
      <c r="AHH61" s="5">
        <v>0</v>
      </c>
      <c r="AHI61" s="5">
        <v>0</v>
      </c>
      <c r="AHJ61" s="5">
        <v>0</v>
      </c>
      <c r="AHK61" s="5">
        <v>0</v>
      </c>
      <c r="AHL61" s="5">
        <v>0</v>
      </c>
      <c r="AHM61" s="5">
        <v>0</v>
      </c>
      <c r="AHN61" s="5">
        <v>0</v>
      </c>
      <c r="AHO61" s="5">
        <v>0</v>
      </c>
      <c r="AHP61" s="5">
        <v>0</v>
      </c>
      <c r="AHQ61" s="5">
        <v>0</v>
      </c>
      <c r="AHR61" s="5">
        <v>0</v>
      </c>
      <c r="AHS61" s="5">
        <v>0</v>
      </c>
      <c r="AHT61" s="5">
        <v>0</v>
      </c>
      <c r="AHU61" s="5">
        <v>0</v>
      </c>
      <c r="AHV61" s="5">
        <v>0</v>
      </c>
      <c r="AHW61" s="5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5"/>
  <sheetViews>
    <sheetView topLeftCell="L1" zoomScale="130" zoomScaleNormal="130" workbookViewId="0">
      <selection activeCell="H13" sqref="H13"/>
    </sheetView>
  </sheetViews>
  <sheetFormatPr baseColWidth="10" defaultRowHeight="15" x14ac:dyDescent="0.2"/>
  <cols>
    <col min="1" max="1" width="14" customWidth="1"/>
  </cols>
  <sheetData>
    <row r="1" spans="1:61" x14ac:dyDescent="0.2">
      <c r="A1" s="6" t="s">
        <v>1225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1137</v>
      </c>
      <c r="K1" s="5" t="s">
        <v>1138</v>
      </c>
      <c r="L1" s="5" t="s">
        <v>1139</v>
      </c>
      <c r="M1" s="5" t="s">
        <v>1140</v>
      </c>
      <c r="N1" s="5" t="s">
        <v>1141</v>
      </c>
      <c r="O1" s="5" t="s">
        <v>1142</v>
      </c>
      <c r="P1" s="5" t="s">
        <v>1143</v>
      </c>
      <c r="Q1" s="5" t="s">
        <v>1144</v>
      </c>
      <c r="R1" s="5" t="s">
        <v>1145</v>
      </c>
      <c r="S1" s="5" t="s">
        <v>1146</v>
      </c>
      <c r="T1" s="5" t="s">
        <v>1147</v>
      </c>
      <c r="U1" s="5" t="s">
        <v>1148</v>
      </c>
      <c r="V1" s="5" t="s">
        <v>1149</v>
      </c>
      <c r="W1" s="5" t="s">
        <v>1150</v>
      </c>
      <c r="X1" s="5" t="s">
        <v>1151</v>
      </c>
      <c r="Y1" s="5" t="s">
        <v>1152</v>
      </c>
      <c r="Z1" s="5" t="s">
        <v>1153</v>
      </c>
      <c r="AA1" s="5" t="s">
        <v>1154</v>
      </c>
      <c r="AB1" s="5" t="s">
        <v>1155</v>
      </c>
      <c r="AC1" s="5" t="s">
        <v>1156</v>
      </c>
      <c r="AD1" s="5" t="s">
        <v>1157</v>
      </c>
      <c r="AE1" s="5" t="s">
        <v>1158</v>
      </c>
      <c r="AF1" s="5" t="s">
        <v>1159</v>
      </c>
      <c r="AG1" s="5" t="s">
        <v>1160</v>
      </c>
      <c r="AH1" s="5" t="s">
        <v>1161</v>
      </c>
      <c r="AI1" s="5" t="s">
        <v>1162</v>
      </c>
      <c r="AJ1" s="5" t="s">
        <v>1163</v>
      </c>
      <c r="AK1" s="5" t="s">
        <v>1164</v>
      </c>
      <c r="AL1" s="5" t="s">
        <v>1165</v>
      </c>
      <c r="AM1" s="5" t="s">
        <v>1166</v>
      </c>
      <c r="AN1" s="5" t="s">
        <v>1167</v>
      </c>
      <c r="AO1" s="5" t="s">
        <v>1168</v>
      </c>
      <c r="AP1" s="5" t="s">
        <v>1169</v>
      </c>
      <c r="AQ1" s="5" t="s">
        <v>1170</v>
      </c>
      <c r="AR1" s="5" t="s">
        <v>1171</v>
      </c>
      <c r="AS1" s="5" t="s">
        <v>1172</v>
      </c>
      <c r="AT1" s="5" t="s">
        <v>1173</v>
      </c>
      <c r="AU1" s="5" t="s">
        <v>1174</v>
      </c>
      <c r="AV1" s="5" t="s">
        <v>1175</v>
      </c>
      <c r="AW1" s="5" t="s">
        <v>1176</v>
      </c>
      <c r="AX1" s="5" t="s">
        <v>1177</v>
      </c>
      <c r="AY1" s="5" t="s">
        <v>1178</v>
      </c>
      <c r="AZ1" s="5" t="s">
        <v>1179</v>
      </c>
      <c r="BA1" s="5" t="s">
        <v>1180</v>
      </c>
      <c r="BB1" s="5" t="s">
        <v>1181</v>
      </c>
      <c r="BC1" s="5" t="s">
        <v>1182</v>
      </c>
      <c r="BD1" s="5" t="s">
        <v>1183</v>
      </c>
      <c r="BE1" s="5" t="s">
        <v>1184</v>
      </c>
      <c r="BF1" s="5" t="s">
        <v>1185</v>
      </c>
      <c r="BG1" s="5" t="s">
        <v>1186</v>
      </c>
      <c r="BH1" s="5" t="s">
        <v>1187</v>
      </c>
      <c r="BI1" s="5" t="s">
        <v>1188</v>
      </c>
    </row>
    <row r="2" spans="1:61" x14ac:dyDescent="0.2">
      <c r="A2" t="s">
        <v>913</v>
      </c>
      <c r="B2">
        <v>4</v>
      </c>
      <c r="C2">
        <v>28</v>
      </c>
      <c r="D2">
        <v>32</v>
      </c>
      <c r="E2">
        <v>25</v>
      </c>
      <c r="F2">
        <v>27</v>
      </c>
      <c r="G2">
        <v>46</v>
      </c>
      <c r="H2">
        <v>37</v>
      </c>
      <c r="I2">
        <v>49</v>
      </c>
      <c r="J2">
        <v>34</v>
      </c>
      <c r="K2">
        <v>30</v>
      </c>
      <c r="L2">
        <v>28</v>
      </c>
      <c r="M2">
        <v>30</v>
      </c>
      <c r="N2">
        <v>30</v>
      </c>
      <c r="O2">
        <v>25</v>
      </c>
      <c r="P2">
        <v>37</v>
      </c>
      <c r="Q2">
        <v>4</v>
      </c>
      <c r="R2">
        <v>24</v>
      </c>
      <c r="S2">
        <v>35</v>
      </c>
      <c r="T2">
        <v>26</v>
      </c>
      <c r="U2">
        <v>22</v>
      </c>
      <c r="V2">
        <v>37</v>
      </c>
      <c r="W2">
        <v>19</v>
      </c>
      <c r="X2">
        <v>16</v>
      </c>
      <c r="Y2">
        <v>37</v>
      </c>
      <c r="Z2">
        <v>28</v>
      </c>
      <c r="AA2">
        <v>6</v>
      </c>
      <c r="AB2">
        <v>27</v>
      </c>
      <c r="AC2">
        <v>26</v>
      </c>
      <c r="AD2">
        <v>32</v>
      </c>
      <c r="AE2">
        <v>36</v>
      </c>
      <c r="AF2">
        <v>29</v>
      </c>
      <c r="AG2">
        <v>31</v>
      </c>
      <c r="AH2">
        <v>34</v>
      </c>
      <c r="AI2">
        <v>24</v>
      </c>
      <c r="AJ2">
        <v>30</v>
      </c>
      <c r="AK2">
        <v>26</v>
      </c>
      <c r="AL2">
        <v>37</v>
      </c>
      <c r="AM2">
        <v>32</v>
      </c>
      <c r="AN2">
        <v>24</v>
      </c>
      <c r="AO2">
        <v>33</v>
      </c>
      <c r="AP2">
        <v>33</v>
      </c>
      <c r="AQ2">
        <v>30</v>
      </c>
      <c r="AR2">
        <v>35</v>
      </c>
      <c r="AS2">
        <v>20</v>
      </c>
      <c r="AT2">
        <v>24</v>
      </c>
      <c r="AU2">
        <v>24</v>
      </c>
      <c r="AV2">
        <v>34</v>
      </c>
      <c r="AW2">
        <v>37</v>
      </c>
      <c r="AX2">
        <v>23</v>
      </c>
      <c r="AY2">
        <v>40</v>
      </c>
      <c r="AZ2">
        <v>29</v>
      </c>
      <c r="BA2">
        <v>47</v>
      </c>
      <c r="BB2">
        <v>35</v>
      </c>
      <c r="BC2">
        <v>31</v>
      </c>
      <c r="BD2">
        <v>24</v>
      </c>
      <c r="BE2">
        <v>40</v>
      </c>
      <c r="BF2">
        <v>45</v>
      </c>
      <c r="BG2">
        <v>22</v>
      </c>
      <c r="BH2">
        <v>43</v>
      </c>
      <c r="BI2">
        <v>33</v>
      </c>
    </row>
    <row r="3" spans="1:61" x14ac:dyDescent="0.2">
      <c r="A3" t="s">
        <v>912</v>
      </c>
      <c r="B3">
        <v>12</v>
      </c>
      <c r="C3">
        <v>0</v>
      </c>
      <c r="D3">
        <v>4</v>
      </c>
      <c r="E3">
        <v>15</v>
      </c>
      <c r="F3">
        <v>10</v>
      </c>
      <c r="G3">
        <v>0</v>
      </c>
      <c r="H3">
        <v>0</v>
      </c>
      <c r="I3">
        <v>2</v>
      </c>
      <c r="J3">
        <v>2</v>
      </c>
      <c r="K3">
        <v>5</v>
      </c>
      <c r="L3">
        <v>4</v>
      </c>
      <c r="M3">
        <v>3</v>
      </c>
      <c r="N3">
        <v>3</v>
      </c>
      <c r="O3">
        <v>8</v>
      </c>
      <c r="P3">
        <v>0</v>
      </c>
      <c r="Q3">
        <v>33</v>
      </c>
      <c r="R3">
        <v>0</v>
      </c>
      <c r="S3">
        <v>2</v>
      </c>
      <c r="T3">
        <v>7</v>
      </c>
      <c r="U3">
        <v>11</v>
      </c>
      <c r="V3">
        <v>1</v>
      </c>
      <c r="W3">
        <v>1</v>
      </c>
      <c r="X3">
        <v>17</v>
      </c>
      <c r="Y3">
        <v>3</v>
      </c>
      <c r="Z3">
        <v>7</v>
      </c>
      <c r="AA3">
        <v>18</v>
      </c>
      <c r="AB3">
        <v>2</v>
      </c>
      <c r="AC3">
        <v>5</v>
      </c>
      <c r="AD3">
        <v>1</v>
      </c>
      <c r="AE3">
        <v>0</v>
      </c>
      <c r="AF3">
        <v>8</v>
      </c>
      <c r="AG3">
        <v>4</v>
      </c>
      <c r="AH3">
        <v>4</v>
      </c>
      <c r="AI3">
        <v>11</v>
      </c>
      <c r="AJ3">
        <v>3</v>
      </c>
      <c r="AK3">
        <v>1</v>
      </c>
      <c r="AL3">
        <v>0</v>
      </c>
      <c r="AM3">
        <v>5</v>
      </c>
      <c r="AN3">
        <v>15</v>
      </c>
      <c r="AO3">
        <v>1</v>
      </c>
      <c r="AP3">
        <v>3</v>
      </c>
      <c r="AQ3">
        <v>2</v>
      </c>
      <c r="AR3">
        <v>0</v>
      </c>
      <c r="AS3">
        <v>4</v>
      </c>
      <c r="AT3">
        <v>0</v>
      </c>
      <c r="AU3">
        <v>8</v>
      </c>
      <c r="AV3">
        <v>2</v>
      </c>
      <c r="AW3">
        <v>1</v>
      </c>
      <c r="AX3">
        <v>11</v>
      </c>
      <c r="AY3">
        <v>1</v>
      </c>
      <c r="AZ3">
        <v>10</v>
      </c>
      <c r="BA3">
        <v>1</v>
      </c>
      <c r="BB3">
        <v>1</v>
      </c>
      <c r="BC3">
        <v>11</v>
      </c>
      <c r="BD3">
        <v>15</v>
      </c>
      <c r="BE3">
        <v>4</v>
      </c>
      <c r="BF3">
        <v>3</v>
      </c>
      <c r="BG3">
        <v>16</v>
      </c>
      <c r="BH3">
        <v>1</v>
      </c>
      <c r="BI3">
        <v>5</v>
      </c>
    </row>
    <row r="4" spans="1:61" x14ac:dyDescent="0.2">
      <c r="A4" t="s">
        <v>911</v>
      </c>
      <c r="B4">
        <v>17</v>
      </c>
      <c r="C4">
        <v>0</v>
      </c>
      <c r="D4">
        <v>0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1</v>
      </c>
      <c r="Y4">
        <v>1</v>
      </c>
      <c r="Z4">
        <v>2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2</v>
      </c>
      <c r="AO4">
        <v>0</v>
      </c>
      <c r="AP4">
        <v>1</v>
      </c>
      <c r="AQ4">
        <v>0</v>
      </c>
      <c r="AR4">
        <v>1</v>
      </c>
      <c r="AS4">
        <v>2</v>
      </c>
      <c r="AT4">
        <v>0</v>
      </c>
      <c r="AU4">
        <v>1</v>
      </c>
      <c r="AV4">
        <v>0</v>
      </c>
      <c r="AW4">
        <v>0</v>
      </c>
      <c r="AX4">
        <v>4</v>
      </c>
      <c r="AY4">
        <v>0</v>
      </c>
      <c r="AZ4">
        <v>0</v>
      </c>
      <c r="BA4">
        <v>0</v>
      </c>
      <c r="BB4">
        <v>0</v>
      </c>
      <c r="BC4">
        <v>2</v>
      </c>
      <c r="BD4">
        <v>0</v>
      </c>
      <c r="BE4">
        <v>0</v>
      </c>
      <c r="BF4">
        <v>1</v>
      </c>
      <c r="BG4">
        <v>8</v>
      </c>
      <c r="BH4">
        <v>0</v>
      </c>
      <c r="BI4">
        <v>0</v>
      </c>
    </row>
    <row r="5" spans="1:61" x14ac:dyDescent="0.2">
      <c r="A5" t="s">
        <v>919</v>
      </c>
      <c r="B5">
        <v>7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3"/>
  <sheetViews>
    <sheetView zoomScale="60" zoomScaleNormal="60" workbookViewId="0">
      <selection sqref="A1:A62"/>
    </sheetView>
  </sheetViews>
  <sheetFormatPr baseColWidth="10" defaultRowHeight="15" x14ac:dyDescent="0.2"/>
  <sheetData>
    <row r="1" spans="1:15" s="6" customFormat="1" x14ac:dyDescent="0.2">
      <c r="A1" s="6" t="s">
        <v>0</v>
      </c>
      <c r="B1" s="6" t="s">
        <v>1043</v>
      </c>
      <c r="G1" s="6" t="s">
        <v>1044</v>
      </c>
      <c r="L1" s="6" t="s">
        <v>1045</v>
      </c>
    </row>
    <row r="2" spans="1:15" x14ac:dyDescent="0.2">
      <c r="B2" t="s">
        <v>913</v>
      </c>
      <c r="C2" t="s">
        <v>912</v>
      </c>
      <c r="D2" t="s">
        <v>911</v>
      </c>
      <c r="E2" t="s">
        <v>919</v>
      </c>
      <c r="G2" t="s">
        <v>913</v>
      </c>
      <c r="H2" t="s">
        <v>912</v>
      </c>
      <c r="I2" t="s">
        <v>911</v>
      </c>
      <c r="J2" t="s">
        <v>919</v>
      </c>
      <c r="L2" t="s">
        <v>933</v>
      </c>
      <c r="M2" t="s">
        <v>927</v>
      </c>
      <c r="N2" t="s">
        <v>928</v>
      </c>
      <c r="O2" t="s">
        <v>1198</v>
      </c>
    </row>
    <row r="3" spans="1:15" x14ac:dyDescent="0.2">
      <c r="A3" s="5">
        <v>1</v>
      </c>
      <c r="B3">
        <v>1</v>
      </c>
      <c r="C3">
        <v>19</v>
      </c>
      <c r="D3">
        <v>20</v>
      </c>
      <c r="E3">
        <v>0</v>
      </c>
      <c r="G3">
        <v>4</v>
      </c>
      <c r="H3">
        <v>12</v>
      </c>
      <c r="I3">
        <v>17</v>
      </c>
      <c r="J3">
        <v>7</v>
      </c>
      <c r="L3">
        <v>0</v>
      </c>
      <c r="M3">
        <v>30</v>
      </c>
      <c r="N3">
        <v>10</v>
      </c>
      <c r="O3">
        <v>40</v>
      </c>
    </row>
    <row r="4" spans="1:15" x14ac:dyDescent="0.2">
      <c r="A4" s="5">
        <v>2</v>
      </c>
      <c r="B4">
        <v>28</v>
      </c>
      <c r="C4">
        <v>0</v>
      </c>
      <c r="D4">
        <v>0</v>
      </c>
      <c r="E4">
        <v>0</v>
      </c>
      <c r="G4">
        <v>28</v>
      </c>
      <c r="H4">
        <v>0</v>
      </c>
      <c r="I4">
        <v>0</v>
      </c>
      <c r="J4">
        <v>0</v>
      </c>
      <c r="L4">
        <v>28</v>
      </c>
      <c r="M4">
        <v>0</v>
      </c>
      <c r="N4">
        <v>0</v>
      </c>
      <c r="O4">
        <v>28</v>
      </c>
    </row>
    <row r="5" spans="1:15" x14ac:dyDescent="0.2">
      <c r="A5" s="5">
        <v>3</v>
      </c>
      <c r="B5">
        <v>30</v>
      </c>
      <c r="C5">
        <v>6</v>
      </c>
      <c r="D5">
        <v>0</v>
      </c>
      <c r="E5">
        <v>0</v>
      </c>
      <c r="G5">
        <v>32</v>
      </c>
      <c r="H5">
        <v>4</v>
      </c>
      <c r="I5">
        <v>0</v>
      </c>
      <c r="J5">
        <v>0</v>
      </c>
      <c r="L5">
        <v>36</v>
      </c>
      <c r="M5">
        <v>0</v>
      </c>
      <c r="N5">
        <v>0</v>
      </c>
      <c r="O5">
        <v>36</v>
      </c>
    </row>
    <row r="6" spans="1:15" x14ac:dyDescent="0.2">
      <c r="A6" s="5">
        <v>4</v>
      </c>
      <c r="B6">
        <v>28</v>
      </c>
      <c r="C6">
        <v>12</v>
      </c>
      <c r="D6">
        <v>2</v>
      </c>
      <c r="E6">
        <v>1</v>
      </c>
      <c r="G6">
        <v>25</v>
      </c>
      <c r="H6">
        <v>15</v>
      </c>
      <c r="I6">
        <v>2</v>
      </c>
      <c r="J6">
        <v>1</v>
      </c>
      <c r="L6">
        <v>43</v>
      </c>
      <c r="M6">
        <v>0</v>
      </c>
      <c r="N6">
        <v>0</v>
      </c>
      <c r="O6">
        <v>43</v>
      </c>
    </row>
    <row r="7" spans="1:15" x14ac:dyDescent="0.2">
      <c r="A7" s="5">
        <v>7</v>
      </c>
      <c r="B7">
        <v>15</v>
      </c>
      <c r="C7">
        <v>12</v>
      </c>
      <c r="D7">
        <v>8</v>
      </c>
      <c r="E7">
        <v>4</v>
      </c>
      <c r="G7">
        <v>27</v>
      </c>
      <c r="H7">
        <v>10</v>
      </c>
      <c r="I7">
        <v>2</v>
      </c>
      <c r="J7">
        <v>0</v>
      </c>
      <c r="L7">
        <v>38</v>
      </c>
      <c r="M7">
        <v>1</v>
      </c>
      <c r="N7">
        <v>0</v>
      </c>
      <c r="O7">
        <v>39</v>
      </c>
    </row>
    <row r="8" spans="1:15" x14ac:dyDescent="0.2">
      <c r="A8" s="5">
        <v>8</v>
      </c>
      <c r="B8">
        <v>29</v>
      </c>
      <c r="C8">
        <v>17</v>
      </c>
      <c r="D8">
        <v>0</v>
      </c>
      <c r="E8">
        <v>0</v>
      </c>
      <c r="G8">
        <v>46</v>
      </c>
      <c r="H8">
        <v>0</v>
      </c>
      <c r="I8">
        <v>0</v>
      </c>
      <c r="J8">
        <v>0</v>
      </c>
      <c r="L8">
        <v>46</v>
      </c>
      <c r="M8">
        <v>0</v>
      </c>
      <c r="N8">
        <v>0</v>
      </c>
      <c r="O8">
        <v>46</v>
      </c>
    </row>
    <row r="9" spans="1:15" x14ac:dyDescent="0.2">
      <c r="A9" s="5">
        <v>9</v>
      </c>
      <c r="B9">
        <v>26</v>
      </c>
      <c r="C9">
        <v>12</v>
      </c>
      <c r="D9">
        <v>0</v>
      </c>
      <c r="E9">
        <v>0</v>
      </c>
      <c r="G9">
        <v>37</v>
      </c>
      <c r="H9">
        <v>0</v>
      </c>
      <c r="I9">
        <v>0</v>
      </c>
      <c r="J9">
        <v>1</v>
      </c>
      <c r="L9">
        <v>36</v>
      </c>
      <c r="M9">
        <v>1</v>
      </c>
      <c r="N9">
        <v>1</v>
      </c>
      <c r="O9">
        <v>38</v>
      </c>
    </row>
    <row r="10" spans="1:15" x14ac:dyDescent="0.2">
      <c r="A10" s="5">
        <v>10</v>
      </c>
      <c r="B10">
        <v>31</v>
      </c>
      <c r="C10">
        <v>21</v>
      </c>
      <c r="D10">
        <v>0</v>
      </c>
      <c r="E10">
        <v>0</v>
      </c>
      <c r="G10">
        <v>49</v>
      </c>
      <c r="H10">
        <v>2</v>
      </c>
      <c r="I10">
        <v>1</v>
      </c>
      <c r="J10">
        <v>0</v>
      </c>
      <c r="L10">
        <v>52</v>
      </c>
      <c r="M10">
        <v>0</v>
      </c>
      <c r="N10">
        <v>0</v>
      </c>
      <c r="O10">
        <v>52</v>
      </c>
    </row>
    <row r="11" spans="1:15" x14ac:dyDescent="0.2">
      <c r="A11" s="5">
        <v>11</v>
      </c>
      <c r="B11">
        <v>14</v>
      </c>
      <c r="C11">
        <v>22</v>
      </c>
      <c r="D11">
        <v>0</v>
      </c>
      <c r="E11">
        <v>0</v>
      </c>
      <c r="G11">
        <v>34</v>
      </c>
      <c r="H11">
        <v>2</v>
      </c>
      <c r="I11">
        <v>0</v>
      </c>
      <c r="J11">
        <v>0</v>
      </c>
      <c r="L11">
        <v>35</v>
      </c>
      <c r="M11">
        <v>1</v>
      </c>
      <c r="N11">
        <v>0</v>
      </c>
      <c r="O11">
        <v>36</v>
      </c>
    </row>
    <row r="12" spans="1:15" x14ac:dyDescent="0.2">
      <c r="A12" s="5">
        <v>12</v>
      </c>
      <c r="B12">
        <v>21</v>
      </c>
      <c r="C12">
        <v>15</v>
      </c>
      <c r="D12">
        <v>1</v>
      </c>
      <c r="E12">
        <v>0</v>
      </c>
      <c r="G12">
        <v>30</v>
      </c>
      <c r="H12">
        <v>5</v>
      </c>
      <c r="I12">
        <v>2</v>
      </c>
      <c r="J12">
        <v>0</v>
      </c>
      <c r="L12">
        <v>37</v>
      </c>
      <c r="M12">
        <v>0</v>
      </c>
      <c r="N12">
        <v>0</v>
      </c>
      <c r="O12">
        <v>37</v>
      </c>
    </row>
    <row r="13" spans="1:15" x14ac:dyDescent="0.2">
      <c r="A13" s="5">
        <v>13</v>
      </c>
      <c r="B13">
        <v>28</v>
      </c>
      <c r="C13">
        <v>4</v>
      </c>
      <c r="D13">
        <v>0</v>
      </c>
      <c r="E13">
        <v>0</v>
      </c>
      <c r="G13">
        <v>28</v>
      </c>
      <c r="H13">
        <v>4</v>
      </c>
      <c r="I13">
        <v>0</v>
      </c>
      <c r="J13">
        <v>0</v>
      </c>
      <c r="L13">
        <v>32</v>
      </c>
      <c r="M13">
        <v>0</v>
      </c>
      <c r="N13">
        <v>0</v>
      </c>
      <c r="O13">
        <v>32</v>
      </c>
    </row>
    <row r="14" spans="1:15" x14ac:dyDescent="0.2">
      <c r="A14" s="5">
        <v>14</v>
      </c>
      <c r="B14">
        <v>23</v>
      </c>
      <c r="C14">
        <v>10</v>
      </c>
      <c r="D14">
        <v>0</v>
      </c>
      <c r="E14">
        <v>0</v>
      </c>
      <c r="G14">
        <v>30</v>
      </c>
      <c r="H14">
        <v>3</v>
      </c>
      <c r="I14">
        <v>0</v>
      </c>
      <c r="J14">
        <v>0</v>
      </c>
      <c r="L14">
        <v>27</v>
      </c>
      <c r="M14">
        <v>4</v>
      </c>
      <c r="N14">
        <v>2</v>
      </c>
      <c r="O14">
        <v>33</v>
      </c>
    </row>
    <row r="15" spans="1:15" x14ac:dyDescent="0.2">
      <c r="A15" s="5">
        <v>15</v>
      </c>
      <c r="B15">
        <v>20</v>
      </c>
      <c r="C15">
        <v>13</v>
      </c>
      <c r="D15">
        <v>0</v>
      </c>
      <c r="E15">
        <v>0</v>
      </c>
      <c r="G15">
        <v>30</v>
      </c>
      <c r="H15">
        <v>3</v>
      </c>
      <c r="I15">
        <v>0</v>
      </c>
      <c r="J15">
        <v>0</v>
      </c>
      <c r="L15">
        <v>30</v>
      </c>
      <c r="M15">
        <v>3</v>
      </c>
      <c r="N15">
        <v>0</v>
      </c>
      <c r="O15">
        <v>33</v>
      </c>
    </row>
    <row r="16" spans="1:15" x14ac:dyDescent="0.2">
      <c r="A16" s="5">
        <v>17</v>
      </c>
      <c r="B16">
        <v>18</v>
      </c>
      <c r="C16">
        <v>14</v>
      </c>
      <c r="D16">
        <v>1</v>
      </c>
      <c r="E16">
        <v>0</v>
      </c>
      <c r="G16">
        <v>25</v>
      </c>
      <c r="H16">
        <v>8</v>
      </c>
      <c r="I16">
        <v>0</v>
      </c>
      <c r="J16">
        <v>0</v>
      </c>
      <c r="L16">
        <v>33</v>
      </c>
      <c r="M16">
        <v>0</v>
      </c>
      <c r="N16">
        <v>0</v>
      </c>
      <c r="O16">
        <v>33</v>
      </c>
    </row>
    <row r="17" spans="1:15" x14ac:dyDescent="0.2">
      <c r="A17" s="5">
        <v>18</v>
      </c>
      <c r="B17">
        <v>35</v>
      </c>
      <c r="C17">
        <v>2</v>
      </c>
      <c r="D17">
        <v>0</v>
      </c>
      <c r="E17">
        <v>0</v>
      </c>
      <c r="G17">
        <v>37</v>
      </c>
      <c r="H17">
        <v>0</v>
      </c>
      <c r="I17">
        <v>0</v>
      </c>
      <c r="J17">
        <v>0</v>
      </c>
      <c r="L17">
        <v>37</v>
      </c>
      <c r="M17">
        <v>0</v>
      </c>
      <c r="N17">
        <v>0</v>
      </c>
      <c r="O17">
        <v>37</v>
      </c>
    </row>
    <row r="18" spans="1:15" x14ac:dyDescent="0.2">
      <c r="A18" s="5">
        <v>19</v>
      </c>
      <c r="B18">
        <v>1</v>
      </c>
      <c r="C18">
        <v>34</v>
      </c>
      <c r="D18">
        <v>7</v>
      </c>
      <c r="E18">
        <v>0</v>
      </c>
      <c r="G18">
        <v>4</v>
      </c>
      <c r="H18">
        <v>33</v>
      </c>
      <c r="I18">
        <v>5</v>
      </c>
      <c r="J18">
        <v>0</v>
      </c>
      <c r="L18">
        <v>39</v>
      </c>
      <c r="M18">
        <v>3</v>
      </c>
      <c r="N18">
        <v>0</v>
      </c>
      <c r="O18">
        <v>42</v>
      </c>
    </row>
    <row r="19" spans="1:15" x14ac:dyDescent="0.2">
      <c r="A19" s="5">
        <v>20</v>
      </c>
      <c r="B19">
        <v>21</v>
      </c>
      <c r="C19">
        <v>3</v>
      </c>
      <c r="D19">
        <v>0</v>
      </c>
      <c r="E19">
        <v>0</v>
      </c>
      <c r="G19">
        <v>24</v>
      </c>
      <c r="H19">
        <v>0</v>
      </c>
      <c r="I19">
        <v>0</v>
      </c>
      <c r="J19">
        <v>0</v>
      </c>
      <c r="L19">
        <v>24</v>
      </c>
      <c r="M19">
        <v>0</v>
      </c>
      <c r="N19">
        <v>0</v>
      </c>
      <c r="O19">
        <v>24</v>
      </c>
    </row>
    <row r="20" spans="1:15" x14ac:dyDescent="0.2">
      <c r="A20" s="5">
        <v>21</v>
      </c>
      <c r="B20">
        <v>36</v>
      </c>
      <c r="C20">
        <v>1</v>
      </c>
      <c r="D20">
        <v>0</v>
      </c>
      <c r="E20">
        <v>0</v>
      </c>
      <c r="G20">
        <v>35</v>
      </c>
      <c r="H20">
        <v>2</v>
      </c>
      <c r="I20">
        <v>0</v>
      </c>
      <c r="J20">
        <v>0</v>
      </c>
      <c r="L20">
        <v>35</v>
      </c>
      <c r="M20">
        <v>2</v>
      </c>
      <c r="N20">
        <v>0</v>
      </c>
      <c r="O20">
        <v>37</v>
      </c>
    </row>
    <row r="21" spans="1:15" x14ac:dyDescent="0.2">
      <c r="A21" s="5">
        <v>22</v>
      </c>
      <c r="B21">
        <v>10</v>
      </c>
      <c r="C21">
        <v>23</v>
      </c>
      <c r="D21">
        <v>2</v>
      </c>
      <c r="E21">
        <v>0</v>
      </c>
      <c r="G21">
        <v>26</v>
      </c>
      <c r="H21">
        <v>7</v>
      </c>
      <c r="I21">
        <v>2</v>
      </c>
      <c r="J21">
        <v>0</v>
      </c>
      <c r="L21">
        <v>33</v>
      </c>
      <c r="M21">
        <v>2</v>
      </c>
      <c r="N21">
        <v>0</v>
      </c>
      <c r="O21">
        <v>35</v>
      </c>
    </row>
    <row r="22" spans="1:15" x14ac:dyDescent="0.2">
      <c r="A22" s="5">
        <v>23</v>
      </c>
      <c r="B22">
        <v>26</v>
      </c>
      <c r="C22">
        <v>7</v>
      </c>
      <c r="D22">
        <v>0</v>
      </c>
      <c r="E22">
        <v>0</v>
      </c>
      <c r="G22">
        <v>22</v>
      </c>
      <c r="H22">
        <v>11</v>
      </c>
      <c r="I22">
        <v>0</v>
      </c>
      <c r="J22">
        <v>0</v>
      </c>
      <c r="L22">
        <v>31</v>
      </c>
      <c r="M22">
        <v>2</v>
      </c>
      <c r="N22">
        <v>0</v>
      </c>
      <c r="O22">
        <v>33</v>
      </c>
    </row>
    <row r="23" spans="1:15" x14ac:dyDescent="0.2">
      <c r="A23" s="5">
        <v>24</v>
      </c>
      <c r="B23">
        <v>12</v>
      </c>
      <c r="C23">
        <v>26</v>
      </c>
      <c r="D23">
        <v>0</v>
      </c>
      <c r="E23">
        <v>0</v>
      </c>
      <c r="G23">
        <v>37</v>
      </c>
      <c r="H23">
        <v>1</v>
      </c>
      <c r="I23">
        <v>0</v>
      </c>
      <c r="J23">
        <v>0</v>
      </c>
      <c r="L23">
        <v>38</v>
      </c>
      <c r="M23">
        <v>0</v>
      </c>
      <c r="N23">
        <v>0</v>
      </c>
      <c r="O23">
        <v>38</v>
      </c>
    </row>
    <row r="24" spans="1:15" x14ac:dyDescent="0.2">
      <c r="A24" s="5">
        <v>27</v>
      </c>
      <c r="B24">
        <v>20</v>
      </c>
      <c r="C24">
        <v>0</v>
      </c>
      <c r="D24">
        <v>0</v>
      </c>
      <c r="E24">
        <v>0</v>
      </c>
      <c r="G24">
        <v>19</v>
      </c>
      <c r="H24">
        <v>1</v>
      </c>
      <c r="I24">
        <v>0</v>
      </c>
      <c r="J24">
        <v>0</v>
      </c>
      <c r="L24">
        <v>19</v>
      </c>
      <c r="M24">
        <v>1</v>
      </c>
      <c r="N24">
        <v>0</v>
      </c>
      <c r="O24">
        <v>20</v>
      </c>
    </row>
    <row r="25" spans="1:15" x14ac:dyDescent="0.2">
      <c r="A25" s="5">
        <v>28</v>
      </c>
      <c r="B25">
        <v>14</v>
      </c>
      <c r="C25">
        <v>20</v>
      </c>
      <c r="D25">
        <v>0</v>
      </c>
      <c r="E25">
        <v>0</v>
      </c>
      <c r="G25">
        <v>16</v>
      </c>
      <c r="H25">
        <v>17</v>
      </c>
      <c r="I25">
        <v>1</v>
      </c>
      <c r="J25">
        <v>0</v>
      </c>
      <c r="L25">
        <v>16</v>
      </c>
      <c r="M25">
        <v>14</v>
      </c>
      <c r="N25">
        <v>4</v>
      </c>
      <c r="O25">
        <v>34</v>
      </c>
    </row>
    <row r="26" spans="1:15" x14ac:dyDescent="0.2">
      <c r="A26" s="5">
        <v>30</v>
      </c>
      <c r="B26">
        <v>25</v>
      </c>
      <c r="C26">
        <v>16</v>
      </c>
      <c r="D26">
        <v>0</v>
      </c>
      <c r="E26">
        <v>0</v>
      </c>
      <c r="G26">
        <v>37</v>
      </c>
      <c r="H26">
        <v>3</v>
      </c>
      <c r="I26">
        <v>1</v>
      </c>
      <c r="J26">
        <v>0</v>
      </c>
      <c r="L26">
        <v>37</v>
      </c>
      <c r="M26">
        <v>4</v>
      </c>
      <c r="N26">
        <v>0</v>
      </c>
      <c r="O26">
        <v>41</v>
      </c>
    </row>
    <row r="27" spans="1:15" x14ac:dyDescent="0.2">
      <c r="A27" s="5">
        <v>31</v>
      </c>
      <c r="B27">
        <v>14</v>
      </c>
      <c r="C27">
        <v>18</v>
      </c>
      <c r="D27">
        <v>5</v>
      </c>
      <c r="E27">
        <v>0</v>
      </c>
      <c r="G27">
        <v>28</v>
      </c>
      <c r="H27">
        <v>7</v>
      </c>
      <c r="I27">
        <v>2</v>
      </c>
      <c r="J27">
        <v>0</v>
      </c>
      <c r="L27">
        <v>33</v>
      </c>
      <c r="M27">
        <v>3</v>
      </c>
      <c r="N27">
        <v>1</v>
      </c>
      <c r="O27">
        <v>37</v>
      </c>
    </row>
    <row r="28" spans="1:15" x14ac:dyDescent="0.2">
      <c r="A28" s="5">
        <v>32</v>
      </c>
      <c r="B28">
        <v>2</v>
      </c>
      <c r="C28">
        <v>23</v>
      </c>
      <c r="D28">
        <v>2</v>
      </c>
      <c r="E28">
        <v>0</v>
      </c>
      <c r="G28">
        <v>6</v>
      </c>
      <c r="H28">
        <v>18</v>
      </c>
      <c r="I28">
        <v>3</v>
      </c>
      <c r="J28">
        <v>1</v>
      </c>
      <c r="L28">
        <v>27</v>
      </c>
      <c r="M28">
        <v>0</v>
      </c>
      <c r="N28">
        <v>0</v>
      </c>
      <c r="O28">
        <v>27</v>
      </c>
    </row>
    <row r="29" spans="1:15" x14ac:dyDescent="0.2">
      <c r="A29" s="5">
        <v>33</v>
      </c>
      <c r="B29">
        <v>12</v>
      </c>
      <c r="C29">
        <v>17</v>
      </c>
      <c r="D29">
        <v>0</v>
      </c>
      <c r="E29">
        <v>0</v>
      </c>
      <c r="G29">
        <v>27</v>
      </c>
      <c r="H29">
        <v>2</v>
      </c>
      <c r="I29">
        <v>0</v>
      </c>
      <c r="J29">
        <v>0</v>
      </c>
      <c r="L29">
        <v>28</v>
      </c>
      <c r="M29">
        <v>0</v>
      </c>
      <c r="N29">
        <v>1</v>
      </c>
      <c r="O29">
        <v>29</v>
      </c>
    </row>
    <row r="30" spans="1:15" x14ac:dyDescent="0.2">
      <c r="A30" s="5">
        <v>34</v>
      </c>
      <c r="B30">
        <v>17</v>
      </c>
      <c r="C30">
        <v>12</v>
      </c>
      <c r="D30">
        <v>2</v>
      </c>
      <c r="E30">
        <v>0</v>
      </c>
      <c r="G30">
        <v>26</v>
      </c>
      <c r="H30">
        <v>5</v>
      </c>
      <c r="I30">
        <v>0</v>
      </c>
      <c r="J30">
        <v>0</v>
      </c>
      <c r="L30">
        <v>31</v>
      </c>
      <c r="M30">
        <v>0</v>
      </c>
      <c r="N30">
        <v>0</v>
      </c>
      <c r="O30">
        <v>31</v>
      </c>
    </row>
    <row r="31" spans="1:15" x14ac:dyDescent="0.2">
      <c r="A31" s="5">
        <v>35</v>
      </c>
      <c r="B31">
        <v>17</v>
      </c>
      <c r="C31">
        <v>14</v>
      </c>
      <c r="D31">
        <v>2</v>
      </c>
      <c r="E31">
        <v>0</v>
      </c>
      <c r="G31">
        <v>32</v>
      </c>
      <c r="H31">
        <v>1</v>
      </c>
      <c r="I31">
        <v>0</v>
      </c>
      <c r="J31">
        <v>0</v>
      </c>
      <c r="L31">
        <v>33</v>
      </c>
      <c r="M31">
        <v>0</v>
      </c>
      <c r="N31">
        <v>0</v>
      </c>
      <c r="O31">
        <v>33</v>
      </c>
    </row>
    <row r="32" spans="1:15" x14ac:dyDescent="0.2">
      <c r="A32" s="5">
        <v>36</v>
      </c>
      <c r="B32">
        <v>36</v>
      </c>
      <c r="C32">
        <v>0</v>
      </c>
      <c r="D32">
        <v>0</v>
      </c>
      <c r="E32">
        <v>0</v>
      </c>
      <c r="G32">
        <v>36</v>
      </c>
      <c r="H32">
        <v>0</v>
      </c>
      <c r="I32">
        <v>0</v>
      </c>
      <c r="J32">
        <v>0</v>
      </c>
      <c r="L32">
        <v>36</v>
      </c>
      <c r="M32">
        <v>0</v>
      </c>
      <c r="N32">
        <v>0</v>
      </c>
      <c r="O32">
        <v>36</v>
      </c>
    </row>
    <row r="33" spans="1:15" x14ac:dyDescent="0.2">
      <c r="A33" s="5">
        <v>37</v>
      </c>
      <c r="B33">
        <v>20</v>
      </c>
      <c r="C33">
        <v>16</v>
      </c>
      <c r="D33">
        <v>1</v>
      </c>
      <c r="E33">
        <v>0</v>
      </c>
      <c r="G33">
        <v>29</v>
      </c>
      <c r="H33">
        <v>8</v>
      </c>
      <c r="I33">
        <v>0</v>
      </c>
      <c r="J33">
        <v>0</v>
      </c>
      <c r="L33">
        <v>37</v>
      </c>
      <c r="M33">
        <v>0</v>
      </c>
      <c r="N33">
        <v>0</v>
      </c>
      <c r="O33">
        <v>37</v>
      </c>
    </row>
    <row r="34" spans="1:15" x14ac:dyDescent="0.2">
      <c r="A34" s="5">
        <v>38</v>
      </c>
      <c r="B34">
        <v>24</v>
      </c>
      <c r="C34">
        <v>11</v>
      </c>
      <c r="D34">
        <v>2</v>
      </c>
      <c r="E34">
        <v>0</v>
      </c>
      <c r="G34">
        <v>31</v>
      </c>
      <c r="H34">
        <v>4</v>
      </c>
      <c r="I34">
        <v>1</v>
      </c>
      <c r="J34">
        <v>1</v>
      </c>
      <c r="L34">
        <v>37</v>
      </c>
      <c r="M34">
        <v>0</v>
      </c>
      <c r="N34">
        <v>0</v>
      </c>
      <c r="O34">
        <v>37</v>
      </c>
    </row>
    <row r="35" spans="1:15" x14ac:dyDescent="0.2">
      <c r="A35" s="5">
        <v>39</v>
      </c>
      <c r="B35">
        <v>12</v>
      </c>
      <c r="C35">
        <v>24</v>
      </c>
      <c r="D35">
        <v>2</v>
      </c>
      <c r="E35">
        <v>0</v>
      </c>
      <c r="G35">
        <v>34</v>
      </c>
      <c r="H35">
        <v>4</v>
      </c>
      <c r="I35">
        <v>0</v>
      </c>
      <c r="J35">
        <v>0</v>
      </c>
      <c r="L35">
        <v>38</v>
      </c>
      <c r="M35">
        <v>0</v>
      </c>
      <c r="N35">
        <v>0</v>
      </c>
      <c r="O35">
        <v>38</v>
      </c>
    </row>
    <row r="36" spans="1:15" x14ac:dyDescent="0.2">
      <c r="A36" s="5">
        <v>40</v>
      </c>
      <c r="B36">
        <v>19</v>
      </c>
      <c r="C36">
        <v>17</v>
      </c>
      <c r="D36">
        <v>0</v>
      </c>
      <c r="E36">
        <v>0</v>
      </c>
      <c r="G36">
        <v>24</v>
      </c>
      <c r="H36">
        <v>11</v>
      </c>
      <c r="I36">
        <v>1</v>
      </c>
      <c r="J36">
        <v>0</v>
      </c>
      <c r="L36">
        <v>27</v>
      </c>
      <c r="M36">
        <v>8</v>
      </c>
      <c r="N36">
        <v>1</v>
      </c>
      <c r="O36">
        <v>36</v>
      </c>
    </row>
    <row r="37" spans="1:15" x14ac:dyDescent="0.2">
      <c r="A37" s="5">
        <v>41</v>
      </c>
      <c r="B37">
        <v>17</v>
      </c>
      <c r="C37">
        <v>15</v>
      </c>
      <c r="D37">
        <v>1</v>
      </c>
      <c r="E37">
        <v>0</v>
      </c>
      <c r="G37">
        <v>30</v>
      </c>
      <c r="H37">
        <v>3</v>
      </c>
      <c r="I37">
        <v>0</v>
      </c>
      <c r="J37">
        <v>0</v>
      </c>
      <c r="L37">
        <v>33</v>
      </c>
      <c r="M37">
        <v>0</v>
      </c>
      <c r="N37">
        <v>0</v>
      </c>
      <c r="O37">
        <v>33</v>
      </c>
    </row>
    <row r="38" spans="1:15" x14ac:dyDescent="0.2">
      <c r="A38" s="5">
        <v>44</v>
      </c>
      <c r="B38">
        <v>24</v>
      </c>
      <c r="C38">
        <v>3</v>
      </c>
      <c r="D38">
        <v>0</v>
      </c>
      <c r="E38">
        <v>0</v>
      </c>
      <c r="G38">
        <v>26</v>
      </c>
      <c r="H38">
        <v>1</v>
      </c>
      <c r="I38">
        <v>0</v>
      </c>
      <c r="J38">
        <v>0</v>
      </c>
      <c r="L38">
        <v>27</v>
      </c>
      <c r="M38">
        <v>0</v>
      </c>
      <c r="N38">
        <v>0</v>
      </c>
      <c r="O38">
        <v>27</v>
      </c>
    </row>
    <row r="39" spans="1:15" x14ac:dyDescent="0.2">
      <c r="A39" s="5">
        <v>45</v>
      </c>
      <c r="B39">
        <v>35</v>
      </c>
      <c r="C39">
        <v>2</v>
      </c>
      <c r="D39">
        <v>0</v>
      </c>
      <c r="E39">
        <v>0</v>
      </c>
      <c r="G39">
        <v>37</v>
      </c>
      <c r="H39">
        <v>0</v>
      </c>
      <c r="I39">
        <v>0</v>
      </c>
      <c r="J39">
        <v>0</v>
      </c>
      <c r="L39">
        <v>37</v>
      </c>
      <c r="M39">
        <v>0</v>
      </c>
      <c r="N39">
        <v>0</v>
      </c>
      <c r="O39">
        <v>37</v>
      </c>
    </row>
    <row r="40" spans="1:15" x14ac:dyDescent="0.2">
      <c r="A40" s="5">
        <v>46</v>
      </c>
      <c r="B40">
        <v>25</v>
      </c>
      <c r="C40">
        <v>13</v>
      </c>
      <c r="D40">
        <v>0</v>
      </c>
      <c r="E40">
        <v>0</v>
      </c>
      <c r="G40">
        <v>32</v>
      </c>
      <c r="H40">
        <v>5</v>
      </c>
      <c r="I40">
        <v>1</v>
      </c>
      <c r="J40">
        <v>0</v>
      </c>
      <c r="L40">
        <v>21</v>
      </c>
      <c r="M40">
        <v>10</v>
      </c>
      <c r="N40">
        <v>7</v>
      </c>
      <c r="O40">
        <v>38</v>
      </c>
    </row>
    <row r="41" spans="1:15" x14ac:dyDescent="0.2">
      <c r="A41" s="5">
        <v>47</v>
      </c>
      <c r="B41">
        <v>25</v>
      </c>
      <c r="C41">
        <v>16</v>
      </c>
      <c r="D41">
        <v>0</v>
      </c>
      <c r="E41">
        <v>0</v>
      </c>
      <c r="G41">
        <v>24</v>
      </c>
      <c r="H41">
        <v>15</v>
      </c>
      <c r="I41">
        <v>2</v>
      </c>
      <c r="J41">
        <v>0</v>
      </c>
      <c r="L41">
        <v>35</v>
      </c>
      <c r="M41">
        <v>3</v>
      </c>
      <c r="N41">
        <v>3</v>
      </c>
      <c r="O41">
        <v>41</v>
      </c>
    </row>
    <row r="42" spans="1:15" x14ac:dyDescent="0.2">
      <c r="A42" s="5">
        <v>48</v>
      </c>
      <c r="B42">
        <v>32</v>
      </c>
      <c r="C42">
        <v>2</v>
      </c>
      <c r="D42">
        <v>0</v>
      </c>
      <c r="E42">
        <v>0</v>
      </c>
      <c r="G42">
        <v>33</v>
      </c>
      <c r="H42">
        <v>1</v>
      </c>
      <c r="I42">
        <v>0</v>
      </c>
      <c r="J42">
        <v>0</v>
      </c>
      <c r="L42">
        <v>33</v>
      </c>
      <c r="M42">
        <v>1</v>
      </c>
      <c r="N42">
        <v>0</v>
      </c>
      <c r="O42">
        <v>34</v>
      </c>
    </row>
    <row r="43" spans="1:15" x14ac:dyDescent="0.2">
      <c r="A43" s="5">
        <v>49</v>
      </c>
      <c r="B43">
        <v>23</v>
      </c>
      <c r="C43">
        <v>13</v>
      </c>
      <c r="D43">
        <v>1</v>
      </c>
      <c r="E43">
        <v>0</v>
      </c>
      <c r="G43">
        <v>33</v>
      </c>
      <c r="H43">
        <v>3</v>
      </c>
      <c r="I43">
        <v>1</v>
      </c>
      <c r="J43">
        <v>0</v>
      </c>
      <c r="L43">
        <v>37</v>
      </c>
      <c r="M43">
        <v>0</v>
      </c>
      <c r="N43">
        <v>0</v>
      </c>
      <c r="O43">
        <v>37</v>
      </c>
    </row>
    <row r="44" spans="1:15" x14ac:dyDescent="0.2">
      <c r="A44" s="5">
        <v>50</v>
      </c>
      <c r="B44">
        <v>16</v>
      </c>
      <c r="C44">
        <v>16</v>
      </c>
      <c r="D44">
        <v>0</v>
      </c>
      <c r="E44">
        <v>0</v>
      </c>
      <c r="G44">
        <v>30</v>
      </c>
      <c r="H44">
        <v>2</v>
      </c>
      <c r="I44">
        <v>0</v>
      </c>
      <c r="J44">
        <v>0</v>
      </c>
      <c r="L44">
        <v>32</v>
      </c>
      <c r="M44">
        <v>0</v>
      </c>
      <c r="N44">
        <v>0</v>
      </c>
      <c r="O44">
        <v>32</v>
      </c>
    </row>
    <row r="45" spans="1:15" x14ac:dyDescent="0.2">
      <c r="A45" s="5">
        <v>51</v>
      </c>
      <c r="B45">
        <v>21</v>
      </c>
      <c r="C45">
        <v>15</v>
      </c>
      <c r="D45">
        <v>0</v>
      </c>
      <c r="E45">
        <v>0</v>
      </c>
      <c r="G45">
        <v>35</v>
      </c>
      <c r="H45">
        <v>0</v>
      </c>
      <c r="I45">
        <v>1</v>
      </c>
      <c r="J45">
        <v>0</v>
      </c>
      <c r="L45">
        <v>36</v>
      </c>
      <c r="M45">
        <v>0</v>
      </c>
      <c r="N45">
        <v>0</v>
      </c>
      <c r="O45">
        <v>36</v>
      </c>
    </row>
    <row r="46" spans="1:15" x14ac:dyDescent="0.2">
      <c r="A46" s="5">
        <v>52</v>
      </c>
      <c r="B46">
        <v>15</v>
      </c>
      <c r="C46">
        <v>11</v>
      </c>
      <c r="D46">
        <v>0</v>
      </c>
      <c r="E46">
        <v>0</v>
      </c>
      <c r="G46">
        <v>20</v>
      </c>
      <c r="H46">
        <v>4</v>
      </c>
      <c r="I46">
        <v>2</v>
      </c>
      <c r="J46">
        <v>0</v>
      </c>
      <c r="L46">
        <v>26</v>
      </c>
      <c r="M46">
        <v>0</v>
      </c>
      <c r="N46">
        <v>0</v>
      </c>
      <c r="O46">
        <v>26</v>
      </c>
    </row>
    <row r="47" spans="1:15" x14ac:dyDescent="0.2">
      <c r="A47" s="5">
        <v>53</v>
      </c>
      <c r="B47">
        <v>22</v>
      </c>
      <c r="C47">
        <v>2</v>
      </c>
      <c r="D47">
        <v>0</v>
      </c>
      <c r="E47">
        <v>0</v>
      </c>
      <c r="G47">
        <v>24</v>
      </c>
      <c r="H47">
        <v>0</v>
      </c>
      <c r="I47">
        <v>0</v>
      </c>
      <c r="J47">
        <v>0</v>
      </c>
      <c r="L47">
        <v>24</v>
      </c>
      <c r="M47">
        <v>0</v>
      </c>
      <c r="N47">
        <v>0</v>
      </c>
      <c r="O47">
        <v>24</v>
      </c>
    </row>
    <row r="48" spans="1:15" x14ac:dyDescent="0.2">
      <c r="A48" s="5">
        <v>54</v>
      </c>
      <c r="B48">
        <v>12</v>
      </c>
      <c r="C48">
        <v>20</v>
      </c>
      <c r="D48">
        <v>0</v>
      </c>
      <c r="E48">
        <v>0</v>
      </c>
      <c r="G48">
        <v>24</v>
      </c>
      <c r="H48">
        <v>8</v>
      </c>
      <c r="I48">
        <v>1</v>
      </c>
      <c r="J48">
        <v>0</v>
      </c>
      <c r="L48">
        <v>28</v>
      </c>
      <c r="M48">
        <v>4</v>
      </c>
      <c r="N48">
        <v>0</v>
      </c>
      <c r="O48">
        <v>32</v>
      </c>
    </row>
    <row r="49" spans="1:15" x14ac:dyDescent="0.2">
      <c r="A49" s="5">
        <v>55</v>
      </c>
      <c r="B49">
        <v>33</v>
      </c>
      <c r="C49">
        <v>3</v>
      </c>
      <c r="D49">
        <v>0</v>
      </c>
      <c r="E49">
        <v>0</v>
      </c>
      <c r="G49">
        <v>34</v>
      </c>
      <c r="H49">
        <v>2</v>
      </c>
      <c r="I49">
        <v>0</v>
      </c>
      <c r="J49">
        <v>0</v>
      </c>
      <c r="L49">
        <v>36</v>
      </c>
      <c r="M49">
        <v>0</v>
      </c>
      <c r="N49">
        <v>0</v>
      </c>
      <c r="O49">
        <v>36</v>
      </c>
    </row>
    <row r="50" spans="1:15" x14ac:dyDescent="0.2">
      <c r="A50" s="5">
        <v>56</v>
      </c>
      <c r="B50">
        <v>24</v>
      </c>
      <c r="C50">
        <v>14</v>
      </c>
      <c r="D50">
        <v>0</v>
      </c>
      <c r="E50">
        <v>0</v>
      </c>
      <c r="G50">
        <v>37</v>
      </c>
      <c r="H50">
        <v>1</v>
      </c>
      <c r="I50">
        <v>0</v>
      </c>
      <c r="J50">
        <v>0</v>
      </c>
      <c r="L50">
        <v>36</v>
      </c>
      <c r="M50">
        <v>1</v>
      </c>
      <c r="N50">
        <v>1</v>
      </c>
      <c r="O50">
        <v>38</v>
      </c>
    </row>
    <row r="51" spans="1:15" x14ac:dyDescent="0.2">
      <c r="A51" s="5">
        <v>57</v>
      </c>
      <c r="B51">
        <v>23</v>
      </c>
      <c r="C51">
        <v>14</v>
      </c>
      <c r="D51">
        <v>1</v>
      </c>
      <c r="E51">
        <v>0</v>
      </c>
      <c r="G51">
        <v>23</v>
      </c>
      <c r="H51">
        <v>11</v>
      </c>
      <c r="I51">
        <v>4</v>
      </c>
      <c r="J51">
        <v>0</v>
      </c>
      <c r="L51">
        <v>38</v>
      </c>
      <c r="M51">
        <v>0</v>
      </c>
      <c r="N51">
        <v>0</v>
      </c>
      <c r="O51">
        <v>38</v>
      </c>
    </row>
    <row r="52" spans="1:15" x14ac:dyDescent="0.2">
      <c r="A52" s="5">
        <v>58</v>
      </c>
      <c r="B52">
        <v>33</v>
      </c>
      <c r="C52">
        <v>8</v>
      </c>
      <c r="D52">
        <v>0</v>
      </c>
      <c r="E52">
        <v>0</v>
      </c>
      <c r="G52">
        <v>40</v>
      </c>
      <c r="H52">
        <v>1</v>
      </c>
      <c r="I52">
        <v>0</v>
      </c>
      <c r="J52">
        <v>0</v>
      </c>
      <c r="L52">
        <v>40</v>
      </c>
      <c r="M52">
        <v>1</v>
      </c>
      <c r="N52">
        <v>0</v>
      </c>
      <c r="O52">
        <v>41</v>
      </c>
    </row>
    <row r="53" spans="1:15" x14ac:dyDescent="0.2">
      <c r="A53" s="5">
        <v>59</v>
      </c>
      <c r="B53">
        <v>29</v>
      </c>
      <c r="C53">
        <v>10</v>
      </c>
      <c r="D53">
        <v>0</v>
      </c>
      <c r="E53">
        <v>0</v>
      </c>
      <c r="G53">
        <v>29</v>
      </c>
      <c r="H53">
        <v>10</v>
      </c>
      <c r="I53">
        <v>0</v>
      </c>
      <c r="J53">
        <v>0</v>
      </c>
      <c r="L53">
        <v>36</v>
      </c>
      <c r="M53">
        <v>3</v>
      </c>
      <c r="N53">
        <v>0</v>
      </c>
      <c r="O53">
        <v>39</v>
      </c>
    </row>
    <row r="54" spans="1:15" x14ac:dyDescent="0.2">
      <c r="A54" s="5">
        <v>60</v>
      </c>
      <c r="B54">
        <v>37</v>
      </c>
      <c r="C54">
        <v>11</v>
      </c>
      <c r="D54">
        <v>0</v>
      </c>
      <c r="E54">
        <v>0</v>
      </c>
      <c r="G54">
        <v>47</v>
      </c>
      <c r="H54">
        <v>1</v>
      </c>
      <c r="I54">
        <v>0</v>
      </c>
      <c r="J54">
        <v>0</v>
      </c>
      <c r="L54">
        <v>45</v>
      </c>
      <c r="M54">
        <v>1</v>
      </c>
      <c r="N54">
        <v>0</v>
      </c>
      <c r="O54">
        <v>46</v>
      </c>
    </row>
    <row r="55" spans="1:15" x14ac:dyDescent="0.2">
      <c r="A55" s="5">
        <v>61</v>
      </c>
      <c r="B55">
        <v>19</v>
      </c>
      <c r="C55">
        <v>17</v>
      </c>
      <c r="D55">
        <v>0</v>
      </c>
      <c r="E55">
        <v>0</v>
      </c>
      <c r="G55">
        <v>35</v>
      </c>
      <c r="H55">
        <v>1</v>
      </c>
      <c r="I55">
        <v>0</v>
      </c>
      <c r="J55">
        <v>0</v>
      </c>
      <c r="L55">
        <v>36</v>
      </c>
      <c r="M55">
        <v>0</v>
      </c>
      <c r="N55">
        <v>0</v>
      </c>
      <c r="O55">
        <v>36</v>
      </c>
    </row>
    <row r="56" spans="1:15" x14ac:dyDescent="0.2">
      <c r="A56" s="5">
        <v>62</v>
      </c>
      <c r="B56">
        <v>21</v>
      </c>
      <c r="C56">
        <v>21</v>
      </c>
      <c r="D56">
        <v>2</v>
      </c>
      <c r="E56">
        <v>0</v>
      </c>
      <c r="G56">
        <v>31</v>
      </c>
      <c r="H56">
        <v>11</v>
      </c>
      <c r="I56">
        <v>2</v>
      </c>
      <c r="J56">
        <v>0</v>
      </c>
      <c r="L56">
        <v>44</v>
      </c>
      <c r="M56">
        <v>0</v>
      </c>
      <c r="N56">
        <v>0</v>
      </c>
      <c r="O56">
        <v>44</v>
      </c>
    </row>
    <row r="57" spans="1:15" x14ac:dyDescent="0.2">
      <c r="A57" s="5">
        <v>63</v>
      </c>
      <c r="B57">
        <v>27</v>
      </c>
      <c r="C57">
        <v>11</v>
      </c>
      <c r="D57">
        <v>1</v>
      </c>
      <c r="E57">
        <v>0</v>
      </c>
      <c r="G57">
        <v>24</v>
      </c>
      <c r="H57">
        <v>15</v>
      </c>
      <c r="I57">
        <v>0</v>
      </c>
      <c r="J57">
        <v>0</v>
      </c>
      <c r="L57">
        <v>38</v>
      </c>
      <c r="M57">
        <v>1</v>
      </c>
      <c r="N57">
        <v>0</v>
      </c>
      <c r="O57">
        <v>39</v>
      </c>
    </row>
    <row r="58" spans="1:15" x14ac:dyDescent="0.2">
      <c r="A58" s="5">
        <v>65</v>
      </c>
      <c r="B58">
        <v>22</v>
      </c>
      <c r="C58">
        <v>22</v>
      </c>
      <c r="D58">
        <v>0</v>
      </c>
      <c r="E58">
        <v>0</v>
      </c>
      <c r="G58">
        <v>40</v>
      </c>
      <c r="H58">
        <v>4</v>
      </c>
      <c r="I58">
        <v>0</v>
      </c>
      <c r="J58">
        <v>0</v>
      </c>
      <c r="L58">
        <v>31</v>
      </c>
      <c r="M58">
        <v>13</v>
      </c>
      <c r="N58">
        <v>0</v>
      </c>
      <c r="O58">
        <v>44</v>
      </c>
    </row>
    <row r="59" spans="1:15" x14ac:dyDescent="0.2">
      <c r="A59" s="5">
        <v>66</v>
      </c>
      <c r="B59">
        <v>39</v>
      </c>
      <c r="C59">
        <v>10</v>
      </c>
      <c r="D59">
        <v>0</v>
      </c>
      <c r="E59">
        <v>0</v>
      </c>
      <c r="G59">
        <v>45</v>
      </c>
      <c r="H59">
        <v>3</v>
      </c>
      <c r="I59">
        <v>1</v>
      </c>
      <c r="J59">
        <v>0</v>
      </c>
      <c r="L59">
        <v>49</v>
      </c>
      <c r="M59">
        <v>0</v>
      </c>
      <c r="N59">
        <v>0</v>
      </c>
      <c r="O59">
        <v>49</v>
      </c>
    </row>
    <row r="60" spans="1:15" x14ac:dyDescent="0.2">
      <c r="A60" s="5">
        <v>67</v>
      </c>
      <c r="B60">
        <v>24</v>
      </c>
      <c r="C60">
        <v>22</v>
      </c>
      <c r="D60">
        <v>2</v>
      </c>
      <c r="E60">
        <v>0</v>
      </c>
      <c r="G60">
        <v>22</v>
      </c>
      <c r="H60">
        <v>16</v>
      </c>
      <c r="I60">
        <v>8</v>
      </c>
      <c r="J60">
        <v>1</v>
      </c>
      <c r="L60">
        <v>26</v>
      </c>
      <c r="M60">
        <v>17</v>
      </c>
      <c r="N60">
        <v>4</v>
      </c>
      <c r="O60">
        <v>47</v>
      </c>
    </row>
    <row r="61" spans="1:15" x14ac:dyDescent="0.2">
      <c r="A61" s="5">
        <v>68</v>
      </c>
      <c r="B61">
        <v>28</v>
      </c>
      <c r="C61">
        <v>15</v>
      </c>
      <c r="D61">
        <v>1</v>
      </c>
      <c r="E61">
        <v>0</v>
      </c>
      <c r="G61">
        <v>43</v>
      </c>
      <c r="H61">
        <v>1</v>
      </c>
      <c r="I61">
        <v>0</v>
      </c>
      <c r="J61">
        <v>0</v>
      </c>
      <c r="L61">
        <v>44</v>
      </c>
      <c r="M61">
        <v>0</v>
      </c>
      <c r="N61">
        <v>0</v>
      </c>
      <c r="O61">
        <v>44</v>
      </c>
    </row>
    <row r="62" spans="1:15" x14ac:dyDescent="0.2">
      <c r="A62" s="5">
        <v>69</v>
      </c>
      <c r="B62">
        <v>16</v>
      </c>
      <c r="C62">
        <v>21</v>
      </c>
      <c r="D62">
        <v>1</v>
      </c>
      <c r="E62">
        <v>0</v>
      </c>
      <c r="G62">
        <v>33</v>
      </c>
      <c r="H62">
        <v>5</v>
      </c>
      <c r="I62">
        <v>0</v>
      </c>
      <c r="J62">
        <v>0</v>
      </c>
      <c r="L62">
        <v>37</v>
      </c>
      <c r="M62">
        <v>1</v>
      </c>
      <c r="N62">
        <v>0</v>
      </c>
      <c r="O62">
        <v>38</v>
      </c>
    </row>
    <row r="63" spans="1:15" x14ac:dyDescent="0.2">
      <c r="B63" s="6">
        <v>1327</v>
      </c>
      <c r="C63" s="6">
        <v>788</v>
      </c>
      <c r="D63" s="6">
        <v>67</v>
      </c>
      <c r="E63" s="6">
        <v>5</v>
      </c>
      <c r="G63" s="6">
        <f>SUM(G3:G62)</f>
        <v>1786</v>
      </c>
      <c r="H63" s="6">
        <f>SUM(H3:H62)</f>
        <v>327</v>
      </c>
      <c r="I63" s="6">
        <f>SUM(I3:I62)</f>
        <v>63</v>
      </c>
      <c r="J63" s="6">
        <f>SUM(J3:J62)</f>
        <v>12</v>
      </c>
      <c r="L63">
        <v>2014</v>
      </c>
      <c r="M63">
        <v>135</v>
      </c>
      <c r="N63">
        <v>35</v>
      </c>
      <c r="O63">
        <v>2184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68F2-8271-6F4A-B701-44154C4D5A36}">
  <dimension ref="A3:AK87"/>
  <sheetViews>
    <sheetView topLeftCell="A36" zoomScale="80" zoomScaleNormal="80" workbookViewId="0">
      <selection activeCell="N63" sqref="A3:N63"/>
    </sheetView>
  </sheetViews>
  <sheetFormatPr baseColWidth="10" defaultRowHeight="15" x14ac:dyDescent="0.2"/>
  <sheetData>
    <row r="3" spans="1:16" x14ac:dyDescent="0.2">
      <c r="B3" t="s">
        <v>1222</v>
      </c>
      <c r="C3" s="6" t="s">
        <v>1043</v>
      </c>
      <c r="D3" s="6"/>
      <c r="E3" s="6"/>
      <c r="F3" s="6"/>
      <c r="G3" s="6" t="s">
        <v>1044</v>
      </c>
      <c r="H3" s="6"/>
      <c r="I3" s="6"/>
      <c r="J3" s="6"/>
      <c r="K3" s="6" t="s">
        <v>1045</v>
      </c>
      <c r="L3" s="6"/>
      <c r="M3" s="6"/>
      <c r="N3" s="6"/>
    </row>
    <row r="4" spans="1:16" x14ac:dyDescent="0.2">
      <c r="C4" t="s">
        <v>913</v>
      </c>
      <c r="D4" t="s">
        <v>912</v>
      </c>
      <c r="E4" t="s">
        <v>911</v>
      </c>
      <c r="F4" t="s">
        <v>919</v>
      </c>
      <c r="G4" t="s">
        <v>913</v>
      </c>
      <c r="H4" t="s">
        <v>912</v>
      </c>
      <c r="I4" t="s">
        <v>911</v>
      </c>
      <c r="J4" t="s">
        <v>919</v>
      </c>
      <c r="K4" t="s">
        <v>933</v>
      </c>
      <c r="L4" t="s">
        <v>927</v>
      </c>
      <c r="M4" t="s">
        <v>928</v>
      </c>
      <c r="N4" t="s">
        <v>1198</v>
      </c>
      <c r="P4" t="s">
        <v>1475</v>
      </c>
    </row>
    <row r="5" spans="1:16" x14ac:dyDescent="0.2">
      <c r="A5" s="25" t="s">
        <v>1226</v>
      </c>
      <c r="B5" s="24">
        <v>2</v>
      </c>
      <c r="C5" s="25">
        <v>28</v>
      </c>
      <c r="D5" s="25">
        <v>0</v>
      </c>
      <c r="E5" s="25">
        <v>0</v>
      </c>
      <c r="F5" s="25">
        <v>0</v>
      </c>
      <c r="G5" s="25">
        <v>28</v>
      </c>
      <c r="H5" s="25">
        <v>0</v>
      </c>
      <c r="I5" s="25">
        <v>0</v>
      </c>
      <c r="J5" s="25">
        <v>0</v>
      </c>
      <c r="K5" s="25">
        <v>28</v>
      </c>
      <c r="L5" s="25">
        <v>0</v>
      </c>
      <c r="M5" s="25">
        <v>0</v>
      </c>
      <c r="N5" s="25">
        <v>28</v>
      </c>
    </row>
    <row r="6" spans="1:16" x14ac:dyDescent="0.2">
      <c r="B6" s="24">
        <v>58</v>
      </c>
      <c r="C6" s="25">
        <v>33</v>
      </c>
      <c r="D6" s="25">
        <v>8</v>
      </c>
      <c r="E6" s="25">
        <v>0</v>
      </c>
      <c r="F6" s="25">
        <v>0</v>
      </c>
      <c r="G6" s="25">
        <v>40</v>
      </c>
      <c r="H6" s="25">
        <v>1</v>
      </c>
      <c r="I6" s="25">
        <v>0</v>
      </c>
      <c r="J6" s="25">
        <v>0</v>
      </c>
      <c r="K6" s="25">
        <v>40</v>
      </c>
      <c r="L6" s="25">
        <v>1</v>
      </c>
      <c r="M6" s="25">
        <v>0</v>
      </c>
      <c r="N6" s="25">
        <v>41</v>
      </c>
    </row>
    <row r="7" spans="1:16" x14ac:dyDescent="0.2">
      <c r="B7" s="24">
        <v>53</v>
      </c>
      <c r="C7" s="25">
        <v>22</v>
      </c>
      <c r="D7" s="25">
        <v>2</v>
      </c>
      <c r="E7" s="25">
        <v>0</v>
      </c>
      <c r="F7" s="25">
        <v>0</v>
      </c>
      <c r="G7" s="25">
        <v>24</v>
      </c>
      <c r="H7" s="25">
        <v>0</v>
      </c>
      <c r="I7" s="25">
        <v>0</v>
      </c>
      <c r="J7" s="25">
        <v>0</v>
      </c>
      <c r="K7" s="25">
        <v>24</v>
      </c>
      <c r="L7" s="25">
        <v>0</v>
      </c>
      <c r="M7" s="25">
        <v>0</v>
      </c>
      <c r="N7" s="25">
        <v>24</v>
      </c>
    </row>
    <row r="8" spans="1:16" x14ac:dyDescent="0.2">
      <c r="B8" s="24">
        <v>18</v>
      </c>
      <c r="C8" s="25">
        <v>35</v>
      </c>
      <c r="D8" s="25">
        <v>2</v>
      </c>
      <c r="E8" s="25">
        <v>0</v>
      </c>
      <c r="F8" s="25">
        <v>0</v>
      </c>
      <c r="G8" s="25">
        <v>37</v>
      </c>
      <c r="H8" s="25">
        <v>0</v>
      </c>
      <c r="I8" s="25">
        <v>0</v>
      </c>
      <c r="J8" s="25">
        <v>0</v>
      </c>
      <c r="K8" s="25">
        <v>37</v>
      </c>
      <c r="L8" s="25">
        <v>0</v>
      </c>
      <c r="M8" s="25">
        <v>0</v>
      </c>
      <c r="N8" s="25">
        <v>37</v>
      </c>
    </row>
    <row r="9" spans="1:16" x14ac:dyDescent="0.2">
      <c r="B9" s="24">
        <v>36</v>
      </c>
      <c r="C9" s="25">
        <v>36</v>
      </c>
      <c r="D9" s="25">
        <v>0</v>
      </c>
      <c r="E9" s="25">
        <v>0</v>
      </c>
      <c r="F9" s="25">
        <v>0</v>
      </c>
      <c r="G9" s="25">
        <v>36</v>
      </c>
      <c r="H9" s="25">
        <v>0</v>
      </c>
      <c r="I9" s="25">
        <v>0</v>
      </c>
      <c r="J9" s="25">
        <v>0</v>
      </c>
      <c r="K9" s="25">
        <v>36</v>
      </c>
      <c r="L9" s="25">
        <v>0</v>
      </c>
      <c r="M9" s="25">
        <v>0</v>
      </c>
      <c r="N9" s="25">
        <v>36</v>
      </c>
    </row>
    <row r="10" spans="1:16" x14ac:dyDescent="0.2">
      <c r="B10" s="24">
        <v>20</v>
      </c>
      <c r="C10" s="25">
        <v>21</v>
      </c>
      <c r="D10" s="25">
        <v>3</v>
      </c>
      <c r="E10" s="25">
        <v>0</v>
      </c>
      <c r="F10" s="25">
        <v>0</v>
      </c>
      <c r="G10" s="25">
        <v>24</v>
      </c>
      <c r="H10" s="25">
        <v>0</v>
      </c>
      <c r="I10" s="25">
        <v>0</v>
      </c>
      <c r="J10" s="25">
        <v>0</v>
      </c>
      <c r="K10" s="25">
        <v>24</v>
      </c>
      <c r="L10" s="25">
        <v>0</v>
      </c>
      <c r="M10" s="25">
        <v>0</v>
      </c>
      <c r="N10" s="25">
        <v>24</v>
      </c>
    </row>
    <row r="11" spans="1:16" x14ac:dyDescent="0.2">
      <c r="B11" s="24">
        <v>55</v>
      </c>
      <c r="C11" s="25">
        <v>33</v>
      </c>
      <c r="D11" s="25">
        <v>3</v>
      </c>
      <c r="E11" s="25">
        <v>0</v>
      </c>
      <c r="F11" s="25">
        <v>0</v>
      </c>
      <c r="G11" s="25">
        <v>34</v>
      </c>
      <c r="H11" s="25">
        <v>2</v>
      </c>
      <c r="I11" s="25">
        <v>0</v>
      </c>
      <c r="J11" s="25">
        <v>0</v>
      </c>
      <c r="K11" s="25">
        <v>36</v>
      </c>
      <c r="L11" s="25">
        <v>0</v>
      </c>
      <c r="M11" s="25">
        <v>0</v>
      </c>
      <c r="N11" s="25">
        <v>36</v>
      </c>
    </row>
    <row r="12" spans="1:16" x14ac:dyDescent="0.2">
      <c r="B12" s="24">
        <v>45</v>
      </c>
      <c r="C12" s="25">
        <v>35</v>
      </c>
      <c r="D12" s="25">
        <v>2</v>
      </c>
      <c r="E12" s="25">
        <v>0</v>
      </c>
      <c r="F12" s="25">
        <v>0</v>
      </c>
      <c r="G12" s="25">
        <v>37</v>
      </c>
      <c r="H12" s="25">
        <v>0</v>
      </c>
      <c r="I12" s="25">
        <v>0</v>
      </c>
      <c r="J12" s="25">
        <v>0</v>
      </c>
      <c r="K12" s="25">
        <v>37</v>
      </c>
      <c r="L12" s="25">
        <v>0</v>
      </c>
      <c r="M12" s="25">
        <v>0</v>
      </c>
      <c r="N12" s="25">
        <v>37</v>
      </c>
    </row>
    <row r="13" spans="1:16" x14ac:dyDescent="0.2">
      <c r="B13" s="24">
        <v>3</v>
      </c>
      <c r="C13" s="25">
        <v>30</v>
      </c>
      <c r="D13" s="25">
        <v>6</v>
      </c>
      <c r="E13" s="25">
        <v>0</v>
      </c>
      <c r="F13" s="25">
        <v>0</v>
      </c>
      <c r="G13" s="25">
        <v>32</v>
      </c>
      <c r="H13" s="25">
        <v>4</v>
      </c>
      <c r="I13" s="25">
        <v>0</v>
      </c>
      <c r="J13" s="25">
        <v>0</v>
      </c>
      <c r="K13" s="25">
        <v>36</v>
      </c>
      <c r="L13" s="25">
        <v>0</v>
      </c>
      <c r="M13" s="25">
        <v>0</v>
      </c>
      <c r="N13" s="25">
        <v>36</v>
      </c>
    </row>
    <row r="14" spans="1:16" x14ac:dyDescent="0.2">
      <c r="B14" s="24">
        <v>27</v>
      </c>
      <c r="C14" s="25">
        <v>20</v>
      </c>
      <c r="D14" s="25">
        <v>0</v>
      </c>
      <c r="E14" s="25">
        <v>0</v>
      </c>
      <c r="F14" s="25">
        <v>0</v>
      </c>
      <c r="G14" s="25">
        <v>19</v>
      </c>
      <c r="H14" s="25">
        <v>1</v>
      </c>
      <c r="I14" s="25">
        <v>0</v>
      </c>
      <c r="J14" s="25">
        <v>0</v>
      </c>
      <c r="K14" s="25">
        <v>19</v>
      </c>
      <c r="L14" s="25">
        <v>1</v>
      </c>
      <c r="M14" s="25">
        <v>0</v>
      </c>
      <c r="N14" s="25">
        <v>20</v>
      </c>
    </row>
    <row r="15" spans="1:16" x14ac:dyDescent="0.2">
      <c r="B15" s="24">
        <v>44</v>
      </c>
      <c r="C15" s="25">
        <v>24</v>
      </c>
      <c r="D15" s="25">
        <v>3</v>
      </c>
      <c r="E15" s="25">
        <v>0</v>
      </c>
      <c r="F15" s="25">
        <v>0</v>
      </c>
      <c r="G15" s="25">
        <v>26</v>
      </c>
      <c r="H15" s="25">
        <v>1</v>
      </c>
      <c r="I15" s="25">
        <v>0</v>
      </c>
      <c r="J15" s="25">
        <v>0</v>
      </c>
      <c r="K15" s="25">
        <v>27</v>
      </c>
      <c r="L15" s="25">
        <v>0</v>
      </c>
      <c r="M15" s="25">
        <v>0</v>
      </c>
      <c r="N15" s="25">
        <v>27</v>
      </c>
    </row>
    <row r="16" spans="1:16" x14ac:dyDescent="0.2">
      <c r="B16" s="24">
        <v>48</v>
      </c>
      <c r="C16" s="25">
        <v>32</v>
      </c>
      <c r="D16" s="25">
        <v>2</v>
      </c>
      <c r="E16" s="25">
        <v>0</v>
      </c>
      <c r="F16" s="25">
        <v>0</v>
      </c>
      <c r="G16" s="25">
        <v>33</v>
      </c>
      <c r="H16" s="25">
        <v>1</v>
      </c>
      <c r="I16" s="25">
        <v>0</v>
      </c>
      <c r="J16" s="25">
        <v>0</v>
      </c>
      <c r="K16" s="25">
        <v>33</v>
      </c>
      <c r="L16" s="25">
        <v>1</v>
      </c>
      <c r="M16" s="25">
        <v>0</v>
      </c>
      <c r="N16" s="25">
        <v>34</v>
      </c>
    </row>
    <row r="17" spans="1:14" x14ac:dyDescent="0.2">
      <c r="B17" s="24">
        <v>66</v>
      </c>
      <c r="C17" s="25">
        <v>39</v>
      </c>
      <c r="D17" s="25">
        <v>10</v>
      </c>
      <c r="E17" s="25">
        <v>0</v>
      </c>
      <c r="F17" s="25">
        <v>0</v>
      </c>
      <c r="G17" s="25">
        <v>45</v>
      </c>
      <c r="H17" s="25">
        <v>3</v>
      </c>
      <c r="I17" s="25">
        <v>1</v>
      </c>
      <c r="J17" s="25">
        <v>0</v>
      </c>
      <c r="K17" s="25">
        <v>49</v>
      </c>
      <c r="L17" s="25">
        <v>0</v>
      </c>
      <c r="M17" s="25">
        <v>0</v>
      </c>
      <c r="N17" s="25">
        <v>49</v>
      </c>
    </row>
    <row r="18" spans="1:14" x14ac:dyDescent="0.2">
      <c r="B18" s="24">
        <v>60</v>
      </c>
      <c r="C18" s="25">
        <v>37</v>
      </c>
      <c r="D18" s="25">
        <v>11</v>
      </c>
      <c r="E18" s="25">
        <v>0</v>
      </c>
      <c r="F18" s="25">
        <v>0</v>
      </c>
      <c r="G18" s="25">
        <v>47</v>
      </c>
      <c r="H18" s="25">
        <v>1</v>
      </c>
      <c r="I18" s="25">
        <v>0</v>
      </c>
      <c r="J18" s="25">
        <v>0</v>
      </c>
      <c r="K18" s="25">
        <v>45</v>
      </c>
      <c r="L18" s="25">
        <v>1</v>
      </c>
      <c r="M18" s="25">
        <v>0</v>
      </c>
      <c r="N18" s="25">
        <v>46</v>
      </c>
    </row>
    <row r="19" spans="1:14" x14ac:dyDescent="0.2">
      <c r="B19" s="24">
        <v>59</v>
      </c>
      <c r="C19" s="25">
        <v>29</v>
      </c>
      <c r="D19" s="25">
        <v>10</v>
      </c>
      <c r="E19" s="25">
        <v>0</v>
      </c>
      <c r="F19" s="25">
        <v>0</v>
      </c>
      <c r="G19" s="25">
        <v>29</v>
      </c>
      <c r="H19" s="25">
        <v>10</v>
      </c>
      <c r="I19" s="25">
        <v>0</v>
      </c>
      <c r="J19" s="25">
        <v>0</v>
      </c>
      <c r="K19" s="25">
        <v>36</v>
      </c>
      <c r="L19" s="25">
        <v>3</v>
      </c>
      <c r="M19" s="25">
        <v>0</v>
      </c>
      <c r="N19" s="25">
        <v>39</v>
      </c>
    </row>
    <row r="20" spans="1:14" x14ac:dyDescent="0.2">
      <c r="B20" s="24">
        <v>13</v>
      </c>
      <c r="C20" s="25">
        <v>28</v>
      </c>
      <c r="D20" s="25">
        <v>4</v>
      </c>
      <c r="E20" s="25">
        <v>0</v>
      </c>
      <c r="F20" s="25">
        <v>0</v>
      </c>
      <c r="G20" s="25">
        <v>28</v>
      </c>
      <c r="H20" s="25">
        <v>4</v>
      </c>
      <c r="I20" s="25">
        <v>0</v>
      </c>
      <c r="J20" s="25">
        <v>0</v>
      </c>
      <c r="K20" s="25">
        <v>32</v>
      </c>
      <c r="L20" s="25">
        <v>0</v>
      </c>
      <c r="M20" s="25">
        <v>0</v>
      </c>
      <c r="N20" s="25">
        <v>32</v>
      </c>
    </row>
    <row r="21" spans="1:14" x14ac:dyDescent="0.2">
      <c r="B21" s="24">
        <v>21</v>
      </c>
      <c r="C21" s="25">
        <v>36</v>
      </c>
      <c r="D21" s="25">
        <v>1</v>
      </c>
      <c r="E21" s="25">
        <v>0</v>
      </c>
      <c r="F21" s="25">
        <v>0</v>
      </c>
      <c r="G21" s="25">
        <v>35</v>
      </c>
      <c r="H21" s="25">
        <v>2</v>
      </c>
      <c r="I21" s="25">
        <v>0</v>
      </c>
      <c r="J21" s="25">
        <v>0</v>
      </c>
      <c r="K21" s="25">
        <v>35</v>
      </c>
      <c r="L21" s="25">
        <v>2</v>
      </c>
      <c r="M21" s="25">
        <v>0</v>
      </c>
      <c r="N21" s="25">
        <v>37</v>
      </c>
    </row>
    <row r="22" spans="1:14" x14ac:dyDescent="0.2">
      <c r="A22" s="27" t="s">
        <v>1227</v>
      </c>
      <c r="B22" s="26">
        <v>14</v>
      </c>
      <c r="C22" s="27">
        <v>23</v>
      </c>
      <c r="D22" s="27">
        <v>10</v>
      </c>
      <c r="E22" s="27">
        <v>0</v>
      </c>
      <c r="F22" s="27">
        <v>0</v>
      </c>
      <c r="G22" s="27">
        <v>30</v>
      </c>
      <c r="H22" s="27">
        <v>3</v>
      </c>
      <c r="I22" s="27">
        <v>0</v>
      </c>
      <c r="J22" s="27">
        <v>0</v>
      </c>
      <c r="K22" s="27">
        <v>27</v>
      </c>
      <c r="L22" s="27">
        <v>4</v>
      </c>
      <c r="M22" s="27">
        <v>2</v>
      </c>
      <c r="N22" s="27">
        <v>33</v>
      </c>
    </row>
    <row r="23" spans="1:14" x14ac:dyDescent="0.2">
      <c r="B23" s="26">
        <v>24</v>
      </c>
      <c r="C23" s="27">
        <v>12</v>
      </c>
      <c r="D23" s="27">
        <v>26</v>
      </c>
      <c r="E23" s="27">
        <v>0</v>
      </c>
      <c r="F23" s="27">
        <v>0</v>
      </c>
      <c r="G23" s="27">
        <v>37</v>
      </c>
      <c r="H23" s="27">
        <v>1</v>
      </c>
      <c r="I23" s="27">
        <v>0</v>
      </c>
      <c r="J23" s="27">
        <v>0</v>
      </c>
      <c r="K23" s="27">
        <v>38</v>
      </c>
      <c r="L23" s="27">
        <v>0</v>
      </c>
      <c r="M23" s="27">
        <v>0</v>
      </c>
      <c r="N23" s="27">
        <v>38</v>
      </c>
    </row>
    <row r="24" spans="1:14" x14ac:dyDescent="0.2">
      <c r="B24" s="26">
        <v>23</v>
      </c>
      <c r="C24" s="27">
        <v>26</v>
      </c>
      <c r="D24" s="27">
        <v>7</v>
      </c>
      <c r="E24" s="27">
        <v>0</v>
      </c>
      <c r="F24" s="27">
        <v>0</v>
      </c>
      <c r="G24" s="27">
        <v>22</v>
      </c>
      <c r="H24" s="27">
        <v>11</v>
      </c>
      <c r="I24" s="27">
        <v>0</v>
      </c>
      <c r="J24" s="27">
        <v>0</v>
      </c>
      <c r="K24" s="27">
        <v>31</v>
      </c>
      <c r="L24" s="27">
        <v>2</v>
      </c>
      <c r="M24" s="27">
        <v>0</v>
      </c>
      <c r="N24" s="27">
        <v>33</v>
      </c>
    </row>
    <row r="25" spans="1:14" x14ac:dyDescent="0.2">
      <c r="B25" s="26">
        <v>8</v>
      </c>
      <c r="C25" s="27">
        <v>29</v>
      </c>
      <c r="D25" s="27">
        <v>17</v>
      </c>
      <c r="E25" s="27">
        <v>0</v>
      </c>
      <c r="F25" s="27">
        <v>0</v>
      </c>
      <c r="G25" s="27">
        <v>46</v>
      </c>
      <c r="H25" s="27">
        <v>0</v>
      </c>
      <c r="I25" s="27">
        <v>0</v>
      </c>
      <c r="J25" s="27">
        <v>0</v>
      </c>
      <c r="K25" s="27">
        <v>46</v>
      </c>
      <c r="L25" s="27">
        <v>0</v>
      </c>
      <c r="M25" s="27">
        <v>0</v>
      </c>
      <c r="N25" s="27">
        <v>46</v>
      </c>
    </row>
    <row r="26" spans="1:14" x14ac:dyDescent="0.2">
      <c r="B26" s="26">
        <v>11</v>
      </c>
      <c r="C26" s="27">
        <v>14</v>
      </c>
      <c r="D26" s="27">
        <v>22</v>
      </c>
      <c r="E26" s="27">
        <v>0</v>
      </c>
      <c r="F26" s="27">
        <v>0</v>
      </c>
      <c r="G26" s="27">
        <v>34</v>
      </c>
      <c r="H26" s="27">
        <v>2</v>
      </c>
      <c r="I26" s="27">
        <v>0</v>
      </c>
      <c r="J26" s="27">
        <v>0</v>
      </c>
      <c r="K26" s="27">
        <v>35</v>
      </c>
      <c r="L26" s="27">
        <v>1</v>
      </c>
      <c r="M26" s="27">
        <v>0</v>
      </c>
      <c r="N26" s="27">
        <v>36</v>
      </c>
    </row>
    <row r="27" spans="1:14" x14ac:dyDescent="0.2">
      <c r="B27" s="26">
        <v>61</v>
      </c>
      <c r="C27" s="27">
        <v>19</v>
      </c>
      <c r="D27" s="27">
        <v>17</v>
      </c>
      <c r="E27" s="27">
        <v>0</v>
      </c>
      <c r="F27" s="27">
        <v>0</v>
      </c>
      <c r="G27" s="27">
        <v>35</v>
      </c>
      <c r="H27" s="27">
        <v>1</v>
      </c>
      <c r="I27" s="27">
        <v>0</v>
      </c>
      <c r="J27" s="27">
        <v>0</v>
      </c>
      <c r="K27" s="27">
        <v>36</v>
      </c>
      <c r="L27" s="27">
        <v>0</v>
      </c>
      <c r="M27" s="27">
        <v>0</v>
      </c>
      <c r="N27" s="27">
        <v>36</v>
      </c>
    </row>
    <row r="28" spans="1:14" x14ac:dyDescent="0.2">
      <c r="B28" s="26">
        <v>50</v>
      </c>
      <c r="C28" s="27">
        <v>16</v>
      </c>
      <c r="D28" s="27">
        <v>16</v>
      </c>
      <c r="E28" s="27">
        <v>0</v>
      </c>
      <c r="F28" s="27">
        <v>0</v>
      </c>
      <c r="G28" s="27">
        <v>30</v>
      </c>
      <c r="H28" s="27">
        <v>2</v>
      </c>
      <c r="I28" s="27">
        <v>0</v>
      </c>
      <c r="J28" s="27">
        <v>0</v>
      </c>
      <c r="K28" s="27">
        <v>32</v>
      </c>
      <c r="L28" s="27">
        <v>0</v>
      </c>
      <c r="M28" s="27">
        <v>0</v>
      </c>
      <c r="N28" s="27">
        <v>32</v>
      </c>
    </row>
    <row r="29" spans="1:14" x14ac:dyDescent="0.2">
      <c r="B29" s="26">
        <v>9</v>
      </c>
      <c r="C29" s="27">
        <v>26</v>
      </c>
      <c r="D29" s="27">
        <v>12</v>
      </c>
      <c r="E29" s="27">
        <v>0</v>
      </c>
      <c r="F29" s="27">
        <v>0</v>
      </c>
      <c r="G29" s="27">
        <v>37</v>
      </c>
      <c r="H29" s="27">
        <v>0</v>
      </c>
      <c r="I29" s="27">
        <v>0</v>
      </c>
      <c r="J29" s="27">
        <v>1</v>
      </c>
      <c r="K29" s="27">
        <v>36</v>
      </c>
      <c r="L29" s="27">
        <v>1</v>
      </c>
      <c r="M29" s="27">
        <v>1</v>
      </c>
      <c r="N29" s="27">
        <v>38</v>
      </c>
    </row>
    <row r="30" spans="1:14" x14ac:dyDescent="0.2">
      <c r="B30" s="26">
        <v>69</v>
      </c>
      <c r="C30" s="27">
        <v>16</v>
      </c>
      <c r="D30" s="27">
        <v>21</v>
      </c>
      <c r="E30" s="27">
        <v>1</v>
      </c>
      <c r="F30" s="27">
        <v>0</v>
      </c>
      <c r="G30" s="27">
        <v>33</v>
      </c>
      <c r="H30" s="27">
        <v>5</v>
      </c>
      <c r="I30" s="27">
        <v>0</v>
      </c>
      <c r="J30" s="27">
        <v>0</v>
      </c>
      <c r="K30" s="27">
        <v>37</v>
      </c>
      <c r="L30" s="27">
        <v>1</v>
      </c>
      <c r="M30" s="27">
        <v>0</v>
      </c>
      <c r="N30" s="27">
        <v>38</v>
      </c>
    </row>
    <row r="31" spans="1:14" x14ac:dyDescent="0.2">
      <c r="B31" s="26">
        <v>15</v>
      </c>
      <c r="C31" s="27">
        <v>20</v>
      </c>
      <c r="D31" s="27">
        <v>13</v>
      </c>
      <c r="E31" s="27">
        <v>0</v>
      </c>
      <c r="F31" s="27">
        <v>0</v>
      </c>
      <c r="G31" s="27">
        <v>30</v>
      </c>
      <c r="H31" s="27">
        <v>3</v>
      </c>
      <c r="I31" s="27">
        <v>0</v>
      </c>
      <c r="J31" s="27">
        <v>0</v>
      </c>
      <c r="K31" s="27">
        <v>30</v>
      </c>
      <c r="L31" s="27">
        <v>3</v>
      </c>
      <c r="M31" s="27">
        <v>0</v>
      </c>
      <c r="N31" s="27">
        <v>33</v>
      </c>
    </row>
    <row r="32" spans="1:14" x14ac:dyDescent="0.2">
      <c r="B32" s="26">
        <v>56</v>
      </c>
      <c r="C32" s="27">
        <v>24</v>
      </c>
      <c r="D32" s="27">
        <v>14</v>
      </c>
      <c r="E32" s="27">
        <v>0</v>
      </c>
      <c r="F32" s="27">
        <v>0</v>
      </c>
      <c r="G32" s="27">
        <v>37</v>
      </c>
      <c r="H32" s="27">
        <v>1</v>
      </c>
      <c r="I32" s="27">
        <v>0</v>
      </c>
      <c r="J32" s="27">
        <v>0</v>
      </c>
      <c r="K32" s="27">
        <v>36</v>
      </c>
      <c r="L32" s="27">
        <v>1</v>
      </c>
      <c r="M32" s="27">
        <v>1</v>
      </c>
      <c r="N32" s="27">
        <v>38</v>
      </c>
    </row>
    <row r="33" spans="1:14" x14ac:dyDescent="0.2">
      <c r="B33" s="26">
        <v>65</v>
      </c>
      <c r="C33" s="27">
        <v>22</v>
      </c>
      <c r="D33" s="27">
        <v>22</v>
      </c>
      <c r="E33" s="27">
        <v>0</v>
      </c>
      <c r="F33" s="27">
        <v>0</v>
      </c>
      <c r="G33" s="27">
        <v>40</v>
      </c>
      <c r="H33" s="27">
        <v>4</v>
      </c>
      <c r="I33" s="27">
        <v>0</v>
      </c>
      <c r="J33" s="27">
        <v>0</v>
      </c>
      <c r="K33" s="27">
        <v>31</v>
      </c>
      <c r="L33" s="27">
        <v>13</v>
      </c>
      <c r="M33" s="27">
        <v>0</v>
      </c>
      <c r="N33" s="27">
        <v>44</v>
      </c>
    </row>
    <row r="34" spans="1:14" x14ac:dyDescent="0.2">
      <c r="B34" s="26">
        <v>33</v>
      </c>
      <c r="C34" s="27">
        <v>12</v>
      </c>
      <c r="D34" s="27">
        <v>17</v>
      </c>
      <c r="E34" s="27">
        <v>0</v>
      </c>
      <c r="F34" s="27">
        <v>0</v>
      </c>
      <c r="G34" s="27">
        <v>27</v>
      </c>
      <c r="H34" s="27">
        <v>2</v>
      </c>
      <c r="I34" s="27">
        <v>0</v>
      </c>
      <c r="J34" s="27">
        <v>0</v>
      </c>
      <c r="K34" s="27">
        <v>28</v>
      </c>
      <c r="L34" s="27">
        <v>0</v>
      </c>
      <c r="M34" s="27">
        <v>1</v>
      </c>
      <c r="N34" s="27">
        <v>29</v>
      </c>
    </row>
    <row r="35" spans="1:14" x14ac:dyDescent="0.2">
      <c r="A35" t="s">
        <v>1228</v>
      </c>
      <c r="B35" s="28">
        <v>12</v>
      </c>
      <c r="C35" s="29">
        <v>21</v>
      </c>
      <c r="D35" s="29">
        <v>15</v>
      </c>
      <c r="E35" s="29">
        <v>1</v>
      </c>
      <c r="F35" s="29">
        <v>0</v>
      </c>
      <c r="G35" s="29">
        <v>30</v>
      </c>
      <c r="H35" s="29">
        <v>5</v>
      </c>
      <c r="I35" s="29">
        <v>2</v>
      </c>
      <c r="J35" s="29">
        <v>0</v>
      </c>
      <c r="K35" s="29">
        <v>37</v>
      </c>
      <c r="L35" s="29">
        <v>0</v>
      </c>
      <c r="M35" s="29">
        <v>0</v>
      </c>
      <c r="N35" s="29">
        <v>37</v>
      </c>
    </row>
    <row r="36" spans="1:14" x14ac:dyDescent="0.2">
      <c r="B36" s="28">
        <v>39</v>
      </c>
      <c r="C36" s="29">
        <v>12</v>
      </c>
      <c r="D36" s="29">
        <v>24</v>
      </c>
      <c r="E36" s="29">
        <v>2</v>
      </c>
      <c r="F36" s="29">
        <v>0</v>
      </c>
      <c r="G36" s="29">
        <v>34</v>
      </c>
      <c r="H36" s="29">
        <v>4</v>
      </c>
      <c r="I36" s="29">
        <v>0</v>
      </c>
      <c r="J36" s="29">
        <v>0</v>
      </c>
      <c r="K36" s="29">
        <v>38</v>
      </c>
      <c r="L36" s="29">
        <v>0</v>
      </c>
      <c r="M36" s="29">
        <v>0</v>
      </c>
      <c r="N36" s="29">
        <v>38</v>
      </c>
    </row>
    <row r="37" spans="1:14" x14ac:dyDescent="0.2">
      <c r="B37" s="28">
        <v>49</v>
      </c>
      <c r="C37" s="29">
        <v>23</v>
      </c>
      <c r="D37" s="29">
        <v>13</v>
      </c>
      <c r="E37" s="29">
        <v>1</v>
      </c>
      <c r="F37" s="29">
        <v>0</v>
      </c>
      <c r="G37" s="29">
        <v>33</v>
      </c>
      <c r="H37" s="29">
        <v>3</v>
      </c>
      <c r="I37" s="29">
        <v>1</v>
      </c>
      <c r="J37" s="29">
        <v>0</v>
      </c>
      <c r="K37" s="29">
        <v>37</v>
      </c>
      <c r="L37" s="29">
        <v>0</v>
      </c>
      <c r="M37" s="29">
        <v>0</v>
      </c>
      <c r="N37" s="29">
        <v>37</v>
      </c>
    </row>
    <row r="38" spans="1:14" x14ac:dyDescent="0.2">
      <c r="B38" s="28">
        <v>37</v>
      </c>
      <c r="C38" s="29">
        <v>20</v>
      </c>
      <c r="D38" s="29">
        <v>16</v>
      </c>
      <c r="E38" s="29">
        <v>1</v>
      </c>
      <c r="F38" s="29">
        <v>0</v>
      </c>
      <c r="G38" s="29">
        <v>29</v>
      </c>
      <c r="H38" s="29">
        <v>8</v>
      </c>
      <c r="I38" s="29">
        <v>0</v>
      </c>
      <c r="J38" s="29">
        <v>0</v>
      </c>
      <c r="K38" s="29">
        <v>37</v>
      </c>
      <c r="L38" s="29">
        <v>0</v>
      </c>
      <c r="M38" s="29">
        <v>0</v>
      </c>
      <c r="N38" s="29">
        <v>37</v>
      </c>
    </row>
    <row r="39" spans="1:14" x14ac:dyDescent="0.2">
      <c r="B39" s="28">
        <v>51</v>
      </c>
      <c r="C39" s="29">
        <v>21</v>
      </c>
      <c r="D39" s="29">
        <v>15</v>
      </c>
      <c r="E39" s="29">
        <v>0</v>
      </c>
      <c r="F39" s="29">
        <v>0</v>
      </c>
      <c r="G39" s="29">
        <v>35</v>
      </c>
      <c r="H39" s="29">
        <v>0</v>
      </c>
      <c r="I39" s="29">
        <v>1</v>
      </c>
      <c r="J39" s="29">
        <v>0</v>
      </c>
      <c r="K39" s="29">
        <v>36</v>
      </c>
      <c r="L39" s="29">
        <v>0</v>
      </c>
      <c r="M39" s="29">
        <v>0</v>
      </c>
      <c r="N39" s="29">
        <v>36</v>
      </c>
    </row>
    <row r="40" spans="1:14" x14ac:dyDescent="0.2">
      <c r="B40" s="28">
        <v>34</v>
      </c>
      <c r="C40" s="29">
        <v>17</v>
      </c>
      <c r="D40" s="29">
        <v>12</v>
      </c>
      <c r="E40" s="29">
        <v>2</v>
      </c>
      <c r="F40" s="29">
        <v>0</v>
      </c>
      <c r="G40" s="29">
        <v>26</v>
      </c>
      <c r="H40" s="29">
        <v>5</v>
      </c>
      <c r="I40" s="29">
        <v>0</v>
      </c>
      <c r="J40" s="29">
        <v>0</v>
      </c>
      <c r="K40" s="29">
        <v>31</v>
      </c>
      <c r="L40" s="29">
        <v>0</v>
      </c>
      <c r="M40" s="29">
        <v>0</v>
      </c>
      <c r="N40" s="29">
        <v>31</v>
      </c>
    </row>
    <row r="41" spans="1:14" x14ac:dyDescent="0.2">
      <c r="B41" s="28">
        <v>35</v>
      </c>
      <c r="C41" s="29">
        <v>17</v>
      </c>
      <c r="D41" s="29">
        <v>14</v>
      </c>
      <c r="E41" s="29">
        <v>2</v>
      </c>
      <c r="F41" s="29">
        <v>0</v>
      </c>
      <c r="G41" s="29">
        <v>32</v>
      </c>
      <c r="H41" s="29">
        <v>1</v>
      </c>
      <c r="I41" s="29">
        <v>0</v>
      </c>
      <c r="J41" s="29">
        <v>0</v>
      </c>
      <c r="K41" s="29">
        <v>33</v>
      </c>
      <c r="L41" s="29">
        <v>0</v>
      </c>
      <c r="M41" s="29">
        <v>0</v>
      </c>
      <c r="N41" s="29">
        <v>33</v>
      </c>
    </row>
    <row r="42" spans="1:14" x14ac:dyDescent="0.2">
      <c r="B42" s="28">
        <v>30</v>
      </c>
      <c r="C42" s="29">
        <v>25</v>
      </c>
      <c r="D42" s="29">
        <v>16</v>
      </c>
      <c r="E42" s="29">
        <v>0</v>
      </c>
      <c r="F42" s="29">
        <v>0</v>
      </c>
      <c r="G42" s="29">
        <v>37</v>
      </c>
      <c r="H42" s="29">
        <v>3</v>
      </c>
      <c r="I42" s="29">
        <v>1</v>
      </c>
      <c r="J42" s="29">
        <v>0</v>
      </c>
      <c r="K42" s="29">
        <v>37</v>
      </c>
      <c r="L42" s="29">
        <v>4</v>
      </c>
      <c r="M42" s="29">
        <v>0</v>
      </c>
      <c r="N42" s="29">
        <v>41</v>
      </c>
    </row>
    <row r="43" spans="1:14" x14ac:dyDescent="0.2">
      <c r="B43" s="28">
        <v>22</v>
      </c>
      <c r="C43" s="29">
        <v>10</v>
      </c>
      <c r="D43" s="29">
        <v>23</v>
      </c>
      <c r="E43" s="29">
        <v>2</v>
      </c>
      <c r="F43" s="29">
        <v>0</v>
      </c>
      <c r="G43" s="29">
        <v>26</v>
      </c>
      <c r="H43" s="29">
        <v>7</v>
      </c>
      <c r="I43" s="29">
        <v>2</v>
      </c>
      <c r="J43" s="29">
        <v>0</v>
      </c>
      <c r="K43" s="29">
        <v>33</v>
      </c>
      <c r="L43" s="29">
        <v>2</v>
      </c>
      <c r="M43" s="29">
        <v>0</v>
      </c>
      <c r="N43" s="29">
        <v>35</v>
      </c>
    </row>
    <row r="44" spans="1:14" x14ac:dyDescent="0.2">
      <c r="B44" s="28">
        <v>4</v>
      </c>
      <c r="C44" s="29">
        <v>28</v>
      </c>
      <c r="D44" s="29">
        <v>12</v>
      </c>
      <c r="E44" s="29">
        <v>2</v>
      </c>
      <c r="F44" s="29">
        <v>1</v>
      </c>
      <c r="G44" s="29">
        <v>25</v>
      </c>
      <c r="H44" s="29">
        <v>15</v>
      </c>
      <c r="I44" s="29">
        <v>2</v>
      </c>
      <c r="J44" s="29">
        <v>1</v>
      </c>
      <c r="K44" s="29">
        <v>43</v>
      </c>
      <c r="L44" s="29">
        <v>0</v>
      </c>
      <c r="M44" s="29">
        <v>0</v>
      </c>
      <c r="N44" s="29">
        <v>43</v>
      </c>
    </row>
    <row r="45" spans="1:14" x14ac:dyDescent="0.2">
      <c r="B45" s="28">
        <v>31</v>
      </c>
      <c r="C45" s="29">
        <v>14</v>
      </c>
      <c r="D45" s="29">
        <v>18</v>
      </c>
      <c r="E45" s="29">
        <v>5</v>
      </c>
      <c r="F45" s="29">
        <v>0</v>
      </c>
      <c r="G45" s="29">
        <v>28</v>
      </c>
      <c r="H45" s="29">
        <v>7</v>
      </c>
      <c r="I45" s="29">
        <v>2</v>
      </c>
      <c r="J45" s="29">
        <v>0</v>
      </c>
      <c r="K45" s="29">
        <v>33</v>
      </c>
      <c r="L45" s="29">
        <v>3</v>
      </c>
      <c r="M45" s="29">
        <v>1</v>
      </c>
      <c r="N45" s="29">
        <v>37</v>
      </c>
    </row>
    <row r="46" spans="1:14" x14ac:dyDescent="0.2">
      <c r="B46" s="28">
        <v>41</v>
      </c>
      <c r="C46" s="29">
        <v>17</v>
      </c>
      <c r="D46" s="29">
        <v>15</v>
      </c>
      <c r="E46" s="29">
        <v>1</v>
      </c>
      <c r="F46" s="29">
        <v>0</v>
      </c>
      <c r="G46" s="29">
        <v>30</v>
      </c>
      <c r="H46" s="29">
        <v>3</v>
      </c>
      <c r="I46" s="29">
        <v>0</v>
      </c>
      <c r="J46" s="29">
        <v>0</v>
      </c>
      <c r="K46" s="29">
        <v>33</v>
      </c>
      <c r="L46" s="29">
        <v>0</v>
      </c>
      <c r="M46" s="29">
        <v>0</v>
      </c>
      <c r="N46" s="29">
        <v>33</v>
      </c>
    </row>
    <row r="47" spans="1:14" x14ac:dyDescent="0.2">
      <c r="B47" s="28">
        <v>52</v>
      </c>
      <c r="C47" s="29">
        <v>15</v>
      </c>
      <c r="D47" s="29">
        <v>11</v>
      </c>
      <c r="E47" s="29">
        <v>0</v>
      </c>
      <c r="F47" s="29">
        <v>0</v>
      </c>
      <c r="G47" s="29">
        <v>20</v>
      </c>
      <c r="H47" s="29">
        <v>4</v>
      </c>
      <c r="I47" s="29">
        <v>2</v>
      </c>
      <c r="J47" s="29">
        <v>0</v>
      </c>
      <c r="K47" s="29">
        <v>26</v>
      </c>
      <c r="L47" s="29">
        <v>0</v>
      </c>
      <c r="M47" s="29">
        <v>0</v>
      </c>
      <c r="N47" s="29">
        <v>26</v>
      </c>
    </row>
    <row r="48" spans="1:14" x14ac:dyDescent="0.2">
      <c r="B48" s="28">
        <v>10</v>
      </c>
      <c r="C48" s="29">
        <v>31</v>
      </c>
      <c r="D48" s="29">
        <v>21</v>
      </c>
      <c r="E48" s="29">
        <v>0</v>
      </c>
      <c r="F48" s="29">
        <v>0</v>
      </c>
      <c r="G48" s="29">
        <v>49</v>
      </c>
      <c r="H48" s="29">
        <v>2</v>
      </c>
      <c r="I48" s="29">
        <v>1</v>
      </c>
      <c r="J48" s="29">
        <v>0</v>
      </c>
      <c r="K48" s="29">
        <v>52</v>
      </c>
      <c r="L48" s="29">
        <v>0</v>
      </c>
      <c r="M48" s="29">
        <v>0</v>
      </c>
      <c r="N48" s="29">
        <v>52</v>
      </c>
    </row>
    <row r="49" spans="1:37" x14ac:dyDescent="0.2">
      <c r="B49" s="28">
        <v>46</v>
      </c>
      <c r="C49" s="29">
        <v>25</v>
      </c>
      <c r="D49" s="29">
        <v>13</v>
      </c>
      <c r="E49" s="29">
        <v>0</v>
      </c>
      <c r="F49" s="29">
        <v>0</v>
      </c>
      <c r="G49" s="29">
        <v>32</v>
      </c>
      <c r="H49" s="29">
        <v>5</v>
      </c>
      <c r="I49" s="29">
        <v>1</v>
      </c>
      <c r="J49" s="29">
        <v>0</v>
      </c>
      <c r="K49" s="29">
        <v>21</v>
      </c>
      <c r="L49" s="29">
        <v>10</v>
      </c>
      <c r="M49" s="29">
        <v>7</v>
      </c>
      <c r="N49" s="29">
        <v>38</v>
      </c>
    </row>
    <row r="50" spans="1:37" x14ac:dyDescent="0.2">
      <c r="A50" t="s">
        <v>1229</v>
      </c>
      <c r="B50" s="38">
        <v>40</v>
      </c>
      <c r="C50" s="39">
        <v>19</v>
      </c>
      <c r="D50" s="39">
        <v>17</v>
      </c>
      <c r="E50" s="39">
        <v>0</v>
      </c>
      <c r="F50" s="39">
        <v>0</v>
      </c>
      <c r="G50" s="39">
        <v>24</v>
      </c>
      <c r="H50" s="39">
        <v>11</v>
      </c>
      <c r="I50" s="39">
        <v>1</v>
      </c>
      <c r="J50" s="39">
        <v>0</v>
      </c>
      <c r="K50" s="39">
        <v>27</v>
      </c>
      <c r="L50" s="39">
        <v>8</v>
      </c>
      <c r="M50" s="39">
        <v>1</v>
      </c>
      <c r="N50" s="39">
        <v>36</v>
      </c>
    </row>
    <row r="51" spans="1:37" x14ac:dyDescent="0.2">
      <c r="B51" s="38">
        <v>17</v>
      </c>
      <c r="C51" s="39">
        <v>18</v>
      </c>
      <c r="D51" s="39">
        <v>14</v>
      </c>
      <c r="E51" s="39">
        <v>1</v>
      </c>
      <c r="F51" s="39">
        <v>0</v>
      </c>
      <c r="G51" s="39">
        <v>25</v>
      </c>
      <c r="H51" s="39">
        <v>8</v>
      </c>
      <c r="I51" s="39">
        <v>0</v>
      </c>
      <c r="J51" s="39">
        <v>0</v>
      </c>
      <c r="K51" s="39">
        <v>33</v>
      </c>
      <c r="L51" s="39">
        <v>0</v>
      </c>
      <c r="M51" s="39">
        <v>0</v>
      </c>
      <c r="N51" s="39">
        <v>33</v>
      </c>
    </row>
    <row r="52" spans="1:37" x14ac:dyDescent="0.2">
      <c r="B52" s="38">
        <v>54</v>
      </c>
      <c r="C52" s="39">
        <v>12</v>
      </c>
      <c r="D52" s="39">
        <v>20</v>
      </c>
      <c r="E52" s="39">
        <v>0</v>
      </c>
      <c r="F52" s="39">
        <v>0</v>
      </c>
      <c r="G52" s="39">
        <v>24</v>
      </c>
      <c r="H52" s="39">
        <v>8</v>
      </c>
      <c r="I52" s="39">
        <v>1</v>
      </c>
      <c r="J52" s="39">
        <v>0</v>
      </c>
      <c r="K52" s="39">
        <v>28</v>
      </c>
      <c r="L52" s="39">
        <v>4</v>
      </c>
      <c r="M52" s="39">
        <v>0</v>
      </c>
      <c r="N52" s="39">
        <v>32</v>
      </c>
    </row>
    <row r="53" spans="1:37" x14ac:dyDescent="0.2">
      <c r="B53" s="38">
        <v>47</v>
      </c>
      <c r="C53" s="39">
        <v>25</v>
      </c>
      <c r="D53" s="39">
        <v>16</v>
      </c>
      <c r="E53" s="39">
        <v>0</v>
      </c>
      <c r="F53" s="39">
        <v>0</v>
      </c>
      <c r="G53" s="39">
        <v>24</v>
      </c>
      <c r="H53" s="39">
        <v>15</v>
      </c>
      <c r="I53" s="39">
        <v>2</v>
      </c>
      <c r="J53" s="39">
        <v>0</v>
      </c>
      <c r="K53" s="39">
        <v>35</v>
      </c>
      <c r="L53" s="39">
        <v>3</v>
      </c>
      <c r="M53" s="39">
        <v>3</v>
      </c>
      <c r="N53" s="39">
        <v>41</v>
      </c>
    </row>
    <row r="54" spans="1:37" x14ac:dyDescent="0.2">
      <c r="B54" s="38">
        <v>57</v>
      </c>
      <c r="C54" s="39">
        <v>23</v>
      </c>
      <c r="D54" s="39">
        <v>14</v>
      </c>
      <c r="E54" s="39">
        <v>1</v>
      </c>
      <c r="F54" s="39">
        <v>0</v>
      </c>
      <c r="G54" s="39">
        <v>23</v>
      </c>
      <c r="H54" s="39">
        <v>11</v>
      </c>
      <c r="I54" s="39">
        <v>4</v>
      </c>
      <c r="J54" s="39">
        <v>0</v>
      </c>
      <c r="K54" s="39">
        <v>38</v>
      </c>
      <c r="L54" s="39">
        <v>0</v>
      </c>
      <c r="M54" s="39">
        <v>0</v>
      </c>
      <c r="N54" s="39">
        <v>38</v>
      </c>
    </row>
    <row r="55" spans="1:37" x14ac:dyDescent="0.2">
      <c r="B55" s="38">
        <v>28</v>
      </c>
      <c r="C55" s="39">
        <v>14</v>
      </c>
      <c r="D55" s="39">
        <v>20</v>
      </c>
      <c r="E55" s="39">
        <v>0</v>
      </c>
      <c r="F55" s="39">
        <v>0</v>
      </c>
      <c r="G55" s="39">
        <v>16</v>
      </c>
      <c r="H55" s="39">
        <v>17</v>
      </c>
      <c r="I55" s="39">
        <v>1</v>
      </c>
      <c r="J55" s="39">
        <v>0</v>
      </c>
      <c r="K55" s="39">
        <v>16</v>
      </c>
      <c r="L55" s="39">
        <v>14</v>
      </c>
      <c r="M55" s="39">
        <v>4</v>
      </c>
      <c r="N55" s="39">
        <v>34</v>
      </c>
    </row>
    <row r="56" spans="1:37" x14ac:dyDescent="0.2">
      <c r="B56" s="38">
        <v>62</v>
      </c>
      <c r="C56" s="39">
        <v>21</v>
      </c>
      <c r="D56" s="39">
        <v>21</v>
      </c>
      <c r="E56" s="39">
        <v>2</v>
      </c>
      <c r="F56" s="39">
        <v>0</v>
      </c>
      <c r="G56" s="39">
        <v>31</v>
      </c>
      <c r="H56" s="39">
        <v>11</v>
      </c>
      <c r="I56" s="39">
        <v>2</v>
      </c>
      <c r="J56" s="39">
        <v>0</v>
      </c>
      <c r="K56" s="39">
        <v>44</v>
      </c>
      <c r="L56" s="39">
        <v>0</v>
      </c>
      <c r="M56" s="39">
        <v>0</v>
      </c>
      <c r="N56" s="39">
        <v>44</v>
      </c>
    </row>
    <row r="57" spans="1:37" x14ac:dyDescent="0.2">
      <c r="A57" t="s">
        <v>1453</v>
      </c>
      <c r="B57" s="40">
        <v>38</v>
      </c>
      <c r="C57" s="41">
        <v>24</v>
      </c>
      <c r="D57" s="41">
        <v>11</v>
      </c>
      <c r="E57" s="41">
        <v>2</v>
      </c>
      <c r="F57" s="41">
        <v>0</v>
      </c>
      <c r="G57" s="41">
        <v>31</v>
      </c>
      <c r="H57" s="41">
        <v>4</v>
      </c>
      <c r="I57" s="41">
        <v>1</v>
      </c>
      <c r="J57" s="41">
        <v>1</v>
      </c>
      <c r="K57" s="41">
        <v>37</v>
      </c>
      <c r="L57" s="41">
        <v>0</v>
      </c>
      <c r="M57" s="41">
        <v>0</v>
      </c>
      <c r="N57" s="41">
        <v>37</v>
      </c>
    </row>
    <row r="58" spans="1:37" x14ac:dyDescent="0.2">
      <c r="B58" s="40">
        <v>7</v>
      </c>
      <c r="C58" s="41">
        <v>15</v>
      </c>
      <c r="D58" s="41">
        <v>12</v>
      </c>
      <c r="E58" s="41">
        <v>8</v>
      </c>
      <c r="F58" s="41">
        <v>4</v>
      </c>
      <c r="G58" s="41">
        <v>27</v>
      </c>
      <c r="H58" s="41">
        <v>10</v>
      </c>
      <c r="I58" s="41">
        <v>2</v>
      </c>
      <c r="J58" s="41">
        <v>0</v>
      </c>
      <c r="K58" s="41">
        <v>38</v>
      </c>
      <c r="L58" s="41">
        <v>1</v>
      </c>
      <c r="M58" s="41">
        <v>0</v>
      </c>
      <c r="N58" s="41">
        <v>39</v>
      </c>
    </row>
    <row r="59" spans="1:37" x14ac:dyDescent="0.2">
      <c r="B59" s="40">
        <v>4</v>
      </c>
      <c r="C59" s="41">
        <v>28</v>
      </c>
      <c r="D59" s="41">
        <v>12</v>
      </c>
      <c r="E59" s="41">
        <v>2</v>
      </c>
      <c r="F59" s="41">
        <v>1</v>
      </c>
      <c r="G59" s="41">
        <v>25</v>
      </c>
      <c r="H59" s="41">
        <v>15</v>
      </c>
      <c r="I59" s="41">
        <v>2</v>
      </c>
      <c r="J59" s="41">
        <v>1</v>
      </c>
      <c r="K59" s="41">
        <v>43</v>
      </c>
      <c r="L59" s="41">
        <v>0</v>
      </c>
      <c r="M59" s="41">
        <v>0</v>
      </c>
      <c r="N59" s="41">
        <v>43</v>
      </c>
    </row>
    <row r="60" spans="1:37" x14ac:dyDescent="0.2">
      <c r="B60" s="40">
        <v>67</v>
      </c>
      <c r="C60" s="41">
        <v>24</v>
      </c>
      <c r="D60" s="41">
        <v>22</v>
      </c>
      <c r="E60" s="41">
        <v>2</v>
      </c>
      <c r="F60" s="41">
        <v>0</v>
      </c>
      <c r="G60" s="41">
        <v>22</v>
      </c>
      <c r="H60" s="41">
        <v>16</v>
      </c>
      <c r="I60" s="41">
        <v>8</v>
      </c>
      <c r="J60" s="41">
        <v>1</v>
      </c>
      <c r="K60" s="41">
        <v>26</v>
      </c>
      <c r="L60" s="41">
        <v>17</v>
      </c>
      <c r="M60" s="41">
        <v>4</v>
      </c>
      <c r="N60" s="41">
        <v>47</v>
      </c>
    </row>
    <row r="61" spans="1:37" x14ac:dyDescent="0.2">
      <c r="A61" t="s">
        <v>1454</v>
      </c>
      <c r="B61" s="42">
        <v>1</v>
      </c>
      <c r="C61" s="43">
        <v>1</v>
      </c>
      <c r="D61" s="43">
        <v>19</v>
      </c>
      <c r="E61" s="43">
        <v>20</v>
      </c>
      <c r="F61" s="43">
        <v>0</v>
      </c>
      <c r="G61" s="43">
        <v>4</v>
      </c>
      <c r="H61" s="43">
        <v>12</v>
      </c>
      <c r="I61" s="43">
        <v>17</v>
      </c>
      <c r="J61" s="43">
        <v>7</v>
      </c>
      <c r="K61" s="43">
        <v>0</v>
      </c>
      <c r="L61" s="43">
        <v>30</v>
      </c>
      <c r="M61" s="43">
        <v>10</v>
      </c>
      <c r="N61" s="43">
        <v>40</v>
      </c>
    </row>
    <row r="62" spans="1:37" x14ac:dyDescent="0.2">
      <c r="B62" s="42">
        <v>19</v>
      </c>
      <c r="C62" s="43">
        <v>1</v>
      </c>
      <c r="D62" s="43">
        <v>34</v>
      </c>
      <c r="E62" s="43">
        <v>7</v>
      </c>
      <c r="F62" s="43">
        <v>0</v>
      </c>
      <c r="G62" s="43">
        <v>4</v>
      </c>
      <c r="H62" s="43">
        <v>33</v>
      </c>
      <c r="I62" s="43">
        <v>5</v>
      </c>
      <c r="J62" s="43">
        <v>0</v>
      </c>
      <c r="K62" s="43">
        <v>39</v>
      </c>
      <c r="L62" s="43">
        <v>3</v>
      </c>
      <c r="M62" s="43">
        <v>0</v>
      </c>
      <c r="N62" s="43">
        <v>42</v>
      </c>
    </row>
    <row r="63" spans="1:37" x14ac:dyDescent="0.2">
      <c r="B63" s="42">
        <v>32</v>
      </c>
      <c r="C63" s="43">
        <v>2</v>
      </c>
      <c r="D63" s="43">
        <v>23</v>
      </c>
      <c r="E63" s="43">
        <v>2</v>
      </c>
      <c r="F63" s="43">
        <v>0</v>
      </c>
      <c r="G63" s="43">
        <v>6</v>
      </c>
      <c r="H63" s="43">
        <v>18</v>
      </c>
      <c r="I63" s="43">
        <v>3</v>
      </c>
      <c r="J63" s="43">
        <v>1</v>
      </c>
      <c r="K63" s="43">
        <v>27</v>
      </c>
      <c r="L63" s="43">
        <v>0</v>
      </c>
      <c r="M63" s="43">
        <v>0</v>
      </c>
      <c r="N63" s="43">
        <v>27</v>
      </c>
    </row>
    <row r="64" spans="1:37" x14ac:dyDescent="0.2">
      <c r="Y64" t="s">
        <v>1222</v>
      </c>
      <c r="Z64" s="6" t="s">
        <v>1043</v>
      </c>
      <c r="AA64" s="6"/>
      <c r="AB64" s="6"/>
      <c r="AC64" s="6"/>
      <c r="AD64" s="6" t="s">
        <v>1044</v>
      </c>
      <c r="AE64" s="6"/>
      <c r="AF64" s="6"/>
      <c r="AG64" s="6"/>
      <c r="AH64" s="6" t="s">
        <v>1045</v>
      </c>
      <c r="AI64" s="6"/>
      <c r="AJ64" s="6"/>
      <c r="AK64" s="6"/>
    </row>
    <row r="65" spans="24:37" x14ac:dyDescent="0.2">
      <c r="Z65" t="s">
        <v>913</v>
      </c>
      <c r="AA65" t="s">
        <v>912</v>
      </c>
      <c r="AB65" t="s">
        <v>911</v>
      </c>
      <c r="AC65" t="s">
        <v>919</v>
      </c>
      <c r="AD65" t="s">
        <v>913</v>
      </c>
      <c r="AE65" t="s">
        <v>912</v>
      </c>
      <c r="AF65" t="s">
        <v>911</v>
      </c>
      <c r="AG65" t="s">
        <v>919</v>
      </c>
      <c r="AH65" t="s">
        <v>933</v>
      </c>
      <c r="AI65" t="s">
        <v>927</v>
      </c>
      <c r="AJ65" t="s">
        <v>928</v>
      </c>
      <c r="AK65" t="s">
        <v>1198</v>
      </c>
    </row>
    <row r="66" spans="24:37" x14ac:dyDescent="0.2">
      <c r="X66" s="27" t="s">
        <v>1227</v>
      </c>
      <c r="Y66" s="26">
        <v>14</v>
      </c>
      <c r="Z66" s="27">
        <v>23</v>
      </c>
      <c r="AA66" s="27">
        <v>10</v>
      </c>
      <c r="AB66" s="27">
        <v>0</v>
      </c>
      <c r="AC66" s="27">
        <v>0</v>
      </c>
      <c r="AD66" s="27">
        <v>30</v>
      </c>
      <c r="AE66" s="27">
        <v>3</v>
      </c>
      <c r="AF66" s="27">
        <v>0</v>
      </c>
      <c r="AG66" s="27">
        <v>0</v>
      </c>
      <c r="AH66" s="27">
        <v>27</v>
      </c>
      <c r="AI66" s="27">
        <v>4</v>
      </c>
      <c r="AJ66" s="27">
        <v>2</v>
      </c>
      <c r="AK66" s="27">
        <v>33</v>
      </c>
    </row>
    <row r="67" spans="24:37" x14ac:dyDescent="0.2">
      <c r="Y67" s="26">
        <v>24</v>
      </c>
      <c r="Z67" s="27">
        <v>12</v>
      </c>
      <c r="AA67" s="27">
        <v>26</v>
      </c>
      <c r="AB67" s="27">
        <v>0</v>
      </c>
      <c r="AC67" s="27">
        <v>0</v>
      </c>
      <c r="AD67" s="27">
        <v>37</v>
      </c>
      <c r="AE67" s="27">
        <v>1</v>
      </c>
      <c r="AF67" s="27">
        <v>0</v>
      </c>
      <c r="AG67" s="27">
        <v>0</v>
      </c>
      <c r="AH67" s="27">
        <v>38</v>
      </c>
      <c r="AI67" s="27">
        <v>0</v>
      </c>
      <c r="AJ67" s="27">
        <v>0</v>
      </c>
      <c r="AK67" s="27">
        <v>38</v>
      </c>
    </row>
    <row r="68" spans="24:37" x14ac:dyDescent="0.2">
      <c r="Y68" s="26">
        <v>23</v>
      </c>
      <c r="Z68" s="27">
        <v>26</v>
      </c>
      <c r="AA68" s="27">
        <v>7</v>
      </c>
      <c r="AB68" s="27">
        <v>0</v>
      </c>
      <c r="AC68" s="27">
        <v>0</v>
      </c>
      <c r="AD68" s="27">
        <v>22</v>
      </c>
      <c r="AE68" s="27">
        <v>11</v>
      </c>
      <c r="AF68" s="27">
        <v>0</v>
      </c>
      <c r="AG68" s="27">
        <v>0</v>
      </c>
      <c r="AH68" s="27">
        <v>31</v>
      </c>
      <c r="AI68" s="27">
        <v>2</v>
      </c>
      <c r="AJ68" s="27">
        <v>0</v>
      </c>
      <c r="AK68" s="27">
        <v>33</v>
      </c>
    </row>
    <row r="69" spans="24:37" x14ac:dyDescent="0.2">
      <c r="Y69" s="26">
        <v>8</v>
      </c>
      <c r="Z69" s="27">
        <v>29</v>
      </c>
      <c r="AA69" s="27">
        <v>17</v>
      </c>
      <c r="AB69" s="27">
        <v>0</v>
      </c>
      <c r="AC69" s="27">
        <v>0</v>
      </c>
      <c r="AD69" s="27">
        <v>46</v>
      </c>
      <c r="AE69" s="27">
        <v>0</v>
      </c>
      <c r="AF69" s="27">
        <v>0</v>
      </c>
      <c r="AG69" s="27">
        <v>0</v>
      </c>
      <c r="AH69" s="27">
        <v>46</v>
      </c>
      <c r="AI69" s="27">
        <v>0</v>
      </c>
      <c r="AJ69" s="27">
        <v>0</v>
      </c>
      <c r="AK69" s="27">
        <v>46</v>
      </c>
    </row>
    <row r="70" spans="24:37" x14ac:dyDescent="0.2">
      <c r="Y70" s="26">
        <v>11</v>
      </c>
      <c r="Z70" s="27">
        <v>14</v>
      </c>
      <c r="AA70" s="27">
        <v>22</v>
      </c>
      <c r="AB70" s="27">
        <v>0</v>
      </c>
      <c r="AC70" s="27">
        <v>0</v>
      </c>
      <c r="AD70" s="27">
        <v>34</v>
      </c>
      <c r="AE70" s="27">
        <v>2</v>
      </c>
      <c r="AF70" s="27">
        <v>0</v>
      </c>
      <c r="AG70" s="27">
        <v>0</v>
      </c>
      <c r="AH70" s="27">
        <v>35</v>
      </c>
      <c r="AI70" s="27">
        <v>1</v>
      </c>
      <c r="AJ70" s="27">
        <v>0</v>
      </c>
      <c r="AK70" s="27">
        <v>36</v>
      </c>
    </row>
    <row r="71" spans="24:37" x14ac:dyDescent="0.2">
      <c r="Y71" s="26">
        <v>61</v>
      </c>
      <c r="Z71" s="27">
        <v>19</v>
      </c>
      <c r="AA71" s="27">
        <v>17</v>
      </c>
      <c r="AB71" s="27">
        <v>0</v>
      </c>
      <c r="AC71" s="27">
        <v>0</v>
      </c>
      <c r="AD71" s="27">
        <v>35</v>
      </c>
      <c r="AE71" s="27">
        <v>1</v>
      </c>
      <c r="AF71" s="27">
        <v>0</v>
      </c>
      <c r="AG71" s="27">
        <v>0</v>
      </c>
      <c r="AH71" s="27">
        <v>36</v>
      </c>
      <c r="AI71" s="27">
        <v>0</v>
      </c>
      <c r="AJ71" s="27">
        <v>0</v>
      </c>
      <c r="AK71" s="27">
        <v>36</v>
      </c>
    </row>
    <row r="72" spans="24:37" x14ac:dyDescent="0.2">
      <c r="Y72" s="26">
        <v>50</v>
      </c>
      <c r="Z72" s="27">
        <v>16</v>
      </c>
      <c r="AA72" s="27">
        <v>16</v>
      </c>
      <c r="AB72" s="27">
        <v>0</v>
      </c>
      <c r="AC72" s="27">
        <v>0</v>
      </c>
      <c r="AD72" s="27">
        <v>30</v>
      </c>
      <c r="AE72" s="27">
        <v>2</v>
      </c>
      <c r="AF72" s="27">
        <v>0</v>
      </c>
      <c r="AG72" s="27">
        <v>0</v>
      </c>
      <c r="AH72" s="27">
        <v>32</v>
      </c>
      <c r="AI72" s="27">
        <v>0</v>
      </c>
      <c r="AJ72" s="27">
        <v>0</v>
      </c>
      <c r="AK72" s="27">
        <v>32</v>
      </c>
    </row>
    <row r="73" spans="24:37" x14ac:dyDescent="0.2">
      <c r="Y73" s="26">
        <v>9</v>
      </c>
      <c r="Z73" s="27">
        <v>26</v>
      </c>
      <c r="AA73" s="27">
        <v>12</v>
      </c>
      <c r="AB73" s="27">
        <v>0</v>
      </c>
      <c r="AC73" s="27">
        <v>0</v>
      </c>
      <c r="AD73" s="27">
        <v>37</v>
      </c>
      <c r="AE73" s="27">
        <v>0</v>
      </c>
      <c r="AF73" s="27">
        <v>0</v>
      </c>
      <c r="AG73" s="27">
        <v>1</v>
      </c>
      <c r="AH73" s="27">
        <v>36</v>
      </c>
      <c r="AI73" s="27">
        <v>1</v>
      </c>
      <c r="AJ73" s="27">
        <v>1</v>
      </c>
      <c r="AK73" s="27">
        <v>38</v>
      </c>
    </row>
    <row r="74" spans="24:37" x14ac:dyDescent="0.2">
      <c r="Y74" s="26">
        <v>69</v>
      </c>
      <c r="Z74" s="27">
        <v>16</v>
      </c>
      <c r="AA74" s="27">
        <v>21</v>
      </c>
      <c r="AB74" s="27">
        <v>1</v>
      </c>
      <c r="AC74" s="27">
        <v>0</v>
      </c>
      <c r="AD74" s="27">
        <v>33</v>
      </c>
      <c r="AE74" s="27">
        <v>5</v>
      </c>
      <c r="AF74" s="27">
        <v>0</v>
      </c>
      <c r="AG74" s="27">
        <v>0</v>
      </c>
      <c r="AH74" s="27">
        <v>37</v>
      </c>
      <c r="AI74" s="27">
        <v>1</v>
      </c>
      <c r="AJ74" s="27">
        <v>0</v>
      </c>
      <c r="AK74" s="27">
        <v>38</v>
      </c>
    </row>
    <row r="75" spans="24:37" x14ac:dyDescent="0.2">
      <c r="Y75" s="26">
        <v>15</v>
      </c>
      <c r="Z75" s="27">
        <v>20</v>
      </c>
      <c r="AA75" s="27">
        <v>13</v>
      </c>
      <c r="AB75" s="27">
        <v>0</v>
      </c>
      <c r="AC75" s="27">
        <v>0</v>
      </c>
      <c r="AD75" s="27">
        <v>30</v>
      </c>
      <c r="AE75" s="27">
        <v>3</v>
      </c>
      <c r="AF75" s="27">
        <v>0</v>
      </c>
      <c r="AG75" s="27">
        <v>0</v>
      </c>
      <c r="AH75" s="27">
        <v>30</v>
      </c>
      <c r="AI75" s="27">
        <v>3</v>
      </c>
      <c r="AJ75" s="27">
        <v>0</v>
      </c>
      <c r="AK75" s="27">
        <v>33</v>
      </c>
    </row>
    <row r="76" spans="24:37" x14ac:dyDescent="0.2">
      <c r="Y76" s="26">
        <v>56</v>
      </c>
      <c r="Z76" s="27">
        <v>24</v>
      </c>
      <c r="AA76" s="27">
        <v>14</v>
      </c>
      <c r="AB76" s="27">
        <v>0</v>
      </c>
      <c r="AC76" s="27">
        <v>0</v>
      </c>
      <c r="AD76" s="27">
        <v>37</v>
      </c>
      <c r="AE76" s="27">
        <v>1</v>
      </c>
      <c r="AF76" s="27">
        <v>0</v>
      </c>
      <c r="AG76" s="27">
        <v>0</v>
      </c>
      <c r="AH76" s="27">
        <v>36</v>
      </c>
      <c r="AI76" s="27">
        <v>1</v>
      </c>
      <c r="AJ76" s="27">
        <v>1</v>
      </c>
      <c r="AK76" s="27">
        <v>38</v>
      </c>
    </row>
    <row r="77" spans="24:37" x14ac:dyDescent="0.2">
      <c r="Y77" s="26">
        <v>65</v>
      </c>
      <c r="Z77" s="27">
        <v>22</v>
      </c>
      <c r="AA77" s="27">
        <v>22</v>
      </c>
      <c r="AB77" s="27">
        <v>0</v>
      </c>
      <c r="AC77" s="27">
        <v>0</v>
      </c>
      <c r="AD77" s="27">
        <v>40</v>
      </c>
      <c r="AE77" s="27">
        <v>4</v>
      </c>
      <c r="AF77" s="27">
        <v>0</v>
      </c>
      <c r="AG77" s="27">
        <v>0</v>
      </c>
      <c r="AH77" s="27">
        <v>31</v>
      </c>
      <c r="AI77" s="27">
        <v>13</v>
      </c>
      <c r="AJ77" s="27">
        <v>0</v>
      </c>
      <c r="AK77" s="27">
        <v>44</v>
      </c>
    </row>
    <row r="78" spans="24:37" x14ac:dyDescent="0.2">
      <c r="Y78" s="26">
        <v>33</v>
      </c>
      <c r="Z78" s="27">
        <v>12</v>
      </c>
      <c r="AA78" s="27">
        <v>17</v>
      </c>
      <c r="AB78" s="27">
        <v>0</v>
      </c>
      <c r="AC78" s="27">
        <v>0</v>
      </c>
      <c r="AD78" s="27">
        <v>27</v>
      </c>
      <c r="AE78" s="27">
        <v>2</v>
      </c>
      <c r="AF78" s="27">
        <v>0</v>
      </c>
      <c r="AG78" s="27">
        <v>0</v>
      </c>
      <c r="AH78" s="27">
        <v>28</v>
      </c>
      <c r="AI78" s="27">
        <v>0</v>
      </c>
      <c r="AJ78" s="27">
        <v>1</v>
      </c>
      <c r="AK78" s="27">
        <v>29</v>
      </c>
    </row>
    <row r="81" spans="24:36" x14ac:dyDescent="0.2">
      <c r="X81" t="s">
        <v>1222</v>
      </c>
      <c r="Y81" s="6" t="s">
        <v>1043</v>
      </c>
      <c r="Z81" s="6"/>
      <c r="AA81" s="6"/>
      <c r="AB81" s="6"/>
      <c r="AC81" s="6" t="s">
        <v>1044</v>
      </c>
      <c r="AD81" s="6"/>
      <c r="AE81" s="6"/>
      <c r="AF81" s="6"/>
      <c r="AG81" s="6" t="s">
        <v>1045</v>
      </c>
      <c r="AH81" s="6"/>
      <c r="AI81" s="6"/>
      <c r="AJ81" s="6"/>
    </row>
    <row r="82" spans="24:36" x14ac:dyDescent="0.2">
      <c r="Y82" t="s">
        <v>913</v>
      </c>
      <c r="Z82" t="s">
        <v>912</v>
      </c>
      <c r="AA82" t="s">
        <v>911</v>
      </c>
      <c r="AB82" t="s">
        <v>919</v>
      </c>
      <c r="AC82" t="s">
        <v>913</v>
      </c>
      <c r="AD82" t="s">
        <v>912</v>
      </c>
      <c r="AE82" t="s">
        <v>911</v>
      </c>
      <c r="AF82" t="s">
        <v>919</v>
      </c>
      <c r="AG82" t="s">
        <v>933</v>
      </c>
      <c r="AH82" t="s">
        <v>927</v>
      </c>
      <c r="AI82" t="s">
        <v>928</v>
      </c>
      <c r="AJ82" t="s">
        <v>1198</v>
      </c>
    </row>
    <row r="83" spans="24:36" x14ac:dyDescent="0.2">
      <c r="Y83">
        <v>19</v>
      </c>
      <c r="Z83">
        <v>17</v>
      </c>
      <c r="AA83">
        <v>0</v>
      </c>
      <c r="AB83">
        <v>0</v>
      </c>
      <c r="AC83">
        <v>24</v>
      </c>
      <c r="AD83">
        <v>11</v>
      </c>
      <c r="AE83">
        <v>1</v>
      </c>
      <c r="AF83">
        <v>0</v>
      </c>
    </row>
    <row r="84" spans="24:36" x14ac:dyDescent="0.2">
      <c r="Y84">
        <v>18</v>
      </c>
      <c r="Z84">
        <v>14</v>
      </c>
      <c r="AA84">
        <v>1</v>
      </c>
      <c r="AB84">
        <v>0</v>
      </c>
      <c r="AC84">
        <v>25</v>
      </c>
      <c r="AD84">
        <v>8</v>
      </c>
      <c r="AE84">
        <v>0</v>
      </c>
      <c r="AF84">
        <v>0</v>
      </c>
    </row>
    <row r="85" spans="24:36" x14ac:dyDescent="0.2">
      <c r="Y85">
        <v>12</v>
      </c>
      <c r="Z85">
        <v>20</v>
      </c>
      <c r="AA85">
        <v>0</v>
      </c>
      <c r="AB85">
        <v>0</v>
      </c>
      <c r="AC85">
        <v>24</v>
      </c>
      <c r="AD85">
        <v>8</v>
      </c>
      <c r="AE85">
        <v>1</v>
      </c>
      <c r="AF85">
        <v>0</v>
      </c>
    </row>
    <row r="86" spans="24:36" x14ac:dyDescent="0.2">
      <c r="Y86">
        <v>25</v>
      </c>
      <c r="Z86">
        <v>16</v>
      </c>
      <c r="AA86">
        <v>0</v>
      </c>
      <c r="AB86">
        <v>0</v>
      </c>
      <c r="AC86">
        <v>24</v>
      </c>
      <c r="AD86">
        <v>15</v>
      </c>
      <c r="AE86">
        <v>2</v>
      </c>
      <c r="AF86">
        <v>0</v>
      </c>
    </row>
    <row r="87" spans="24:36" x14ac:dyDescent="0.2">
      <c r="Y87">
        <v>24</v>
      </c>
      <c r="Z87">
        <v>11</v>
      </c>
      <c r="AA87">
        <v>2</v>
      </c>
      <c r="AB87">
        <v>0</v>
      </c>
      <c r="AC87">
        <v>31</v>
      </c>
      <c r="AD87">
        <v>4</v>
      </c>
      <c r="AE87">
        <v>1</v>
      </c>
      <c r="AF87">
        <v>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D371-C0E6-AC47-A813-EFC3C5C3108D}">
  <dimension ref="A1:AT137"/>
  <sheetViews>
    <sheetView tabSelected="1" topLeftCell="W47" zoomScale="80" zoomScaleNormal="80" workbookViewId="0">
      <selection activeCell="AL82" sqref="AL82"/>
    </sheetView>
  </sheetViews>
  <sheetFormatPr baseColWidth="10" defaultRowHeight="15" x14ac:dyDescent="0.2"/>
  <cols>
    <col min="3" max="3" width="13.5" customWidth="1"/>
    <col min="4" max="4" width="15.1640625" customWidth="1"/>
    <col min="5" max="5" width="14.6640625" customWidth="1"/>
    <col min="18" max="18" width="14.6640625" customWidth="1"/>
    <col min="19" max="19" width="12.33203125" customWidth="1"/>
    <col min="45" max="45" width="12.6640625" bestFit="1" customWidth="1"/>
  </cols>
  <sheetData>
    <row r="1" spans="1:46" x14ac:dyDescent="0.2">
      <c r="A1" s="6"/>
    </row>
    <row r="2" spans="1:46" x14ac:dyDescent="0.2">
      <c r="A2" s="47"/>
      <c r="B2" t="s">
        <v>1222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t="s">
        <v>1455</v>
      </c>
      <c r="K2" t="s">
        <v>1456</v>
      </c>
      <c r="L2" t="s">
        <v>1457</v>
      </c>
      <c r="M2" t="s">
        <v>1458</v>
      </c>
      <c r="N2" t="s">
        <v>1459</v>
      </c>
      <c r="O2" t="s">
        <v>1460</v>
      </c>
      <c r="P2" t="s">
        <v>1461</v>
      </c>
      <c r="Q2" t="s">
        <v>1462</v>
      </c>
      <c r="R2" s="6" t="s">
        <v>1118</v>
      </c>
      <c r="S2" s="37" t="s">
        <v>1465</v>
      </c>
      <c r="T2" t="s">
        <v>1469</v>
      </c>
      <c r="W2" s="37" t="s">
        <v>1466</v>
      </c>
      <c r="X2" s="6" t="s">
        <v>1118</v>
      </c>
      <c r="Y2" t="s">
        <v>1468</v>
      </c>
    </row>
    <row r="3" spans="1:46" x14ac:dyDescent="0.2">
      <c r="A3" s="48"/>
      <c r="B3" s="5">
        <v>1</v>
      </c>
      <c r="C3" t="s">
        <v>909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1</v>
      </c>
      <c r="K3">
        <v>19</v>
      </c>
      <c r="L3">
        <v>20</v>
      </c>
      <c r="M3">
        <v>0</v>
      </c>
      <c r="N3">
        <v>4</v>
      </c>
      <c r="O3">
        <v>12</v>
      </c>
      <c r="P3">
        <v>17</v>
      </c>
      <c r="Q3">
        <v>7</v>
      </c>
      <c r="R3">
        <v>40</v>
      </c>
      <c r="S3">
        <v>26</v>
      </c>
      <c r="T3" s="49">
        <f>S3/R3</f>
        <v>0.65</v>
      </c>
      <c r="W3">
        <v>16</v>
      </c>
      <c r="X3">
        <v>40</v>
      </c>
      <c r="Y3" s="49">
        <f>W3/R3</f>
        <v>0.4</v>
      </c>
    </row>
    <row r="4" spans="1:46" x14ac:dyDescent="0.2">
      <c r="A4" s="48"/>
      <c r="B4" s="5">
        <v>2</v>
      </c>
      <c r="C4" t="s">
        <v>909</v>
      </c>
      <c r="D4" s="5">
        <v>1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>
        <v>28</v>
      </c>
      <c r="K4">
        <v>0</v>
      </c>
      <c r="L4">
        <v>0</v>
      </c>
      <c r="M4">
        <v>0</v>
      </c>
      <c r="N4">
        <v>28</v>
      </c>
      <c r="O4">
        <v>0</v>
      </c>
      <c r="P4">
        <v>0</v>
      </c>
      <c r="Q4">
        <v>0</v>
      </c>
      <c r="R4">
        <v>28</v>
      </c>
      <c r="S4">
        <v>27</v>
      </c>
      <c r="T4" s="49">
        <f t="shared" ref="T4:T62" si="0">S4/R4</f>
        <v>0.9642857142857143</v>
      </c>
      <c r="W4">
        <v>0</v>
      </c>
      <c r="X4">
        <v>28</v>
      </c>
      <c r="Y4" s="49">
        <f>W4/R4</f>
        <v>0</v>
      </c>
      <c r="AG4" t="s">
        <v>1222</v>
      </c>
      <c r="AH4" s="6" t="s">
        <v>1043</v>
      </c>
      <c r="AI4" s="6"/>
      <c r="AJ4" s="6"/>
      <c r="AK4" s="6"/>
      <c r="AL4" s="6" t="s">
        <v>1044</v>
      </c>
      <c r="AM4" s="6"/>
      <c r="AN4" s="6"/>
      <c r="AO4" s="6"/>
      <c r="AP4" s="6" t="s">
        <v>1045</v>
      </c>
      <c r="AQ4" s="6"/>
      <c r="AR4" s="6"/>
      <c r="AS4" s="6"/>
    </row>
    <row r="5" spans="1:46" x14ac:dyDescent="0.2">
      <c r="A5" s="48"/>
      <c r="B5" s="5">
        <v>3</v>
      </c>
      <c r="C5" t="s">
        <v>909</v>
      </c>
      <c r="D5" s="5">
        <v>1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>
        <v>30</v>
      </c>
      <c r="K5">
        <v>6</v>
      </c>
      <c r="L5">
        <v>0</v>
      </c>
      <c r="M5">
        <v>0</v>
      </c>
      <c r="N5">
        <v>32</v>
      </c>
      <c r="O5">
        <v>4</v>
      </c>
      <c r="P5">
        <v>0</v>
      </c>
      <c r="Q5">
        <v>0</v>
      </c>
      <c r="R5">
        <v>36</v>
      </c>
      <c r="S5">
        <v>29</v>
      </c>
      <c r="T5" s="49">
        <f t="shared" si="0"/>
        <v>0.80555555555555558</v>
      </c>
      <c r="W5">
        <v>8</v>
      </c>
      <c r="X5">
        <v>36</v>
      </c>
      <c r="Y5" s="49">
        <f>W5/R5</f>
        <v>0.22222222222222221</v>
      </c>
      <c r="AH5" t="s">
        <v>913</v>
      </c>
      <c r="AI5" t="s">
        <v>912</v>
      </c>
      <c r="AJ5" t="s">
        <v>911</v>
      </c>
      <c r="AK5" t="s">
        <v>919</v>
      </c>
      <c r="AL5" t="s">
        <v>913</v>
      </c>
      <c r="AM5" t="s">
        <v>912</v>
      </c>
      <c r="AN5" t="s">
        <v>911</v>
      </c>
      <c r="AO5" t="s">
        <v>919</v>
      </c>
      <c r="AP5" t="s">
        <v>933</v>
      </c>
      <c r="AQ5" t="s">
        <v>927</v>
      </c>
      <c r="AR5" t="s">
        <v>928</v>
      </c>
      <c r="AS5" t="s">
        <v>1478</v>
      </c>
      <c r="AT5" t="s">
        <v>1476</v>
      </c>
    </row>
    <row r="6" spans="1:46" x14ac:dyDescent="0.2">
      <c r="A6" s="48"/>
      <c r="B6" s="5">
        <v>4</v>
      </c>
      <c r="C6" s="30" t="s">
        <v>934</v>
      </c>
      <c r="D6" s="5">
        <v>2</v>
      </c>
      <c r="E6" s="5">
        <v>6</v>
      </c>
      <c r="F6" s="5">
        <v>2</v>
      </c>
      <c r="G6" s="5">
        <v>6</v>
      </c>
      <c r="H6" s="5">
        <v>0</v>
      </c>
      <c r="I6" s="5">
        <v>0</v>
      </c>
      <c r="J6">
        <v>28</v>
      </c>
      <c r="K6">
        <v>12</v>
      </c>
      <c r="L6">
        <v>2</v>
      </c>
      <c r="M6">
        <v>1</v>
      </c>
      <c r="N6">
        <v>25</v>
      </c>
      <c r="O6">
        <v>15</v>
      </c>
      <c r="P6">
        <v>2</v>
      </c>
      <c r="Q6">
        <v>1</v>
      </c>
      <c r="R6">
        <v>43</v>
      </c>
      <c r="S6">
        <v>28</v>
      </c>
      <c r="T6" s="49">
        <f t="shared" si="0"/>
        <v>0.65116279069767447</v>
      </c>
      <c r="W6">
        <v>15</v>
      </c>
      <c r="X6">
        <v>43</v>
      </c>
      <c r="Y6" s="49">
        <f>W6/R6</f>
        <v>0.34883720930232559</v>
      </c>
      <c r="AF6" s="25" t="s">
        <v>1226</v>
      </c>
      <c r="AG6" s="24">
        <v>2</v>
      </c>
      <c r="AH6" s="25">
        <v>28</v>
      </c>
      <c r="AI6" s="25">
        <v>0</v>
      </c>
      <c r="AJ6" s="25">
        <v>0</v>
      </c>
      <c r="AK6" s="25">
        <v>0</v>
      </c>
      <c r="AL6" s="25">
        <v>28</v>
      </c>
      <c r="AM6" s="25">
        <v>0</v>
      </c>
      <c r="AN6" s="25">
        <v>0</v>
      </c>
      <c r="AO6" s="25">
        <v>0</v>
      </c>
      <c r="AP6" s="25">
        <v>28</v>
      </c>
      <c r="AQ6" s="25">
        <v>0</v>
      </c>
      <c r="AR6" s="25">
        <v>0</v>
      </c>
      <c r="AS6" s="25">
        <v>28</v>
      </c>
    </row>
    <row r="7" spans="1:46" x14ac:dyDescent="0.2">
      <c r="A7" s="48"/>
      <c r="B7" s="5">
        <v>7</v>
      </c>
      <c r="C7" t="s">
        <v>909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>
        <v>15</v>
      </c>
      <c r="K7">
        <v>12</v>
      </c>
      <c r="L7">
        <v>8</v>
      </c>
      <c r="M7">
        <v>4</v>
      </c>
      <c r="N7">
        <v>27</v>
      </c>
      <c r="O7">
        <v>10</v>
      </c>
      <c r="P7">
        <v>2</v>
      </c>
      <c r="Q7">
        <v>0</v>
      </c>
      <c r="R7">
        <v>39</v>
      </c>
      <c r="S7">
        <v>19</v>
      </c>
      <c r="T7" s="49">
        <f t="shared" si="0"/>
        <v>0.48717948717948717</v>
      </c>
      <c r="W7">
        <v>20</v>
      </c>
      <c r="X7">
        <v>39</v>
      </c>
      <c r="Y7" s="49">
        <f>W7/R7</f>
        <v>0.51282051282051277</v>
      </c>
      <c r="AG7" s="24">
        <v>58</v>
      </c>
      <c r="AH7" s="25">
        <v>33</v>
      </c>
      <c r="AI7" s="25">
        <v>8</v>
      </c>
      <c r="AJ7" s="25">
        <v>0</v>
      </c>
      <c r="AK7" s="25">
        <v>0</v>
      </c>
      <c r="AL7" s="25">
        <v>40</v>
      </c>
      <c r="AM7" s="25">
        <v>1</v>
      </c>
      <c r="AN7" s="25">
        <v>0</v>
      </c>
      <c r="AO7" s="25">
        <v>0</v>
      </c>
      <c r="AP7" s="25">
        <v>40</v>
      </c>
      <c r="AQ7" s="25">
        <v>1</v>
      </c>
      <c r="AR7" s="25">
        <v>0</v>
      </c>
      <c r="AS7" s="25">
        <v>41</v>
      </c>
    </row>
    <row r="8" spans="1:46" x14ac:dyDescent="0.2">
      <c r="A8" s="48"/>
      <c r="B8" s="5">
        <v>8</v>
      </c>
      <c r="C8" s="30" t="s">
        <v>934</v>
      </c>
      <c r="D8" s="5">
        <v>1</v>
      </c>
      <c r="E8" s="5">
        <v>9</v>
      </c>
      <c r="F8" s="5">
        <v>1</v>
      </c>
      <c r="G8" s="5">
        <v>2</v>
      </c>
      <c r="H8" s="5">
        <v>0</v>
      </c>
      <c r="I8" s="5">
        <v>7</v>
      </c>
      <c r="J8">
        <v>29</v>
      </c>
      <c r="K8">
        <v>17</v>
      </c>
      <c r="L8">
        <v>0</v>
      </c>
      <c r="M8">
        <v>0</v>
      </c>
      <c r="N8">
        <v>46</v>
      </c>
      <c r="O8">
        <v>0</v>
      </c>
      <c r="P8">
        <v>0</v>
      </c>
      <c r="Q8">
        <v>0</v>
      </c>
      <c r="R8">
        <v>46</v>
      </c>
      <c r="S8">
        <v>28</v>
      </c>
      <c r="T8" s="49">
        <f t="shared" si="0"/>
        <v>0.60869565217391308</v>
      </c>
      <c r="W8">
        <v>18</v>
      </c>
      <c r="X8">
        <v>46</v>
      </c>
      <c r="Y8" s="49">
        <f>W8/R8</f>
        <v>0.39130434782608697</v>
      </c>
      <c r="AG8" s="24">
        <v>53</v>
      </c>
      <c r="AH8" s="25">
        <v>22</v>
      </c>
      <c r="AI8" s="25">
        <v>2</v>
      </c>
      <c r="AJ8" s="25">
        <v>0</v>
      </c>
      <c r="AK8" s="25">
        <v>0</v>
      </c>
      <c r="AL8" s="25">
        <v>24</v>
      </c>
      <c r="AM8" s="25">
        <v>0</v>
      </c>
      <c r="AN8" s="25">
        <v>0</v>
      </c>
      <c r="AO8" s="25">
        <v>0</v>
      </c>
      <c r="AP8" s="25">
        <v>24</v>
      </c>
      <c r="AQ8" s="25">
        <v>0</v>
      </c>
      <c r="AR8" s="25">
        <v>0</v>
      </c>
      <c r="AS8" s="25">
        <v>24</v>
      </c>
    </row>
    <row r="9" spans="1:46" x14ac:dyDescent="0.2">
      <c r="A9" s="48"/>
      <c r="B9" s="5">
        <v>9</v>
      </c>
      <c r="C9" t="s">
        <v>909</v>
      </c>
      <c r="D9" s="5">
        <v>1</v>
      </c>
      <c r="E9" s="5">
        <v>2</v>
      </c>
      <c r="F9" s="5">
        <v>1</v>
      </c>
      <c r="G9" s="5">
        <v>2</v>
      </c>
      <c r="H9" s="5">
        <v>0</v>
      </c>
      <c r="I9" s="5">
        <v>0</v>
      </c>
      <c r="J9">
        <v>26</v>
      </c>
      <c r="K9">
        <v>12</v>
      </c>
      <c r="L9">
        <v>0</v>
      </c>
      <c r="M9">
        <v>0</v>
      </c>
      <c r="N9">
        <v>37</v>
      </c>
      <c r="O9">
        <v>0</v>
      </c>
      <c r="P9">
        <v>0</v>
      </c>
      <c r="Q9">
        <v>1</v>
      </c>
      <c r="R9">
        <v>38</v>
      </c>
      <c r="S9">
        <v>26</v>
      </c>
      <c r="T9" s="49">
        <f t="shared" si="0"/>
        <v>0.68421052631578949</v>
      </c>
      <c r="W9">
        <v>12</v>
      </c>
      <c r="X9">
        <v>38</v>
      </c>
      <c r="Y9" s="49">
        <f>W9/R9</f>
        <v>0.31578947368421051</v>
      </c>
      <c r="AG9" s="24">
        <v>18</v>
      </c>
      <c r="AH9" s="25">
        <v>35</v>
      </c>
      <c r="AI9" s="25">
        <v>2</v>
      </c>
      <c r="AJ9" s="25">
        <v>0</v>
      </c>
      <c r="AK9" s="25">
        <v>0</v>
      </c>
      <c r="AL9" s="25">
        <v>37</v>
      </c>
      <c r="AM9" s="25">
        <v>0</v>
      </c>
      <c r="AN9" s="25">
        <v>0</v>
      </c>
      <c r="AO9" s="25">
        <v>0</v>
      </c>
      <c r="AP9" s="25">
        <v>37</v>
      </c>
      <c r="AQ9" s="25">
        <v>0</v>
      </c>
      <c r="AR9" s="25">
        <v>0</v>
      </c>
      <c r="AS9" s="25">
        <v>37</v>
      </c>
    </row>
    <row r="10" spans="1:46" x14ac:dyDescent="0.2">
      <c r="A10" s="48"/>
      <c r="B10" s="5">
        <v>10</v>
      </c>
      <c r="C10" t="s">
        <v>909</v>
      </c>
      <c r="D10" s="5">
        <v>3</v>
      </c>
      <c r="E10" s="5">
        <v>4</v>
      </c>
      <c r="F10" s="5">
        <v>3</v>
      </c>
      <c r="G10" s="5">
        <v>4</v>
      </c>
      <c r="H10" s="5">
        <v>0</v>
      </c>
      <c r="I10" s="5">
        <v>0</v>
      </c>
      <c r="J10">
        <v>31</v>
      </c>
      <c r="K10">
        <v>21</v>
      </c>
      <c r="L10">
        <v>0</v>
      </c>
      <c r="M10">
        <v>0</v>
      </c>
      <c r="N10">
        <v>49</v>
      </c>
      <c r="O10">
        <v>2</v>
      </c>
      <c r="P10">
        <v>1</v>
      </c>
      <c r="Q10">
        <v>0</v>
      </c>
      <c r="R10">
        <v>52</v>
      </c>
      <c r="S10">
        <v>35</v>
      </c>
      <c r="T10" s="49">
        <f t="shared" si="0"/>
        <v>0.67307692307692313</v>
      </c>
      <c r="W10">
        <v>18</v>
      </c>
      <c r="X10">
        <v>52</v>
      </c>
      <c r="Y10" s="49">
        <f>W10/R10</f>
        <v>0.34615384615384615</v>
      </c>
      <c r="AG10" s="24">
        <v>36</v>
      </c>
      <c r="AH10" s="25">
        <v>36</v>
      </c>
      <c r="AI10" s="25">
        <v>0</v>
      </c>
      <c r="AJ10" s="25">
        <v>0</v>
      </c>
      <c r="AK10" s="25">
        <v>0</v>
      </c>
      <c r="AL10" s="25">
        <v>36</v>
      </c>
      <c r="AM10" s="25">
        <v>0</v>
      </c>
      <c r="AN10" s="25">
        <v>0</v>
      </c>
      <c r="AO10" s="25">
        <v>0</v>
      </c>
      <c r="AP10" s="25">
        <v>36</v>
      </c>
      <c r="AQ10" s="25">
        <v>0</v>
      </c>
      <c r="AR10" s="25">
        <v>0</v>
      </c>
      <c r="AS10" s="25">
        <v>36</v>
      </c>
    </row>
    <row r="11" spans="1:46" x14ac:dyDescent="0.2">
      <c r="A11" s="48"/>
      <c r="B11" s="5">
        <v>11</v>
      </c>
      <c r="C11" s="30" t="s">
        <v>934</v>
      </c>
      <c r="D11" s="5">
        <v>1</v>
      </c>
      <c r="E11" s="5">
        <v>3</v>
      </c>
      <c r="F11" s="5">
        <v>1</v>
      </c>
      <c r="G11" s="5">
        <v>2</v>
      </c>
      <c r="H11" s="5">
        <v>0</v>
      </c>
      <c r="I11" s="5">
        <v>1</v>
      </c>
      <c r="J11">
        <v>14</v>
      </c>
      <c r="K11">
        <v>22</v>
      </c>
      <c r="L11">
        <v>0</v>
      </c>
      <c r="M11">
        <v>0</v>
      </c>
      <c r="N11">
        <v>34</v>
      </c>
      <c r="O11">
        <v>2</v>
      </c>
      <c r="P11">
        <v>0</v>
      </c>
      <c r="Q11">
        <v>0</v>
      </c>
      <c r="R11">
        <v>36</v>
      </c>
      <c r="S11">
        <v>15</v>
      </c>
      <c r="T11" s="49">
        <f t="shared" si="0"/>
        <v>0.41666666666666669</v>
      </c>
      <c r="W11">
        <v>21</v>
      </c>
      <c r="X11">
        <v>36</v>
      </c>
      <c r="Y11" s="49">
        <f>W11/R11</f>
        <v>0.58333333333333337</v>
      </c>
      <c r="AG11" s="24">
        <v>20</v>
      </c>
      <c r="AH11" s="25">
        <v>21</v>
      </c>
      <c r="AI11" s="25">
        <v>3</v>
      </c>
      <c r="AJ11" s="25">
        <v>0</v>
      </c>
      <c r="AK11" s="25">
        <v>0</v>
      </c>
      <c r="AL11" s="25">
        <v>24</v>
      </c>
      <c r="AM11" s="25">
        <v>0</v>
      </c>
      <c r="AN11" s="25">
        <v>0</v>
      </c>
      <c r="AO11" s="25">
        <v>0</v>
      </c>
      <c r="AP11" s="25">
        <v>24</v>
      </c>
      <c r="AQ11" s="25">
        <v>0</v>
      </c>
      <c r="AR11" s="25">
        <v>0</v>
      </c>
      <c r="AS11" s="25">
        <v>24</v>
      </c>
      <c r="AT11" t="s">
        <v>1477</v>
      </c>
    </row>
    <row r="12" spans="1:46" x14ac:dyDescent="0.2">
      <c r="A12" s="48"/>
      <c r="B12" s="5">
        <v>12</v>
      </c>
      <c r="C12" t="s">
        <v>909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>
        <v>21</v>
      </c>
      <c r="K12">
        <v>15</v>
      </c>
      <c r="L12">
        <v>1</v>
      </c>
      <c r="M12">
        <v>0</v>
      </c>
      <c r="N12">
        <v>30</v>
      </c>
      <c r="O12">
        <v>5</v>
      </c>
      <c r="P12">
        <v>2</v>
      </c>
      <c r="Q12">
        <v>0</v>
      </c>
      <c r="R12">
        <v>37</v>
      </c>
      <c r="S12">
        <v>26</v>
      </c>
      <c r="T12" s="49">
        <f t="shared" si="0"/>
        <v>0.70270270270270274</v>
      </c>
      <c r="W12">
        <v>12</v>
      </c>
      <c r="X12">
        <v>37</v>
      </c>
      <c r="Y12" s="49">
        <f>W12/R12</f>
        <v>0.32432432432432434</v>
      </c>
      <c r="AG12" s="24">
        <v>55</v>
      </c>
      <c r="AH12" s="25">
        <v>33</v>
      </c>
      <c r="AI12" s="25">
        <v>3</v>
      </c>
      <c r="AJ12" s="25">
        <v>0</v>
      </c>
      <c r="AK12" s="25">
        <v>0</v>
      </c>
      <c r="AL12" s="25">
        <v>34</v>
      </c>
      <c r="AM12" s="25">
        <v>2</v>
      </c>
      <c r="AN12" s="25">
        <v>0</v>
      </c>
      <c r="AO12" s="25">
        <v>0</v>
      </c>
      <c r="AP12" s="25">
        <v>36</v>
      </c>
      <c r="AQ12" s="25">
        <v>0</v>
      </c>
      <c r="AR12" s="25">
        <v>0</v>
      </c>
      <c r="AS12" s="25">
        <v>36</v>
      </c>
    </row>
    <row r="13" spans="1:46" x14ac:dyDescent="0.2">
      <c r="A13" s="48"/>
      <c r="B13" s="5">
        <v>13</v>
      </c>
      <c r="C13" t="s">
        <v>909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>
        <v>28</v>
      </c>
      <c r="K13">
        <v>4</v>
      </c>
      <c r="L13">
        <v>0</v>
      </c>
      <c r="M13">
        <v>0</v>
      </c>
      <c r="N13">
        <v>28</v>
      </c>
      <c r="O13">
        <v>4</v>
      </c>
      <c r="P13">
        <v>0</v>
      </c>
      <c r="Q13">
        <v>0</v>
      </c>
      <c r="R13">
        <v>32</v>
      </c>
      <c r="S13">
        <v>28</v>
      </c>
      <c r="T13" s="49">
        <f t="shared" si="0"/>
        <v>0.875</v>
      </c>
      <c r="W13">
        <v>4</v>
      </c>
      <c r="X13">
        <v>32</v>
      </c>
      <c r="Y13" s="49">
        <f>W13/R13</f>
        <v>0.125</v>
      </c>
      <c r="AG13" s="24">
        <v>45</v>
      </c>
      <c r="AH13" s="25">
        <v>35</v>
      </c>
      <c r="AI13" s="25">
        <v>2</v>
      </c>
      <c r="AJ13" s="25">
        <v>0</v>
      </c>
      <c r="AK13" s="25">
        <v>0</v>
      </c>
      <c r="AL13" s="25">
        <v>37</v>
      </c>
      <c r="AM13" s="25">
        <v>0</v>
      </c>
      <c r="AN13" s="25">
        <v>0</v>
      </c>
      <c r="AO13" s="25">
        <v>0</v>
      </c>
      <c r="AP13" s="25">
        <v>37</v>
      </c>
      <c r="AQ13" s="25">
        <v>0</v>
      </c>
      <c r="AR13" s="25">
        <v>0</v>
      </c>
      <c r="AS13" s="25">
        <v>37</v>
      </c>
    </row>
    <row r="14" spans="1:46" x14ac:dyDescent="0.2">
      <c r="A14" s="48"/>
      <c r="B14" s="5">
        <v>14</v>
      </c>
      <c r="C14" t="s">
        <v>909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>
        <v>23</v>
      </c>
      <c r="K14">
        <v>10</v>
      </c>
      <c r="L14">
        <v>0</v>
      </c>
      <c r="M14">
        <v>0</v>
      </c>
      <c r="N14">
        <v>30</v>
      </c>
      <c r="O14">
        <v>3</v>
      </c>
      <c r="P14">
        <v>0</v>
      </c>
      <c r="Q14">
        <v>0</v>
      </c>
      <c r="R14">
        <v>33</v>
      </c>
      <c r="S14">
        <v>27</v>
      </c>
      <c r="T14" s="49">
        <f t="shared" si="0"/>
        <v>0.81818181818181823</v>
      </c>
      <c r="W14">
        <v>6</v>
      </c>
      <c r="X14">
        <v>33</v>
      </c>
      <c r="Y14" s="49">
        <f>W14/R14</f>
        <v>0.18181818181818182</v>
      </c>
      <c r="AG14" s="24">
        <v>3</v>
      </c>
      <c r="AH14" s="25">
        <v>30</v>
      </c>
      <c r="AI14" s="25">
        <v>6</v>
      </c>
      <c r="AJ14" s="25">
        <v>0</v>
      </c>
      <c r="AK14" s="25">
        <v>0</v>
      </c>
      <c r="AL14" s="25">
        <v>32</v>
      </c>
      <c r="AM14" s="25">
        <v>4</v>
      </c>
      <c r="AN14" s="25">
        <v>0</v>
      </c>
      <c r="AO14" s="25">
        <v>0</v>
      </c>
      <c r="AP14" s="25">
        <v>36</v>
      </c>
      <c r="AQ14" s="25">
        <v>0</v>
      </c>
      <c r="AR14" s="25">
        <v>0</v>
      </c>
      <c r="AS14" s="25">
        <v>36</v>
      </c>
    </row>
    <row r="15" spans="1:46" x14ac:dyDescent="0.2">
      <c r="A15" s="48"/>
      <c r="B15" s="5">
        <v>15</v>
      </c>
      <c r="C15" t="s">
        <v>909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>
        <v>20</v>
      </c>
      <c r="K15">
        <v>13</v>
      </c>
      <c r="L15">
        <v>0</v>
      </c>
      <c r="M15">
        <v>0</v>
      </c>
      <c r="N15">
        <v>30</v>
      </c>
      <c r="O15">
        <v>3</v>
      </c>
      <c r="P15">
        <v>0</v>
      </c>
      <c r="Q15">
        <v>0</v>
      </c>
      <c r="R15">
        <v>33</v>
      </c>
      <c r="S15">
        <v>23</v>
      </c>
      <c r="T15" s="49">
        <f t="shared" si="0"/>
        <v>0.69696969696969702</v>
      </c>
      <c r="W15">
        <v>10</v>
      </c>
      <c r="X15">
        <v>33</v>
      </c>
      <c r="Y15" s="49">
        <f>W15/R15</f>
        <v>0.30303030303030304</v>
      </c>
      <c r="AG15" s="24">
        <v>27</v>
      </c>
      <c r="AH15" s="25">
        <v>20</v>
      </c>
      <c r="AI15" s="25">
        <v>0</v>
      </c>
      <c r="AJ15" s="25">
        <v>0</v>
      </c>
      <c r="AK15" s="25">
        <v>0</v>
      </c>
      <c r="AL15" s="25">
        <v>19</v>
      </c>
      <c r="AM15" s="25">
        <v>1</v>
      </c>
      <c r="AN15" s="25">
        <v>0</v>
      </c>
      <c r="AO15" s="25">
        <v>0</v>
      </c>
      <c r="AP15" s="25">
        <v>19</v>
      </c>
      <c r="AQ15" s="25">
        <v>1</v>
      </c>
      <c r="AR15" s="25">
        <v>0</v>
      </c>
      <c r="AS15" s="25">
        <v>20</v>
      </c>
    </row>
    <row r="16" spans="1:46" x14ac:dyDescent="0.2">
      <c r="A16" s="48"/>
      <c r="B16" s="5">
        <v>17</v>
      </c>
      <c r="C16" t="s">
        <v>909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>
        <v>18</v>
      </c>
      <c r="K16">
        <v>14</v>
      </c>
      <c r="L16">
        <v>1</v>
      </c>
      <c r="M16">
        <v>0</v>
      </c>
      <c r="N16">
        <v>25</v>
      </c>
      <c r="O16">
        <v>8</v>
      </c>
      <c r="P16">
        <v>0</v>
      </c>
      <c r="Q16">
        <v>0</v>
      </c>
      <c r="R16">
        <v>33</v>
      </c>
      <c r="S16">
        <v>24</v>
      </c>
      <c r="T16" s="49">
        <f t="shared" si="0"/>
        <v>0.72727272727272729</v>
      </c>
      <c r="W16">
        <v>7</v>
      </c>
      <c r="X16">
        <v>33</v>
      </c>
      <c r="Y16" s="49">
        <f>W16/R16</f>
        <v>0.21212121212121213</v>
      </c>
      <c r="AG16" s="24">
        <v>44</v>
      </c>
      <c r="AH16" s="25">
        <v>24</v>
      </c>
      <c r="AI16" s="25">
        <v>3</v>
      </c>
      <c r="AJ16" s="25">
        <v>0</v>
      </c>
      <c r="AK16" s="25">
        <v>0</v>
      </c>
      <c r="AL16" s="25">
        <v>26</v>
      </c>
      <c r="AM16" s="25">
        <v>1</v>
      </c>
      <c r="AN16" s="25">
        <v>0</v>
      </c>
      <c r="AO16" s="25">
        <v>0</v>
      </c>
      <c r="AP16" s="25">
        <v>27</v>
      </c>
      <c r="AQ16" s="25">
        <v>0</v>
      </c>
      <c r="AR16" s="25">
        <v>0</v>
      </c>
      <c r="AS16" s="25">
        <v>27</v>
      </c>
      <c r="AT16" t="s">
        <v>1477</v>
      </c>
    </row>
    <row r="17" spans="1:46" x14ac:dyDescent="0.2">
      <c r="A17" s="48"/>
      <c r="B17" s="5">
        <v>18</v>
      </c>
      <c r="C17" t="s">
        <v>909</v>
      </c>
      <c r="D17" s="5">
        <v>0</v>
      </c>
      <c r="E17" s="5">
        <v>1</v>
      </c>
      <c r="F17" s="5">
        <v>0</v>
      </c>
      <c r="G17" s="5">
        <v>1</v>
      </c>
      <c r="H17" s="5">
        <v>0</v>
      </c>
      <c r="I17" s="5">
        <v>0</v>
      </c>
      <c r="J17">
        <v>35</v>
      </c>
      <c r="K17">
        <v>2</v>
      </c>
      <c r="L17">
        <v>0</v>
      </c>
      <c r="M17">
        <v>0</v>
      </c>
      <c r="N17">
        <v>37</v>
      </c>
      <c r="O17">
        <v>0</v>
      </c>
      <c r="P17">
        <v>0</v>
      </c>
      <c r="Q17">
        <v>0</v>
      </c>
      <c r="R17">
        <v>37</v>
      </c>
      <c r="S17">
        <v>37</v>
      </c>
      <c r="T17" s="49">
        <f t="shared" si="0"/>
        <v>1</v>
      </c>
      <c r="W17">
        <v>2</v>
      </c>
      <c r="X17">
        <v>37</v>
      </c>
      <c r="Y17" s="49">
        <f>W17/R17</f>
        <v>5.4054054054054057E-2</v>
      </c>
      <c r="AG17" s="24">
        <v>48</v>
      </c>
      <c r="AH17" s="25">
        <v>32</v>
      </c>
      <c r="AI17" s="25">
        <v>2</v>
      </c>
      <c r="AJ17" s="25">
        <v>0</v>
      </c>
      <c r="AK17" s="25">
        <v>0</v>
      </c>
      <c r="AL17" s="25">
        <v>33</v>
      </c>
      <c r="AM17" s="25">
        <v>1</v>
      </c>
      <c r="AN17" s="25">
        <v>0</v>
      </c>
      <c r="AO17" s="25">
        <v>0</v>
      </c>
      <c r="AP17" s="25">
        <v>33</v>
      </c>
      <c r="AQ17" s="25">
        <v>1</v>
      </c>
      <c r="AR17" s="25">
        <v>0</v>
      </c>
      <c r="AS17" s="25">
        <v>34</v>
      </c>
    </row>
    <row r="18" spans="1:46" x14ac:dyDescent="0.2">
      <c r="A18" s="48"/>
      <c r="B18" s="5">
        <v>19</v>
      </c>
      <c r="C18" t="s">
        <v>909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>
        <v>1</v>
      </c>
      <c r="K18">
        <v>34</v>
      </c>
      <c r="L18">
        <v>7</v>
      </c>
      <c r="M18">
        <v>0</v>
      </c>
      <c r="N18">
        <v>4</v>
      </c>
      <c r="O18">
        <v>33</v>
      </c>
      <c r="P18">
        <v>5</v>
      </c>
      <c r="Q18">
        <v>0</v>
      </c>
      <c r="R18">
        <v>42</v>
      </c>
      <c r="S18">
        <v>37</v>
      </c>
      <c r="T18" s="49">
        <f t="shared" si="0"/>
        <v>0.88095238095238093</v>
      </c>
      <c r="W18">
        <v>6</v>
      </c>
      <c r="X18">
        <v>42</v>
      </c>
      <c r="Y18" s="49">
        <f>W18/R18</f>
        <v>0.14285714285714285</v>
      </c>
      <c r="AG18" s="24">
        <v>66</v>
      </c>
      <c r="AH18" s="25">
        <v>39</v>
      </c>
      <c r="AI18" s="25">
        <v>10</v>
      </c>
      <c r="AJ18" s="25">
        <v>0</v>
      </c>
      <c r="AK18" s="25">
        <v>0</v>
      </c>
      <c r="AL18" s="25">
        <v>45</v>
      </c>
      <c r="AM18" s="25">
        <v>3</v>
      </c>
      <c r="AN18" s="25">
        <v>1</v>
      </c>
      <c r="AO18" s="25">
        <v>0</v>
      </c>
      <c r="AP18" s="25">
        <v>49</v>
      </c>
      <c r="AQ18" s="25">
        <v>0</v>
      </c>
      <c r="AR18" s="25">
        <v>0</v>
      </c>
      <c r="AS18" s="25">
        <v>49</v>
      </c>
      <c r="AT18" t="s">
        <v>1477</v>
      </c>
    </row>
    <row r="19" spans="1:46" x14ac:dyDescent="0.2">
      <c r="A19" s="48"/>
      <c r="B19" s="5">
        <v>20</v>
      </c>
      <c r="C19" s="30" t="s">
        <v>934</v>
      </c>
      <c r="D19" s="5">
        <v>0</v>
      </c>
      <c r="E19" s="5">
        <v>13</v>
      </c>
      <c r="F19" s="5">
        <v>0</v>
      </c>
      <c r="G19" s="5">
        <v>6</v>
      </c>
      <c r="H19" s="5">
        <v>0</v>
      </c>
      <c r="I19" s="5">
        <v>7</v>
      </c>
      <c r="J19">
        <v>21</v>
      </c>
      <c r="K19">
        <v>3</v>
      </c>
      <c r="L19">
        <v>0</v>
      </c>
      <c r="M19">
        <v>0</v>
      </c>
      <c r="N19">
        <v>24</v>
      </c>
      <c r="O19">
        <v>0</v>
      </c>
      <c r="P19">
        <v>0</v>
      </c>
      <c r="Q19">
        <v>0</v>
      </c>
      <c r="R19">
        <v>24</v>
      </c>
      <c r="S19">
        <v>19</v>
      </c>
      <c r="T19" s="49">
        <f t="shared" si="0"/>
        <v>0.79166666666666663</v>
      </c>
      <c r="W19">
        <v>4</v>
      </c>
      <c r="X19">
        <v>24</v>
      </c>
      <c r="Y19" s="49">
        <f>W19/R19</f>
        <v>0.16666666666666666</v>
      </c>
      <c r="AG19" s="24">
        <v>60</v>
      </c>
      <c r="AH19" s="25">
        <v>37</v>
      </c>
      <c r="AI19" s="25">
        <v>11</v>
      </c>
      <c r="AJ19" s="25">
        <v>0</v>
      </c>
      <c r="AK19" s="25">
        <v>0</v>
      </c>
      <c r="AL19" s="25">
        <v>47</v>
      </c>
      <c r="AM19" s="25">
        <v>1</v>
      </c>
      <c r="AN19" s="25">
        <v>0</v>
      </c>
      <c r="AO19" s="25">
        <v>0</v>
      </c>
      <c r="AP19" s="25">
        <v>45</v>
      </c>
      <c r="AQ19" s="25">
        <v>1</v>
      </c>
      <c r="AR19" s="25">
        <v>0</v>
      </c>
      <c r="AS19" s="25">
        <v>46</v>
      </c>
    </row>
    <row r="20" spans="1:46" x14ac:dyDescent="0.2">
      <c r="A20" s="5"/>
      <c r="B20" s="5">
        <v>21</v>
      </c>
      <c r="C20" t="s">
        <v>909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>
        <v>36</v>
      </c>
      <c r="K20">
        <v>1</v>
      </c>
      <c r="L20">
        <v>0</v>
      </c>
      <c r="M20">
        <v>0</v>
      </c>
      <c r="N20">
        <v>35</v>
      </c>
      <c r="O20">
        <v>2</v>
      </c>
      <c r="P20">
        <v>0</v>
      </c>
      <c r="Q20">
        <v>0</v>
      </c>
      <c r="R20">
        <v>37</v>
      </c>
      <c r="S20">
        <v>35</v>
      </c>
      <c r="T20" s="49">
        <f t="shared" si="0"/>
        <v>0.94594594594594594</v>
      </c>
      <c r="W20">
        <v>2</v>
      </c>
      <c r="X20">
        <v>37</v>
      </c>
      <c r="Y20" s="49">
        <f>W20/R20</f>
        <v>5.4054054054054057E-2</v>
      </c>
      <c r="AG20" s="24">
        <v>59</v>
      </c>
      <c r="AH20" s="25">
        <v>29</v>
      </c>
      <c r="AI20" s="25">
        <v>10</v>
      </c>
      <c r="AJ20" s="25">
        <v>0</v>
      </c>
      <c r="AK20" s="25">
        <v>0</v>
      </c>
      <c r="AL20" s="25">
        <v>29</v>
      </c>
      <c r="AM20" s="25">
        <v>10</v>
      </c>
      <c r="AN20" s="25">
        <v>0</v>
      </c>
      <c r="AO20" s="25">
        <v>0</v>
      </c>
      <c r="AP20" s="25">
        <v>36</v>
      </c>
      <c r="AQ20" s="25">
        <v>3</v>
      </c>
      <c r="AR20" s="25">
        <v>0</v>
      </c>
      <c r="AS20" s="25">
        <v>39</v>
      </c>
    </row>
    <row r="21" spans="1:46" x14ac:dyDescent="0.2">
      <c r="A21" s="5"/>
      <c r="B21" s="5">
        <v>22</v>
      </c>
      <c r="C21" t="s">
        <v>909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>
        <v>10</v>
      </c>
      <c r="K21">
        <v>23</v>
      </c>
      <c r="L21">
        <v>2</v>
      </c>
      <c r="M21">
        <v>0</v>
      </c>
      <c r="N21">
        <v>26</v>
      </c>
      <c r="O21">
        <v>7</v>
      </c>
      <c r="P21">
        <v>2</v>
      </c>
      <c r="Q21">
        <v>0</v>
      </c>
      <c r="R21">
        <v>35</v>
      </c>
      <c r="S21">
        <v>19</v>
      </c>
      <c r="T21" s="49">
        <f t="shared" si="0"/>
        <v>0.54285714285714282</v>
      </c>
      <c r="W21">
        <v>17</v>
      </c>
      <c r="X21">
        <v>35</v>
      </c>
      <c r="Y21" s="49">
        <f>W21/R21</f>
        <v>0.48571428571428571</v>
      </c>
      <c r="AG21" s="24">
        <v>13</v>
      </c>
      <c r="AH21" s="25">
        <v>28</v>
      </c>
      <c r="AI21" s="25">
        <v>4</v>
      </c>
      <c r="AJ21" s="25">
        <v>0</v>
      </c>
      <c r="AK21" s="25">
        <v>0</v>
      </c>
      <c r="AL21" s="25">
        <v>28</v>
      </c>
      <c r="AM21" s="25">
        <v>4</v>
      </c>
      <c r="AN21" s="25">
        <v>0</v>
      </c>
      <c r="AO21" s="25">
        <v>0</v>
      </c>
      <c r="AP21" s="25">
        <v>32</v>
      </c>
      <c r="AQ21" s="25">
        <v>0</v>
      </c>
      <c r="AR21" s="25">
        <v>0</v>
      </c>
      <c r="AS21" s="25">
        <v>32</v>
      </c>
    </row>
    <row r="22" spans="1:46" x14ac:dyDescent="0.2">
      <c r="A22" s="5"/>
      <c r="B22" s="5">
        <v>23</v>
      </c>
      <c r="C22" s="30" t="s">
        <v>934</v>
      </c>
      <c r="D22" s="5">
        <v>2</v>
      </c>
      <c r="E22" s="5">
        <v>13</v>
      </c>
      <c r="F22" s="5">
        <v>2</v>
      </c>
      <c r="G22" s="5">
        <v>9</v>
      </c>
      <c r="H22" s="5">
        <v>0</v>
      </c>
      <c r="I22" s="5">
        <v>4</v>
      </c>
      <c r="J22">
        <v>26</v>
      </c>
      <c r="K22">
        <v>7</v>
      </c>
      <c r="L22">
        <v>0</v>
      </c>
      <c r="M22">
        <v>0</v>
      </c>
      <c r="N22">
        <v>22</v>
      </c>
      <c r="O22">
        <v>11</v>
      </c>
      <c r="P22">
        <v>0</v>
      </c>
      <c r="Q22">
        <v>0</v>
      </c>
      <c r="R22">
        <v>33</v>
      </c>
      <c r="S22">
        <v>22</v>
      </c>
      <c r="T22" s="49">
        <f t="shared" si="0"/>
        <v>0.66666666666666663</v>
      </c>
      <c r="W22">
        <v>10</v>
      </c>
      <c r="X22">
        <v>33</v>
      </c>
      <c r="Y22" s="49">
        <f>W22/R22</f>
        <v>0.30303030303030304</v>
      </c>
      <c r="AG22" s="24">
        <v>21</v>
      </c>
      <c r="AH22" s="25">
        <v>36</v>
      </c>
      <c r="AI22" s="25">
        <v>1</v>
      </c>
      <c r="AJ22" s="25">
        <v>0</v>
      </c>
      <c r="AK22" s="25">
        <v>0</v>
      </c>
      <c r="AL22" s="25">
        <v>35</v>
      </c>
      <c r="AM22" s="25">
        <v>2</v>
      </c>
      <c r="AN22" s="25">
        <v>0</v>
      </c>
      <c r="AO22" s="25">
        <v>0</v>
      </c>
      <c r="AP22" s="25">
        <v>35</v>
      </c>
      <c r="AQ22" s="25">
        <v>2</v>
      </c>
      <c r="AR22" s="25">
        <v>0</v>
      </c>
      <c r="AS22" s="25">
        <v>37</v>
      </c>
    </row>
    <row r="23" spans="1:46" x14ac:dyDescent="0.2">
      <c r="A23" s="5"/>
      <c r="B23" s="5">
        <v>24</v>
      </c>
      <c r="C23" s="30" t="s">
        <v>934</v>
      </c>
      <c r="D23" s="5">
        <v>1</v>
      </c>
      <c r="E23" s="5">
        <v>3</v>
      </c>
      <c r="F23" s="5">
        <v>1</v>
      </c>
      <c r="G23" s="5">
        <v>3</v>
      </c>
      <c r="H23" s="5">
        <v>0</v>
      </c>
      <c r="I23" s="5">
        <v>0</v>
      </c>
      <c r="J23">
        <v>12</v>
      </c>
      <c r="K23">
        <v>26</v>
      </c>
      <c r="L23">
        <v>0</v>
      </c>
      <c r="M23">
        <v>0</v>
      </c>
      <c r="N23">
        <v>37</v>
      </c>
      <c r="O23">
        <v>1</v>
      </c>
      <c r="P23">
        <v>0</v>
      </c>
      <c r="Q23">
        <v>0</v>
      </c>
      <c r="R23">
        <v>38</v>
      </c>
      <c r="S23">
        <v>13</v>
      </c>
      <c r="T23" s="49">
        <f t="shared" si="0"/>
        <v>0.34210526315789475</v>
      </c>
      <c r="W23">
        <v>26</v>
      </c>
      <c r="X23">
        <v>38</v>
      </c>
      <c r="Y23" s="49">
        <f>W23/R23</f>
        <v>0.68421052631578949</v>
      </c>
      <c r="AF23" s="27" t="s">
        <v>1227</v>
      </c>
      <c r="AG23" s="26">
        <v>14</v>
      </c>
      <c r="AH23" s="27">
        <v>23</v>
      </c>
      <c r="AI23" s="27">
        <v>10</v>
      </c>
      <c r="AJ23" s="27">
        <v>0</v>
      </c>
      <c r="AK23" s="27">
        <v>0</v>
      </c>
      <c r="AL23" s="27">
        <v>30</v>
      </c>
      <c r="AM23" s="27">
        <v>3</v>
      </c>
      <c r="AN23" s="27">
        <v>0</v>
      </c>
      <c r="AO23" s="27">
        <v>0</v>
      </c>
      <c r="AP23" s="27">
        <v>27</v>
      </c>
      <c r="AQ23" s="27">
        <v>4</v>
      </c>
      <c r="AR23" s="27">
        <v>2</v>
      </c>
      <c r="AS23" s="27">
        <v>33</v>
      </c>
    </row>
    <row r="24" spans="1:46" x14ac:dyDescent="0.2">
      <c r="A24" s="5"/>
      <c r="B24" s="5">
        <v>27</v>
      </c>
      <c r="C24" t="s">
        <v>909</v>
      </c>
      <c r="D24" s="5">
        <v>0</v>
      </c>
      <c r="E24" s="5">
        <v>1</v>
      </c>
      <c r="F24" s="5">
        <v>0</v>
      </c>
      <c r="G24" s="5">
        <v>1</v>
      </c>
      <c r="H24" s="5">
        <v>0</v>
      </c>
      <c r="I24" s="5">
        <v>0</v>
      </c>
      <c r="J24">
        <v>20</v>
      </c>
      <c r="K24">
        <v>0</v>
      </c>
      <c r="L24">
        <v>0</v>
      </c>
      <c r="M24">
        <v>0</v>
      </c>
      <c r="N24">
        <v>19</v>
      </c>
      <c r="O24">
        <v>1</v>
      </c>
      <c r="P24">
        <v>0</v>
      </c>
      <c r="Q24">
        <v>0</v>
      </c>
      <c r="R24">
        <v>20</v>
      </c>
      <c r="S24">
        <v>19</v>
      </c>
      <c r="T24" s="49">
        <f t="shared" si="0"/>
        <v>0.95</v>
      </c>
      <c r="W24">
        <v>1</v>
      </c>
      <c r="X24">
        <v>20</v>
      </c>
      <c r="Y24" s="49">
        <f>W24/R24</f>
        <v>0.05</v>
      </c>
      <c r="AG24" s="26">
        <v>24</v>
      </c>
      <c r="AH24" s="27">
        <v>12</v>
      </c>
      <c r="AI24" s="27">
        <v>26</v>
      </c>
      <c r="AJ24" s="27">
        <v>0</v>
      </c>
      <c r="AK24" s="27">
        <v>0</v>
      </c>
      <c r="AL24" s="27">
        <v>37</v>
      </c>
      <c r="AM24" s="27">
        <v>1</v>
      </c>
      <c r="AN24" s="27">
        <v>0</v>
      </c>
      <c r="AO24" s="27">
        <v>0</v>
      </c>
      <c r="AP24" s="27">
        <v>38</v>
      </c>
      <c r="AQ24" s="27">
        <v>0</v>
      </c>
      <c r="AR24" s="27">
        <v>0</v>
      </c>
      <c r="AS24" s="27">
        <v>38</v>
      </c>
      <c r="AT24" t="s">
        <v>1477</v>
      </c>
    </row>
    <row r="25" spans="1:46" x14ac:dyDescent="0.2">
      <c r="A25" s="5"/>
      <c r="B25" s="5">
        <v>28</v>
      </c>
      <c r="C25" t="s">
        <v>909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>
        <v>14</v>
      </c>
      <c r="K25">
        <v>20</v>
      </c>
      <c r="L25">
        <v>0</v>
      </c>
      <c r="M25">
        <v>0</v>
      </c>
      <c r="N25">
        <v>16</v>
      </c>
      <c r="O25">
        <v>17</v>
      </c>
      <c r="P25">
        <v>1</v>
      </c>
      <c r="Q25">
        <v>0</v>
      </c>
      <c r="R25">
        <v>34</v>
      </c>
      <c r="S25">
        <v>28</v>
      </c>
      <c r="T25" s="49">
        <f t="shared" si="0"/>
        <v>0.82352941176470584</v>
      </c>
      <c r="W25">
        <v>6</v>
      </c>
      <c r="X25">
        <v>34</v>
      </c>
      <c r="Y25" s="49">
        <f>W25/R25</f>
        <v>0.17647058823529413</v>
      </c>
      <c r="AG25" s="26">
        <v>23</v>
      </c>
      <c r="AH25" s="27">
        <v>26</v>
      </c>
      <c r="AI25" s="27">
        <v>7</v>
      </c>
      <c r="AJ25" s="27">
        <v>0</v>
      </c>
      <c r="AK25" s="27">
        <v>0</v>
      </c>
      <c r="AL25" s="27">
        <v>22</v>
      </c>
      <c r="AM25" s="27">
        <v>11</v>
      </c>
      <c r="AN25" s="27">
        <v>0</v>
      </c>
      <c r="AO25" s="27">
        <v>0</v>
      </c>
      <c r="AP25" s="27">
        <v>31</v>
      </c>
      <c r="AQ25" s="27">
        <v>2</v>
      </c>
      <c r="AR25" s="27">
        <v>0</v>
      </c>
      <c r="AS25" s="27">
        <v>33</v>
      </c>
      <c r="AT25" t="s">
        <v>1477</v>
      </c>
    </row>
    <row r="26" spans="1:46" x14ac:dyDescent="0.2">
      <c r="A26" s="5"/>
      <c r="B26" s="5">
        <v>30</v>
      </c>
      <c r="C26" t="s">
        <v>909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>
        <v>25</v>
      </c>
      <c r="K26">
        <v>16</v>
      </c>
      <c r="L26">
        <v>0</v>
      </c>
      <c r="M26">
        <v>0</v>
      </c>
      <c r="N26">
        <v>37</v>
      </c>
      <c r="O26">
        <v>3</v>
      </c>
      <c r="P26">
        <v>1</v>
      </c>
      <c r="Q26">
        <v>0</v>
      </c>
      <c r="R26">
        <v>41</v>
      </c>
      <c r="S26">
        <v>29</v>
      </c>
      <c r="T26" s="49">
        <f t="shared" si="0"/>
        <v>0.70731707317073167</v>
      </c>
      <c r="W26">
        <v>13</v>
      </c>
      <c r="X26">
        <v>41</v>
      </c>
      <c r="Y26" s="49">
        <f>W26/R26</f>
        <v>0.31707317073170732</v>
      </c>
      <c r="AG26" s="26">
        <v>8</v>
      </c>
      <c r="AH26" s="27">
        <v>29</v>
      </c>
      <c r="AI26" s="27">
        <v>17</v>
      </c>
      <c r="AJ26" s="27">
        <v>0</v>
      </c>
      <c r="AK26" s="27">
        <v>0</v>
      </c>
      <c r="AL26" s="27">
        <v>46</v>
      </c>
      <c r="AM26" s="27">
        <v>0</v>
      </c>
      <c r="AN26" s="27">
        <v>0</v>
      </c>
      <c r="AO26" s="27">
        <v>0</v>
      </c>
      <c r="AP26" s="27">
        <v>46</v>
      </c>
      <c r="AQ26" s="27">
        <v>0</v>
      </c>
      <c r="AR26" s="27">
        <v>0</v>
      </c>
      <c r="AS26" s="27">
        <v>46</v>
      </c>
      <c r="AT26" t="s">
        <v>1477</v>
      </c>
    </row>
    <row r="27" spans="1:46" x14ac:dyDescent="0.2">
      <c r="A27" s="5"/>
      <c r="B27" s="5">
        <v>31</v>
      </c>
      <c r="C27" t="s">
        <v>909</v>
      </c>
      <c r="D27" s="5">
        <v>0</v>
      </c>
      <c r="E27" s="5">
        <v>1</v>
      </c>
      <c r="F27" s="5">
        <v>0</v>
      </c>
      <c r="G27" s="5">
        <v>1</v>
      </c>
      <c r="H27" s="5">
        <v>0</v>
      </c>
      <c r="I27" s="5">
        <v>0</v>
      </c>
      <c r="J27">
        <v>14</v>
      </c>
      <c r="K27">
        <v>18</v>
      </c>
      <c r="L27">
        <v>5</v>
      </c>
      <c r="M27">
        <v>0</v>
      </c>
      <c r="N27">
        <v>28</v>
      </c>
      <c r="O27">
        <v>7</v>
      </c>
      <c r="P27">
        <v>2</v>
      </c>
      <c r="Q27">
        <v>0</v>
      </c>
      <c r="R27">
        <v>37</v>
      </c>
      <c r="S27">
        <v>22</v>
      </c>
      <c r="T27" s="49">
        <f t="shared" si="0"/>
        <v>0.59459459459459463</v>
      </c>
      <c r="W27">
        <v>16</v>
      </c>
      <c r="X27">
        <v>37</v>
      </c>
      <c r="Y27" s="49">
        <f>W27/R27</f>
        <v>0.43243243243243246</v>
      </c>
      <c r="AG27" s="26">
        <v>11</v>
      </c>
      <c r="AH27" s="27">
        <v>14</v>
      </c>
      <c r="AI27" s="27">
        <v>22</v>
      </c>
      <c r="AJ27" s="27">
        <v>0</v>
      </c>
      <c r="AK27" s="27">
        <v>0</v>
      </c>
      <c r="AL27" s="27">
        <v>34</v>
      </c>
      <c r="AM27" s="27">
        <v>2</v>
      </c>
      <c r="AN27" s="27">
        <v>0</v>
      </c>
      <c r="AO27" s="27">
        <v>0</v>
      </c>
      <c r="AP27" s="27">
        <v>35</v>
      </c>
      <c r="AQ27" s="27">
        <v>1</v>
      </c>
      <c r="AR27" s="27">
        <v>0</v>
      </c>
      <c r="AS27" s="27">
        <v>36</v>
      </c>
      <c r="AT27" t="s">
        <v>1477</v>
      </c>
    </row>
    <row r="28" spans="1:46" x14ac:dyDescent="0.2">
      <c r="A28" s="5"/>
      <c r="B28" s="5">
        <v>32</v>
      </c>
      <c r="C28" t="s">
        <v>909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>
        <v>2</v>
      </c>
      <c r="K28">
        <v>23</v>
      </c>
      <c r="L28">
        <v>2</v>
      </c>
      <c r="M28">
        <v>0</v>
      </c>
      <c r="N28">
        <v>6</v>
      </c>
      <c r="O28">
        <v>18</v>
      </c>
      <c r="P28">
        <v>3</v>
      </c>
      <c r="Q28">
        <v>1</v>
      </c>
      <c r="R28">
        <v>27</v>
      </c>
      <c r="S28">
        <v>20</v>
      </c>
      <c r="T28" s="49">
        <f t="shared" si="0"/>
        <v>0.7407407407407407</v>
      </c>
      <c r="W28">
        <v>8</v>
      </c>
      <c r="X28">
        <v>27</v>
      </c>
      <c r="Y28" s="49">
        <f>W28/R28</f>
        <v>0.29629629629629628</v>
      </c>
      <c r="AG28" s="26">
        <v>61</v>
      </c>
      <c r="AH28" s="27">
        <v>19</v>
      </c>
      <c r="AI28" s="27">
        <v>17</v>
      </c>
      <c r="AJ28" s="27">
        <v>0</v>
      </c>
      <c r="AK28" s="27">
        <v>0</v>
      </c>
      <c r="AL28" s="27">
        <v>35</v>
      </c>
      <c r="AM28" s="27">
        <v>1</v>
      </c>
      <c r="AN28" s="27">
        <v>0</v>
      </c>
      <c r="AO28" s="27">
        <v>0</v>
      </c>
      <c r="AP28" s="27">
        <v>36</v>
      </c>
      <c r="AQ28" s="27">
        <v>0</v>
      </c>
      <c r="AR28" s="27">
        <v>0</v>
      </c>
      <c r="AS28" s="27">
        <v>36</v>
      </c>
    </row>
    <row r="29" spans="1:46" x14ac:dyDescent="0.2">
      <c r="A29" s="5"/>
      <c r="B29" s="5">
        <v>33</v>
      </c>
      <c r="C29" t="s">
        <v>909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>
        <v>12</v>
      </c>
      <c r="K29">
        <v>17</v>
      </c>
      <c r="L29">
        <v>0</v>
      </c>
      <c r="M29">
        <v>0</v>
      </c>
      <c r="N29">
        <v>27</v>
      </c>
      <c r="O29">
        <v>2</v>
      </c>
      <c r="P29">
        <v>0</v>
      </c>
      <c r="Q29">
        <v>0</v>
      </c>
      <c r="R29">
        <v>29</v>
      </c>
      <c r="S29">
        <v>15</v>
      </c>
      <c r="T29" s="49">
        <f t="shared" si="0"/>
        <v>0.51724137931034486</v>
      </c>
      <c r="W29">
        <v>14</v>
      </c>
      <c r="X29">
        <v>29</v>
      </c>
      <c r="Y29" s="49">
        <f>W29/R29</f>
        <v>0.48275862068965519</v>
      </c>
      <c r="AG29" s="26">
        <v>50</v>
      </c>
      <c r="AH29" s="27">
        <v>16</v>
      </c>
      <c r="AI29" s="27">
        <v>16</v>
      </c>
      <c r="AJ29" s="27">
        <v>0</v>
      </c>
      <c r="AK29" s="27">
        <v>0</v>
      </c>
      <c r="AL29" s="27">
        <v>30</v>
      </c>
      <c r="AM29" s="27">
        <v>2</v>
      </c>
      <c r="AN29" s="27">
        <v>0</v>
      </c>
      <c r="AO29" s="27">
        <v>0</v>
      </c>
      <c r="AP29" s="27">
        <v>32</v>
      </c>
      <c r="AQ29" s="27">
        <v>0</v>
      </c>
      <c r="AR29" s="27">
        <v>0</v>
      </c>
      <c r="AS29" s="27">
        <v>32</v>
      </c>
    </row>
    <row r="30" spans="1:46" x14ac:dyDescent="0.2">
      <c r="A30" s="5"/>
      <c r="B30" s="5">
        <v>34</v>
      </c>
      <c r="C30" s="30" t="s">
        <v>934</v>
      </c>
      <c r="D30" s="5">
        <v>1</v>
      </c>
      <c r="E30" s="5">
        <v>4</v>
      </c>
      <c r="F30" s="5">
        <v>1</v>
      </c>
      <c r="G30" s="5">
        <v>2</v>
      </c>
      <c r="H30" s="5">
        <v>0</v>
      </c>
      <c r="I30" s="5">
        <v>2</v>
      </c>
      <c r="J30">
        <v>17</v>
      </c>
      <c r="K30">
        <v>12</v>
      </c>
      <c r="L30">
        <v>2</v>
      </c>
      <c r="M30">
        <v>0</v>
      </c>
      <c r="N30">
        <v>26</v>
      </c>
      <c r="O30">
        <v>5</v>
      </c>
      <c r="P30">
        <v>0</v>
      </c>
      <c r="Q30">
        <v>0</v>
      </c>
      <c r="R30">
        <v>31</v>
      </c>
      <c r="S30">
        <v>21</v>
      </c>
      <c r="T30" s="49">
        <f t="shared" si="0"/>
        <v>0.67741935483870963</v>
      </c>
      <c r="W30">
        <v>10</v>
      </c>
      <c r="X30">
        <v>31</v>
      </c>
      <c r="Y30" s="49">
        <f>W30/R30</f>
        <v>0.32258064516129031</v>
      </c>
      <c r="AG30" s="26">
        <v>9</v>
      </c>
      <c r="AH30" s="27">
        <v>26</v>
      </c>
      <c r="AI30" s="27">
        <v>12</v>
      </c>
      <c r="AJ30" s="27">
        <v>0</v>
      </c>
      <c r="AK30" s="27">
        <v>0</v>
      </c>
      <c r="AL30" s="27">
        <v>37</v>
      </c>
      <c r="AM30" s="27">
        <v>0</v>
      </c>
      <c r="AN30" s="27">
        <v>0</v>
      </c>
      <c r="AO30" s="27">
        <v>1</v>
      </c>
      <c r="AP30" s="27">
        <v>36</v>
      </c>
      <c r="AQ30" s="27">
        <v>1</v>
      </c>
      <c r="AR30" s="27">
        <v>1</v>
      </c>
      <c r="AS30" s="27">
        <v>38</v>
      </c>
    </row>
    <row r="31" spans="1:46" x14ac:dyDescent="0.2">
      <c r="A31" s="5"/>
      <c r="B31" s="5">
        <v>35</v>
      </c>
      <c r="C31" t="s">
        <v>909</v>
      </c>
      <c r="D31" s="5">
        <v>1</v>
      </c>
      <c r="E31" s="5">
        <v>1</v>
      </c>
      <c r="F31" s="5">
        <v>1</v>
      </c>
      <c r="G31" s="5">
        <v>1</v>
      </c>
      <c r="H31" s="5">
        <v>0</v>
      </c>
      <c r="I31" s="5">
        <v>0</v>
      </c>
      <c r="J31">
        <v>17</v>
      </c>
      <c r="K31">
        <v>14</v>
      </c>
      <c r="L31">
        <v>2</v>
      </c>
      <c r="M31">
        <v>0</v>
      </c>
      <c r="N31">
        <v>32</v>
      </c>
      <c r="O31">
        <v>1</v>
      </c>
      <c r="P31">
        <v>0</v>
      </c>
      <c r="Q31">
        <v>0</v>
      </c>
      <c r="R31">
        <v>33</v>
      </c>
      <c r="S31">
        <v>18</v>
      </c>
      <c r="T31" s="49">
        <f t="shared" si="0"/>
        <v>0.54545454545454541</v>
      </c>
      <c r="W31">
        <v>17</v>
      </c>
      <c r="X31">
        <v>33</v>
      </c>
      <c r="Y31" s="49">
        <f>W31/R31</f>
        <v>0.51515151515151514</v>
      </c>
      <c r="AG31" s="26">
        <v>69</v>
      </c>
      <c r="AH31" s="27">
        <v>16</v>
      </c>
      <c r="AI31" s="27">
        <v>21</v>
      </c>
      <c r="AJ31" s="27">
        <v>1</v>
      </c>
      <c r="AK31" s="27">
        <v>0</v>
      </c>
      <c r="AL31" s="27">
        <v>33</v>
      </c>
      <c r="AM31" s="27">
        <v>5</v>
      </c>
      <c r="AN31" s="27">
        <v>0</v>
      </c>
      <c r="AO31" s="27">
        <v>0</v>
      </c>
      <c r="AP31" s="27">
        <v>37</v>
      </c>
      <c r="AQ31" s="27">
        <v>1</v>
      </c>
      <c r="AR31" s="27">
        <v>0</v>
      </c>
      <c r="AS31" s="27">
        <v>38</v>
      </c>
    </row>
    <row r="32" spans="1:46" x14ac:dyDescent="0.2">
      <c r="A32" s="5"/>
      <c r="B32" s="5">
        <v>36</v>
      </c>
      <c r="C32" t="s">
        <v>909</v>
      </c>
      <c r="D32" s="5">
        <v>2</v>
      </c>
      <c r="E32" s="5">
        <v>3</v>
      </c>
      <c r="F32" s="5">
        <v>1</v>
      </c>
      <c r="G32" s="5">
        <v>2</v>
      </c>
      <c r="H32" s="5">
        <v>1</v>
      </c>
      <c r="I32" s="5">
        <v>1</v>
      </c>
      <c r="J32">
        <v>36</v>
      </c>
      <c r="K32">
        <v>0</v>
      </c>
      <c r="L32">
        <v>0</v>
      </c>
      <c r="M32">
        <v>0</v>
      </c>
      <c r="N32">
        <v>36</v>
      </c>
      <c r="O32">
        <v>0</v>
      </c>
      <c r="P32">
        <v>0</v>
      </c>
      <c r="Q32">
        <v>0</v>
      </c>
      <c r="R32">
        <v>36</v>
      </c>
      <c r="S32">
        <v>37</v>
      </c>
      <c r="T32" s="49">
        <f t="shared" si="0"/>
        <v>1.0277777777777777</v>
      </c>
      <c r="W32">
        <v>0</v>
      </c>
      <c r="X32">
        <v>36</v>
      </c>
      <c r="Y32" s="49">
        <f>W32/R32</f>
        <v>0</v>
      </c>
      <c r="AG32" s="26">
        <v>15</v>
      </c>
      <c r="AH32" s="27">
        <v>20</v>
      </c>
      <c r="AI32" s="27">
        <v>13</v>
      </c>
      <c r="AJ32" s="27">
        <v>0</v>
      </c>
      <c r="AK32" s="27">
        <v>0</v>
      </c>
      <c r="AL32" s="27">
        <v>30</v>
      </c>
      <c r="AM32" s="27">
        <v>3</v>
      </c>
      <c r="AN32" s="27">
        <v>0</v>
      </c>
      <c r="AO32" s="27">
        <v>0</v>
      </c>
      <c r="AP32" s="27">
        <v>30</v>
      </c>
      <c r="AQ32" s="27">
        <v>3</v>
      </c>
      <c r="AR32" s="27">
        <v>0</v>
      </c>
      <c r="AS32" s="27">
        <v>33</v>
      </c>
    </row>
    <row r="33" spans="1:46" x14ac:dyDescent="0.2">
      <c r="A33" s="5"/>
      <c r="B33" s="5">
        <v>37</v>
      </c>
      <c r="C33" t="s">
        <v>909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>
        <v>20</v>
      </c>
      <c r="K33">
        <v>16</v>
      </c>
      <c r="L33">
        <v>1</v>
      </c>
      <c r="M33">
        <v>0</v>
      </c>
      <c r="N33">
        <v>29</v>
      </c>
      <c r="O33">
        <v>8</v>
      </c>
      <c r="P33">
        <v>0</v>
      </c>
      <c r="Q33">
        <v>0</v>
      </c>
      <c r="R33">
        <v>37</v>
      </c>
      <c r="S33">
        <v>27</v>
      </c>
      <c r="T33" s="49">
        <f t="shared" si="0"/>
        <v>0.72972972972972971</v>
      </c>
      <c r="W33">
        <v>10</v>
      </c>
      <c r="X33">
        <v>37</v>
      </c>
      <c r="Y33" s="49">
        <f>W33/R33</f>
        <v>0.27027027027027029</v>
      </c>
      <c r="AG33" s="26">
        <v>56</v>
      </c>
      <c r="AH33" s="27">
        <v>24</v>
      </c>
      <c r="AI33" s="27">
        <v>14</v>
      </c>
      <c r="AJ33" s="27">
        <v>0</v>
      </c>
      <c r="AK33" s="27">
        <v>0</v>
      </c>
      <c r="AL33" s="27">
        <v>37</v>
      </c>
      <c r="AM33" s="27">
        <v>1</v>
      </c>
      <c r="AN33" s="27">
        <v>0</v>
      </c>
      <c r="AO33" s="27">
        <v>0</v>
      </c>
      <c r="AP33" s="27">
        <v>36</v>
      </c>
      <c r="AQ33" s="27">
        <v>1</v>
      </c>
      <c r="AR33" s="27">
        <v>1</v>
      </c>
      <c r="AS33" s="27">
        <v>38</v>
      </c>
    </row>
    <row r="34" spans="1:46" x14ac:dyDescent="0.2">
      <c r="A34" s="5"/>
      <c r="B34" s="5">
        <v>38</v>
      </c>
      <c r="C34" s="30" t="s">
        <v>934</v>
      </c>
      <c r="D34" s="5">
        <v>0</v>
      </c>
      <c r="E34" s="5">
        <v>2</v>
      </c>
      <c r="F34" s="5">
        <v>0</v>
      </c>
      <c r="G34" s="5">
        <v>1</v>
      </c>
      <c r="H34" s="5">
        <v>0</v>
      </c>
      <c r="I34" s="5">
        <v>1</v>
      </c>
      <c r="J34">
        <v>24</v>
      </c>
      <c r="K34">
        <v>11</v>
      </c>
      <c r="L34">
        <v>2</v>
      </c>
      <c r="M34">
        <v>0</v>
      </c>
      <c r="N34">
        <v>31</v>
      </c>
      <c r="O34">
        <v>4</v>
      </c>
      <c r="P34">
        <v>1</v>
      </c>
      <c r="Q34">
        <v>1</v>
      </c>
      <c r="R34">
        <v>37</v>
      </c>
      <c r="S34">
        <v>28</v>
      </c>
      <c r="T34" s="49">
        <f t="shared" si="0"/>
        <v>0.7567567567567568</v>
      </c>
      <c r="W34">
        <v>10</v>
      </c>
      <c r="X34">
        <v>37</v>
      </c>
      <c r="Y34" s="49">
        <f>W34/R34</f>
        <v>0.27027027027027029</v>
      </c>
      <c r="AG34" s="26">
        <v>65</v>
      </c>
      <c r="AH34" s="27">
        <v>22</v>
      </c>
      <c r="AI34" s="27">
        <v>22</v>
      </c>
      <c r="AJ34" s="27">
        <v>0</v>
      </c>
      <c r="AK34" s="27">
        <v>0</v>
      </c>
      <c r="AL34" s="27">
        <v>40</v>
      </c>
      <c r="AM34" s="27">
        <v>4</v>
      </c>
      <c r="AN34" s="27">
        <v>0</v>
      </c>
      <c r="AO34" s="27">
        <v>0</v>
      </c>
      <c r="AP34" s="27">
        <v>31</v>
      </c>
      <c r="AQ34" s="27">
        <v>13</v>
      </c>
      <c r="AR34" s="27">
        <v>0</v>
      </c>
      <c r="AS34" s="27">
        <v>44</v>
      </c>
    </row>
    <row r="35" spans="1:46" x14ac:dyDescent="0.2">
      <c r="A35" s="5"/>
      <c r="B35" s="5">
        <v>39</v>
      </c>
      <c r="C35" s="30" t="s">
        <v>934</v>
      </c>
      <c r="D35" s="5">
        <v>0</v>
      </c>
      <c r="E35" s="5">
        <v>4</v>
      </c>
      <c r="F35" s="5">
        <v>0</v>
      </c>
      <c r="G35" s="5">
        <v>4</v>
      </c>
      <c r="H35" s="5">
        <v>0</v>
      </c>
      <c r="I35" s="5">
        <v>0</v>
      </c>
      <c r="J35">
        <v>12</v>
      </c>
      <c r="K35">
        <v>24</v>
      </c>
      <c r="L35">
        <v>2</v>
      </c>
      <c r="M35">
        <v>0</v>
      </c>
      <c r="N35">
        <v>34</v>
      </c>
      <c r="O35">
        <v>4</v>
      </c>
      <c r="P35">
        <v>0</v>
      </c>
      <c r="Q35">
        <v>0</v>
      </c>
      <c r="R35">
        <v>38</v>
      </c>
      <c r="S35">
        <v>17</v>
      </c>
      <c r="T35" s="49">
        <f t="shared" si="0"/>
        <v>0.44736842105263158</v>
      </c>
      <c r="W35">
        <v>22</v>
      </c>
      <c r="X35">
        <v>38</v>
      </c>
      <c r="Y35" s="49">
        <f>W35/R35</f>
        <v>0.57894736842105265</v>
      </c>
      <c r="AG35" s="26">
        <v>33</v>
      </c>
      <c r="AH35" s="27">
        <v>12</v>
      </c>
      <c r="AI35" s="27">
        <v>17</v>
      </c>
      <c r="AJ35" s="27">
        <v>0</v>
      </c>
      <c r="AK35" s="27">
        <v>0</v>
      </c>
      <c r="AL35" s="27">
        <v>27</v>
      </c>
      <c r="AM35" s="27">
        <v>2</v>
      </c>
      <c r="AN35" s="27">
        <v>0</v>
      </c>
      <c r="AO35" s="27">
        <v>0</v>
      </c>
      <c r="AP35" s="27">
        <v>28</v>
      </c>
      <c r="AQ35" s="27">
        <v>0</v>
      </c>
      <c r="AR35" s="27">
        <v>1</v>
      </c>
      <c r="AS35" s="27">
        <v>29</v>
      </c>
    </row>
    <row r="36" spans="1:46" x14ac:dyDescent="0.2">
      <c r="A36" s="5"/>
      <c r="B36" s="5">
        <v>40</v>
      </c>
      <c r="C36" t="s">
        <v>909</v>
      </c>
      <c r="D36" s="5">
        <v>2</v>
      </c>
      <c r="E36" s="5">
        <v>3</v>
      </c>
      <c r="F36" s="5">
        <v>1</v>
      </c>
      <c r="G36" s="5">
        <v>3</v>
      </c>
      <c r="H36" s="5">
        <v>1</v>
      </c>
      <c r="I36" s="5">
        <v>0</v>
      </c>
      <c r="J36">
        <v>19</v>
      </c>
      <c r="K36">
        <v>17</v>
      </c>
      <c r="L36">
        <v>0</v>
      </c>
      <c r="M36">
        <v>0</v>
      </c>
      <c r="N36">
        <v>24</v>
      </c>
      <c r="O36">
        <v>11</v>
      </c>
      <c r="P36">
        <v>1</v>
      </c>
      <c r="Q36">
        <v>0</v>
      </c>
      <c r="R36">
        <v>36</v>
      </c>
      <c r="S36">
        <v>21</v>
      </c>
      <c r="T36" s="49">
        <f t="shared" si="0"/>
        <v>0.58333333333333337</v>
      </c>
      <c r="W36">
        <v>15</v>
      </c>
      <c r="X36">
        <v>36</v>
      </c>
      <c r="Y36" s="49">
        <f>W36/R36</f>
        <v>0.41666666666666669</v>
      </c>
      <c r="AF36" t="s">
        <v>1228</v>
      </c>
      <c r="AG36" s="28">
        <v>12</v>
      </c>
      <c r="AH36" s="29">
        <v>21</v>
      </c>
      <c r="AI36" s="29">
        <v>15</v>
      </c>
      <c r="AJ36" s="29">
        <v>1</v>
      </c>
      <c r="AK36" s="29">
        <v>0</v>
      </c>
      <c r="AL36" s="29">
        <v>30</v>
      </c>
      <c r="AM36" s="29">
        <v>5</v>
      </c>
      <c r="AN36" s="29">
        <v>2</v>
      </c>
      <c r="AO36" s="29">
        <v>0</v>
      </c>
      <c r="AP36" s="29">
        <v>37</v>
      </c>
      <c r="AQ36" s="29">
        <v>0</v>
      </c>
      <c r="AR36" s="29">
        <v>0</v>
      </c>
      <c r="AS36" s="29">
        <v>37</v>
      </c>
    </row>
    <row r="37" spans="1:46" x14ac:dyDescent="0.2">
      <c r="A37" s="5"/>
      <c r="B37" s="5">
        <v>41</v>
      </c>
      <c r="C37" t="s">
        <v>909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>
        <v>17</v>
      </c>
      <c r="K37">
        <v>15</v>
      </c>
      <c r="L37">
        <v>1</v>
      </c>
      <c r="M37">
        <v>0</v>
      </c>
      <c r="N37">
        <v>30</v>
      </c>
      <c r="O37">
        <v>3</v>
      </c>
      <c r="P37">
        <v>0</v>
      </c>
      <c r="Q37">
        <v>0</v>
      </c>
      <c r="R37">
        <v>33</v>
      </c>
      <c r="S37">
        <v>20</v>
      </c>
      <c r="T37" s="49">
        <f t="shared" si="0"/>
        <v>0.60606060606060608</v>
      </c>
      <c r="W37">
        <v>14</v>
      </c>
      <c r="X37">
        <v>33</v>
      </c>
      <c r="Y37" s="49">
        <f>W37/R37</f>
        <v>0.42424242424242425</v>
      </c>
      <c r="AG37" s="28">
        <v>39</v>
      </c>
      <c r="AH37" s="29">
        <v>12</v>
      </c>
      <c r="AI37" s="29">
        <v>24</v>
      </c>
      <c r="AJ37" s="29">
        <v>2</v>
      </c>
      <c r="AK37" s="29">
        <v>0</v>
      </c>
      <c r="AL37" s="29">
        <v>34</v>
      </c>
      <c r="AM37" s="29">
        <v>4</v>
      </c>
      <c r="AN37" s="29">
        <v>0</v>
      </c>
      <c r="AO37" s="29">
        <v>0</v>
      </c>
      <c r="AP37" s="29">
        <v>38</v>
      </c>
      <c r="AQ37" s="29">
        <v>0</v>
      </c>
      <c r="AR37" s="29">
        <v>0</v>
      </c>
      <c r="AS37" s="29">
        <v>38</v>
      </c>
      <c r="AT37" t="s">
        <v>1477</v>
      </c>
    </row>
    <row r="38" spans="1:46" x14ac:dyDescent="0.2">
      <c r="A38" s="5"/>
      <c r="B38" s="5">
        <v>44</v>
      </c>
      <c r="C38" s="30" t="s">
        <v>934</v>
      </c>
      <c r="D38" s="5">
        <v>0</v>
      </c>
      <c r="E38" s="5">
        <v>8</v>
      </c>
      <c r="F38" s="5">
        <v>0</v>
      </c>
      <c r="G38" s="5">
        <v>4</v>
      </c>
      <c r="H38" s="5">
        <v>0</v>
      </c>
      <c r="I38" s="5">
        <v>4</v>
      </c>
      <c r="J38">
        <v>24</v>
      </c>
      <c r="K38">
        <v>3</v>
      </c>
      <c r="L38">
        <v>0</v>
      </c>
      <c r="M38">
        <v>0</v>
      </c>
      <c r="N38">
        <v>26</v>
      </c>
      <c r="O38">
        <v>1</v>
      </c>
      <c r="P38">
        <v>0</v>
      </c>
      <c r="Q38">
        <v>0</v>
      </c>
      <c r="R38">
        <v>27</v>
      </c>
      <c r="S38">
        <v>25</v>
      </c>
      <c r="T38" s="49">
        <f t="shared" si="0"/>
        <v>0.92592592592592593</v>
      </c>
      <c r="W38">
        <v>2</v>
      </c>
      <c r="X38">
        <v>27</v>
      </c>
      <c r="Y38" s="49">
        <f>W38/R38</f>
        <v>7.407407407407407E-2</v>
      </c>
      <c r="AG38" s="28">
        <v>49</v>
      </c>
      <c r="AH38" s="29">
        <v>23</v>
      </c>
      <c r="AI38" s="29">
        <v>13</v>
      </c>
      <c r="AJ38" s="29">
        <v>1</v>
      </c>
      <c r="AK38" s="29">
        <v>0</v>
      </c>
      <c r="AL38" s="29">
        <v>33</v>
      </c>
      <c r="AM38" s="29">
        <v>3</v>
      </c>
      <c r="AN38" s="29">
        <v>1</v>
      </c>
      <c r="AO38" s="29">
        <v>0</v>
      </c>
      <c r="AP38" s="29">
        <v>37</v>
      </c>
      <c r="AQ38" s="29">
        <v>0</v>
      </c>
      <c r="AR38" s="29">
        <v>0</v>
      </c>
      <c r="AS38" s="29">
        <v>37</v>
      </c>
    </row>
    <row r="39" spans="1:46" x14ac:dyDescent="0.2">
      <c r="A39" s="5"/>
      <c r="B39" s="5">
        <v>45</v>
      </c>
      <c r="C39" t="s">
        <v>909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>
        <v>35</v>
      </c>
      <c r="K39">
        <v>2</v>
      </c>
      <c r="L39">
        <v>0</v>
      </c>
      <c r="M39">
        <v>0</v>
      </c>
      <c r="N39">
        <v>37</v>
      </c>
      <c r="O39">
        <v>0</v>
      </c>
      <c r="P39">
        <v>0</v>
      </c>
      <c r="Q39">
        <v>0</v>
      </c>
      <c r="R39">
        <v>37</v>
      </c>
      <c r="S39">
        <v>36</v>
      </c>
      <c r="T39" s="49">
        <f t="shared" si="0"/>
        <v>0.97297297297297303</v>
      </c>
      <c r="W39">
        <v>2</v>
      </c>
      <c r="X39">
        <v>37</v>
      </c>
      <c r="Y39" s="49">
        <f>W39/R39</f>
        <v>5.4054054054054057E-2</v>
      </c>
      <c r="AG39" s="28">
        <v>37</v>
      </c>
      <c r="AH39" s="29">
        <v>20</v>
      </c>
      <c r="AI39" s="29">
        <v>16</v>
      </c>
      <c r="AJ39" s="29">
        <v>1</v>
      </c>
      <c r="AK39" s="29">
        <v>0</v>
      </c>
      <c r="AL39" s="29">
        <v>29</v>
      </c>
      <c r="AM39" s="29">
        <v>8</v>
      </c>
      <c r="AN39" s="29">
        <v>0</v>
      </c>
      <c r="AO39" s="29">
        <v>0</v>
      </c>
      <c r="AP39" s="29">
        <v>37</v>
      </c>
      <c r="AQ39" s="29">
        <v>0</v>
      </c>
      <c r="AR39" s="29">
        <v>0</v>
      </c>
      <c r="AS39" s="29">
        <v>37</v>
      </c>
    </row>
    <row r="40" spans="1:46" x14ac:dyDescent="0.2">
      <c r="A40" s="5"/>
      <c r="B40" s="5">
        <v>46</v>
      </c>
      <c r="C40" t="s">
        <v>909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>
        <v>25</v>
      </c>
      <c r="K40">
        <v>13</v>
      </c>
      <c r="L40">
        <v>0</v>
      </c>
      <c r="M40">
        <v>0</v>
      </c>
      <c r="N40">
        <v>32</v>
      </c>
      <c r="O40">
        <v>5</v>
      </c>
      <c r="P40">
        <v>1</v>
      </c>
      <c r="Q40">
        <v>0</v>
      </c>
      <c r="R40">
        <v>38</v>
      </c>
      <c r="S40">
        <v>22</v>
      </c>
      <c r="T40" s="49">
        <f t="shared" si="0"/>
        <v>0.57894736842105265</v>
      </c>
      <c r="W40">
        <v>15</v>
      </c>
      <c r="X40">
        <v>38</v>
      </c>
      <c r="Y40" s="49">
        <f>W40/R40</f>
        <v>0.39473684210526316</v>
      </c>
      <c r="AG40" s="28">
        <v>51</v>
      </c>
      <c r="AH40" s="29">
        <v>21</v>
      </c>
      <c r="AI40" s="29">
        <v>15</v>
      </c>
      <c r="AJ40" s="29">
        <v>0</v>
      </c>
      <c r="AK40" s="29">
        <v>0</v>
      </c>
      <c r="AL40" s="29">
        <v>35</v>
      </c>
      <c r="AM40" s="29">
        <v>0</v>
      </c>
      <c r="AN40" s="29">
        <v>1</v>
      </c>
      <c r="AO40" s="29">
        <v>0</v>
      </c>
      <c r="AP40" s="29">
        <v>36</v>
      </c>
      <c r="AQ40" s="29">
        <v>0</v>
      </c>
      <c r="AR40" s="29">
        <v>0</v>
      </c>
      <c r="AS40" s="29">
        <v>36</v>
      </c>
      <c r="AT40" t="s">
        <v>1477</v>
      </c>
    </row>
    <row r="41" spans="1:46" x14ac:dyDescent="0.2">
      <c r="A41" s="5"/>
      <c r="B41" s="5">
        <v>47</v>
      </c>
      <c r="C41" t="s">
        <v>909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>
        <v>25</v>
      </c>
      <c r="K41">
        <v>16</v>
      </c>
      <c r="L41">
        <v>0</v>
      </c>
      <c r="M41">
        <v>0</v>
      </c>
      <c r="N41">
        <v>24</v>
      </c>
      <c r="O41">
        <v>15</v>
      </c>
      <c r="P41">
        <v>2</v>
      </c>
      <c r="Q41">
        <v>0</v>
      </c>
      <c r="R41">
        <v>41</v>
      </c>
      <c r="S41">
        <v>28</v>
      </c>
      <c r="T41" s="49">
        <f t="shared" si="0"/>
        <v>0.68292682926829273</v>
      </c>
      <c r="W41">
        <v>15</v>
      </c>
      <c r="X41">
        <v>41</v>
      </c>
      <c r="Y41" s="49">
        <f>W41/R41</f>
        <v>0.36585365853658536</v>
      </c>
      <c r="AG41" s="28">
        <v>34</v>
      </c>
      <c r="AH41" s="29">
        <v>17</v>
      </c>
      <c r="AI41" s="29">
        <v>12</v>
      </c>
      <c r="AJ41" s="29">
        <v>2</v>
      </c>
      <c r="AK41" s="29">
        <v>0</v>
      </c>
      <c r="AL41" s="29">
        <v>26</v>
      </c>
      <c r="AM41" s="29">
        <v>5</v>
      </c>
      <c r="AN41" s="29">
        <v>0</v>
      </c>
      <c r="AO41" s="29">
        <v>0</v>
      </c>
      <c r="AP41" s="29">
        <v>31</v>
      </c>
      <c r="AQ41" s="29">
        <v>0</v>
      </c>
      <c r="AR41" s="29">
        <v>0</v>
      </c>
      <c r="AS41" s="29">
        <v>31</v>
      </c>
      <c r="AT41" t="s">
        <v>1477</v>
      </c>
    </row>
    <row r="42" spans="1:46" x14ac:dyDescent="0.2">
      <c r="A42" s="5"/>
      <c r="B42" s="5">
        <v>48</v>
      </c>
      <c r="C42" t="s">
        <v>909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>
        <v>32</v>
      </c>
      <c r="K42">
        <v>2</v>
      </c>
      <c r="L42">
        <v>0</v>
      </c>
      <c r="M42">
        <v>0</v>
      </c>
      <c r="N42">
        <v>33</v>
      </c>
      <c r="O42">
        <v>1</v>
      </c>
      <c r="P42">
        <v>0</v>
      </c>
      <c r="Q42">
        <v>0</v>
      </c>
      <c r="R42">
        <v>34</v>
      </c>
      <c r="S42">
        <v>31</v>
      </c>
      <c r="T42" s="49">
        <f t="shared" si="0"/>
        <v>0.91176470588235292</v>
      </c>
      <c r="W42">
        <v>4</v>
      </c>
      <c r="X42">
        <v>34</v>
      </c>
      <c r="Y42" s="49">
        <f>W42/R42</f>
        <v>0.11764705882352941</v>
      </c>
      <c r="AG42" s="28">
        <v>35</v>
      </c>
      <c r="AH42" s="29">
        <v>17</v>
      </c>
      <c r="AI42" s="29">
        <v>14</v>
      </c>
      <c r="AJ42" s="29">
        <v>2</v>
      </c>
      <c r="AK42" s="29">
        <v>0</v>
      </c>
      <c r="AL42" s="29">
        <v>32</v>
      </c>
      <c r="AM42" s="29">
        <v>1</v>
      </c>
      <c r="AN42" s="29">
        <v>0</v>
      </c>
      <c r="AO42" s="29">
        <v>0</v>
      </c>
      <c r="AP42" s="29">
        <v>33</v>
      </c>
      <c r="AQ42" s="29">
        <v>0</v>
      </c>
      <c r="AR42" s="29">
        <v>0</v>
      </c>
      <c r="AS42" s="29">
        <v>33</v>
      </c>
    </row>
    <row r="43" spans="1:46" x14ac:dyDescent="0.2">
      <c r="A43" s="5"/>
      <c r="B43" s="5">
        <v>49</v>
      </c>
      <c r="C43" t="s">
        <v>909</v>
      </c>
      <c r="D43" s="5">
        <v>0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>
        <v>23</v>
      </c>
      <c r="K43">
        <v>13</v>
      </c>
      <c r="L43">
        <v>1</v>
      </c>
      <c r="M43">
        <v>0</v>
      </c>
      <c r="N43">
        <v>33</v>
      </c>
      <c r="O43">
        <v>3</v>
      </c>
      <c r="P43">
        <v>1</v>
      </c>
      <c r="Q43">
        <v>0</v>
      </c>
      <c r="R43">
        <v>37</v>
      </c>
      <c r="S43">
        <v>26</v>
      </c>
      <c r="T43" s="49">
        <f t="shared" si="0"/>
        <v>0.70270270270270274</v>
      </c>
      <c r="W43">
        <v>12</v>
      </c>
      <c r="X43">
        <v>37</v>
      </c>
      <c r="Y43" s="49">
        <f>W43/R43</f>
        <v>0.32432432432432434</v>
      </c>
      <c r="AG43" s="28">
        <v>30</v>
      </c>
      <c r="AH43" s="29">
        <v>25</v>
      </c>
      <c r="AI43" s="29">
        <v>16</v>
      </c>
      <c r="AJ43" s="29">
        <v>0</v>
      </c>
      <c r="AK43" s="29">
        <v>0</v>
      </c>
      <c r="AL43" s="29">
        <v>37</v>
      </c>
      <c r="AM43" s="29">
        <v>3</v>
      </c>
      <c r="AN43" s="29">
        <v>1</v>
      </c>
      <c r="AO43" s="29">
        <v>0</v>
      </c>
      <c r="AP43" s="29">
        <v>37</v>
      </c>
      <c r="AQ43" s="29">
        <v>4</v>
      </c>
      <c r="AR43" s="29">
        <v>0</v>
      </c>
      <c r="AS43" s="29">
        <v>41</v>
      </c>
    </row>
    <row r="44" spans="1:46" x14ac:dyDescent="0.2">
      <c r="A44" s="5"/>
      <c r="B44" s="5">
        <v>50</v>
      </c>
      <c r="C44" t="s">
        <v>909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16</v>
      </c>
      <c r="K44">
        <v>16</v>
      </c>
      <c r="L44">
        <v>0</v>
      </c>
      <c r="M44">
        <v>0</v>
      </c>
      <c r="N44">
        <v>30</v>
      </c>
      <c r="O44">
        <v>2</v>
      </c>
      <c r="P44">
        <v>0</v>
      </c>
      <c r="Q44">
        <v>0</v>
      </c>
      <c r="R44">
        <v>32</v>
      </c>
      <c r="S44">
        <v>19</v>
      </c>
      <c r="T44" s="49">
        <f t="shared" si="0"/>
        <v>0.59375</v>
      </c>
      <c r="W44">
        <v>14</v>
      </c>
      <c r="X44">
        <v>32</v>
      </c>
      <c r="Y44" s="49">
        <f>W44/R44</f>
        <v>0.4375</v>
      </c>
      <c r="AG44" s="28">
        <v>22</v>
      </c>
      <c r="AH44" s="29">
        <v>10</v>
      </c>
      <c r="AI44" s="29">
        <v>23</v>
      </c>
      <c r="AJ44" s="29">
        <v>2</v>
      </c>
      <c r="AK44" s="29">
        <v>0</v>
      </c>
      <c r="AL44" s="29">
        <v>26</v>
      </c>
      <c r="AM44" s="29">
        <v>7</v>
      </c>
      <c r="AN44" s="29">
        <v>2</v>
      </c>
      <c r="AO44" s="29">
        <v>0</v>
      </c>
      <c r="AP44" s="29">
        <v>33</v>
      </c>
      <c r="AQ44" s="29">
        <v>2</v>
      </c>
      <c r="AR44" s="29">
        <v>0</v>
      </c>
      <c r="AS44" s="29">
        <v>35</v>
      </c>
    </row>
    <row r="45" spans="1:46" x14ac:dyDescent="0.2">
      <c r="A45" s="5"/>
      <c r="B45" s="5">
        <v>51</v>
      </c>
      <c r="C45" s="30" t="s">
        <v>934</v>
      </c>
      <c r="D45" s="5">
        <v>1</v>
      </c>
      <c r="E45" s="5">
        <v>13</v>
      </c>
      <c r="F45" s="5">
        <v>1</v>
      </c>
      <c r="G45" s="5">
        <v>9</v>
      </c>
      <c r="H45" s="5">
        <v>0</v>
      </c>
      <c r="I45" s="5">
        <v>4</v>
      </c>
      <c r="J45">
        <v>21</v>
      </c>
      <c r="K45">
        <v>15</v>
      </c>
      <c r="L45">
        <v>0</v>
      </c>
      <c r="M45">
        <v>0</v>
      </c>
      <c r="N45">
        <v>35</v>
      </c>
      <c r="O45">
        <v>0</v>
      </c>
      <c r="P45">
        <v>1</v>
      </c>
      <c r="Q45">
        <v>0</v>
      </c>
      <c r="R45">
        <v>36</v>
      </c>
      <c r="S45">
        <v>22</v>
      </c>
      <c r="T45" s="49">
        <f t="shared" si="0"/>
        <v>0.61111111111111116</v>
      </c>
      <c r="W45">
        <v>14</v>
      </c>
      <c r="X45">
        <v>36</v>
      </c>
      <c r="Y45" s="49">
        <f>W45/R45</f>
        <v>0.3888888888888889</v>
      </c>
      <c r="AG45" s="28">
        <v>31</v>
      </c>
      <c r="AH45" s="29">
        <v>14</v>
      </c>
      <c r="AI45" s="29">
        <v>18</v>
      </c>
      <c r="AJ45" s="29">
        <v>5</v>
      </c>
      <c r="AK45" s="29">
        <v>0</v>
      </c>
      <c r="AL45" s="29">
        <v>28</v>
      </c>
      <c r="AM45" s="29">
        <v>7</v>
      </c>
      <c r="AN45" s="29">
        <v>2</v>
      </c>
      <c r="AO45" s="29">
        <v>0</v>
      </c>
      <c r="AP45" s="29">
        <v>33</v>
      </c>
      <c r="AQ45" s="29">
        <v>3</v>
      </c>
      <c r="AR45" s="29">
        <v>1</v>
      </c>
      <c r="AS45" s="29">
        <v>37</v>
      </c>
      <c r="AT45" t="s">
        <v>1477</v>
      </c>
    </row>
    <row r="46" spans="1:46" x14ac:dyDescent="0.2">
      <c r="A46" s="5"/>
      <c r="B46" s="5">
        <v>52</v>
      </c>
      <c r="C46" s="30" t="s">
        <v>934</v>
      </c>
      <c r="D46" s="5">
        <v>2</v>
      </c>
      <c r="E46" s="5">
        <v>8</v>
      </c>
      <c r="F46" s="5">
        <v>2</v>
      </c>
      <c r="G46" s="5">
        <v>8</v>
      </c>
      <c r="H46" s="5">
        <v>0</v>
      </c>
      <c r="I46" s="5">
        <v>0</v>
      </c>
      <c r="J46">
        <v>15</v>
      </c>
      <c r="K46">
        <v>11</v>
      </c>
      <c r="L46">
        <v>0</v>
      </c>
      <c r="M46">
        <v>0</v>
      </c>
      <c r="N46">
        <v>20</v>
      </c>
      <c r="O46">
        <v>4</v>
      </c>
      <c r="P46">
        <v>2</v>
      </c>
      <c r="Q46">
        <v>0</v>
      </c>
      <c r="R46">
        <v>26</v>
      </c>
      <c r="S46">
        <v>13</v>
      </c>
      <c r="T46" s="49">
        <f t="shared" si="0"/>
        <v>0.5</v>
      </c>
      <c r="W46">
        <v>13</v>
      </c>
      <c r="X46">
        <v>26</v>
      </c>
      <c r="Y46" s="49">
        <f>W46/R46</f>
        <v>0.5</v>
      </c>
      <c r="AG46" s="28">
        <v>41</v>
      </c>
      <c r="AH46" s="29">
        <v>17</v>
      </c>
      <c r="AI46" s="29">
        <v>15</v>
      </c>
      <c r="AJ46" s="29">
        <v>1</v>
      </c>
      <c r="AK46" s="29">
        <v>0</v>
      </c>
      <c r="AL46" s="29">
        <v>30</v>
      </c>
      <c r="AM46" s="29">
        <v>3</v>
      </c>
      <c r="AN46" s="29">
        <v>0</v>
      </c>
      <c r="AO46" s="29">
        <v>0</v>
      </c>
      <c r="AP46" s="29">
        <v>33</v>
      </c>
      <c r="AQ46" s="29">
        <v>0</v>
      </c>
      <c r="AR46" s="29">
        <v>0</v>
      </c>
      <c r="AS46" s="29">
        <v>33</v>
      </c>
    </row>
    <row r="47" spans="1:46" x14ac:dyDescent="0.2">
      <c r="A47" s="5"/>
      <c r="B47" s="5">
        <v>53</v>
      </c>
      <c r="C47" t="s">
        <v>909</v>
      </c>
      <c r="D47" s="5">
        <v>1</v>
      </c>
      <c r="E47" s="5">
        <v>2</v>
      </c>
      <c r="F47" s="5">
        <v>1</v>
      </c>
      <c r="G47" s="5">
        <v>1</v>
      </c>
      <c r="H47" s="5">
        <v>0</v>
      </c>
      <c r="I47" s="5">
        <v>1</v>
      </c>
      <c r="J47">
        <v>22</v>
      </c>
      <c r="K47">
        <v>2</v>
      </c>
      <c r="L47">
        <v>0</v>
      </c>
      <c r="M47">
        <v>0</v>
      </c>
      <c r="N47">
        <v>24</v>
      </c>
      <c r="O47">
        <v>0</v>
      </c>
      <c r="P47">
        <v>0</v>
      </c>
      <c r="Q47">
        <v>0</v>
      </c>
      <c r="R47">
        <v>24</v>
      </c>
      <c r="S47">
        <v>23</v>
      </c>
      <c r="T47" s="49">
        <f t="shared" si="0"/>
        <v>0.95833333333333337</v>
      </c>
      <c r="W47">
        <v>2</v>
      </c>
      <c r="X47">
        <v>24</v>
      </c>
      <c r="Y47" s="49">
        <f>W47/R47</f>
        <v>8.3333333333333329E-2</v>
      </c>
      <c r="AG47" s="28">
        <v>52</v>
      </c>
      <c r="AH47" s="29">
        <v>15</v>
      </c>
      <c r="AI47" s="29">
        <v>11</v>
      </c>
      <c r="AJ47" s="29">
        <v>0</v>
      </c>
      <c r="AK47" s="29">
        <v>0</v>
      </c>
      <c r="AL47" s="29">
        <v>20</v>
      </c>
      <c r="AM47" s="29">
        <v>4</v>
      </c>
      <c r="AN47" s="29">
        <v>2</v>
      </c>
      <c r="AO47" s="29">
        <v>0</v>
      </c>
      <c r="AP47" s="29">
        <v>26</v>
      </c>
      <c r="AQ47" s="29">
        <v>0</v>
      </c>
      <c r="AR47" s="29">
        <v>0</v>
      </c>
      <c r="AS47" s="29">
        <v>26</v>
      </c>
      <c r="AT47" t="s">
        <v>1477</v>
      </c>
    </row>
    <row r="48" spans="1:46" x14ac:dyDescent="0.2">
      <c r="A48" s="5"/>
      <c r="B48" s="5">
        <v>54</v>
      </c>
      <c r="C48" t="s">
        <v>909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12</v>
      </c>
      <c r="K48">
        <v>20</v>
      </c>
      <c r="L48">
        <v>0</v>
      </c>
      <c r="M48">
        <v>0</v>
      </c>
      <c r="N48">
        <v>24</v>
      </c>
      <c r="O48">
        <v>8</v>
      </c>
      <c r="P48">
        <v>1</v>
      </c>
      <c r="Q48">
        <v>0</v>
      </c>
      <c r="R48">
        <v>32</v>
      </c>
      <c r="S48">
        <v>15</v>
      </c>
      <c r="T48" s="49">
        <f t="shared" si="0"/>
        <v>0.46875</v>
      </c>
      <c r="W48">
        <v>17</v>
      </c>
      <c r="X48">
        <v>32</v>
      </c>
      <c r="Y48" s="49">
        <f>W48/R48</f>
        <v>0.53125</v>
      </c>
      <c r="AG48" s="28">
        <v>10</v>
      </c>
      <c r="AH48" s="29">
        <v>31</v>
      </c>
      <c r="AI48" s="29">
        <v>21</v>
      </c>
      <c r="AJ48" s="29">
        <v>0</v>
      </c>
      <c r="AK48" s="29">
        <v>0</v>
      </c>
      <c r="AL48" s="29">
        <v>49</v>
      </c>
      <c r="AM48" s="29">
        <v>2</v>
      </c>
      <c r="AN48" s="29">
        <v>1</v>
      </c>
      <c r="AO48" s="29">
        <v>0</v>
      </c>
      <c r="AP48" s="29">
        <v>52</v>
      </c>
      <c r="AQ48" s="29">
        <v>0</v>
      </c>
      <c r="AR48" s="29">
        <v>0</v>
      </c>
      <c r="AS48" s="29">
        <v>52</v>
      </c>
    </row>
    <row r="49" spans="1:46" x14ac:dyDescent="0.2">
      <c r="A49" s="5"/>
      <c r="B49" s="5">
        <v>55</v>
      </c>
      <c r="C49" t="s">
        <v>909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0</v>
      </c>
      <c r="J49">
        <v>33</v>
      </c>
      <c r="K49">
        <v>3</v>
      </c>
      <c r="L49">
        <v>0</v>
      </c>
      <c r="M49">
        <v>0</v>
      </c>
      <c r="N49">
        <v>34</v>
      </c>
      <c r="O49">
        <v>2</v>
      </c>
      <c r="P49">
        <v>0</v>
      </c>
      <c r="Q49">
        <v>0</v>
      </c>
      <c r="R49">
        <v>36</v>
      </c>
      <c r="S49">
        <v>35</v>
      </c>
      <c r="T49" s="49">
        <f t="shared" si="0"/>
        <v>0.97222222222222221</v>
      </c>
      <c r="W49">
        <v>2</v>
      </c>
      <c r="X49">
        <v>36</v>
      </c>
      <c r="Y49" s="49">
        <f>W49/R49</f>
        <v>5.5555555555555552E-2</v>
      </c>
      <c r="AG49" s="28">
        <v>46</v>
      </c>
      <c r="AH49" s="29">
        <v>25</v>
      </c>
      <c r="AI49" s="29">
        <v>13</v>
      </c>
      <c r="AJ49" s="29">
        <v>0</v>
      </c>
      <c r="AK49" s="29">
        <v>0</v>
      </c>
      <c r="AL49" s="29">
        <v>32</v>
      </c>
      <c r="AM49" s="29">
        <v>5</v>
      </c>
      <c r="AN49" s="29">
        <v>1</v>
      </c>
      <c r="AO49" s="29">
        <v>0</v>
      </c>
      <c r="AP49" s="29">
        <v>21</v>
      </c>
      <c r="AQ49" s="29">
        <v>10</v>
      </c>
      <c r="AR49" s="29">
        <v>7</v>
      </c>
      <c r="AS49" s="29">
        <v>38</v>
      </c>
    </row>
    <row r="50" spans="1:46" x14ac:dyDescent="0.2">
      <c r="A50" s="5"/>
      <c r="B50" s="5">
        <v>56</v>
      </c>
      <c r="C50" t="s">
        <v>909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>
        <v>24</v>
      </c>
      <c r="K50">
        <v>14</v>
      </c>
      <c r="L50">
        <v>0</v>
      </c>
      <c r="M50">
        <v>0</v>
      </c>
      <c r="N50">
        <v>37</v>
      </c>
      <c r="O50">
        <v>1</v>
      </c>
      <c r="P50">
        <v>0</v>
      </c>
      <c r="Q50">
        <v>0</v>
      </c>
      <c r="R50">
        <v>38</v>
      </c>
      <c r="S50">
        <v>25</v>
      </c>
      <c r="T50" s="49">
        <f t="shared" si="0"/>
        <v>0.65789473684210531</v>
      </c>
      <c r="W50">
        <v>12</v>
      </c>
      <c r="X50">
        <v>38</v>
      </c>
      <c r="Y50" s="49">
        <f>W50/R50</f>
        <v>0.31578947368421051</v>
      </c>
      <c r="AG50" s="28">
        <v>40</v>
      </c>
      <c r="AH50" s="29">
        <v>19</v>
      </c>
      <c r="AI50" s="29">
        <v>17</v>
      </c>
      <c r="AJ50" s="29">
        <v>0</v>
      </c>
      <c r="AK50" s="29">
        <v>0</v>
      </c>
      <c r="AL50" s="29">
        <v>24</v>
      </c>
      <c r="AM50" s="29">
        <v>11</v>
      </c>
      <c r="AN50" s="29">
        <v>1</v>
      </c>
      <c r="AO50" s="29">
        <v>0</v>
      </c>
      <c r="AP50" s="29">
        <v>27</v>
      </c>
      <c r="AQ50" s="29">
        <v>8</v>
      </c>
      <c r="AR50" s="29">
        <v>1</v>
      </c>
      <c r="AS50" s="29">
        <v>36</v>
      </c>
    </row>
    <row r="51" spans="1:46" x14ac:dyDescent="0.2">
      <c r="A51" s="5"/>
      <c r="B51" s="46">
        <v>57</v>
      </c>
      <c r="C51" s="45" t="s">
        <v>909</v>
      </c>
      <c r="D51" s="46">
        <v>0</v>
      </c>
      <c r="E51" s="46">
        <v>9</v>
      </c>
      <c r="F51" s="46">
        <v>0</v>
      </c>
      <c r="G51" s="46">
        <v>6</v>
      </c>
      <c r="H51" s="46">
        <v>0</v>
      </c>
      <c r="I51" s="46">
        <v>3</v>
      </c>
      <c r="J51">
        <v>23</v>
      </c>
      <c r="K51">
        <v>14</v>
      </c>
      <c r="L51">
        <v>1</v>
      </c>
      <c r="M51">
        <v>0</v>
      </c>
      <c r="N51">
        <v>23</v>
      </c>
      <c r="O51">
        <v>11</v>
      </c>
      <c r="P51">
        <v>4</v>
      </c>
      <c r="Q51">
        <v>0</v>
      </c>
      <c r="R51">
        <v>38</v>
      </c>
      <c r="S51">
        <v>20</v>
      </c>
      <c r="T51" s="49">
        <f t="shared" si="0"/>
        <v>0.52631578947368418</v>
      </c>
      <c r="W51">
        <v>20</v>
      </c>
      <c r="X51">
        <v>38</v>
      </c>
      <c r="Y51" s="49">
        <f>W51/R51</f>
        <v>0.52631578947368418</v>
      </c>
      <c r="AF51" t="s">
        <v>1229</v>
      </c>
      <c r="AG51" s="38">
        <v>17</v>
      </c>
      <c r="AH51" s="39">
        <v>18</v>
      </c>
      <c r="AI51" s="39">
        <v>14</v>
      </c>
      <c r="AJ51" s="39">
        <v>1</v>
      </c>
      <c r="AK51" s="39">
        <v>0</v>
      </c>
      <c r="AL51" s="39">
        <v>25</v>
      </c>
      <c r="AM51" s="39">
        <v>8</v>
      </c>
      <c r="AN51" s="39">
        <v>0</v>
      </c>
      <c r="AO51" s="39">
        <v>0</v>
      </c>
      <c r="AP51" s="39">
        <v>33</v>
      </c>
      <c r="AQ51" s="39">
        <v>0</v>
      </c>
      <c r="AR51" s="39">
        <v>0</v>
      </c>
      <c r="AS51" s="39">
        <v>33</v>
      </c>
    </row>
    <row r="52" spans="1:46" x14ac:dyDescent="0.2">
      <c r="A52" s="5"/>
      <c r="B52" s="5">
        <v>58</v>
      </c>
      <c r="C52" t="s">
        <v>909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>
        <v>33</v>
      </c>
      <c r="K52">
        <v>8</v>
      </c>
      <c r="L52">
        <v>0</v>
      </c>
      <c r="M52">
        <v>0</v>
      </c>
      <c r="N52">
        <v>40</v>
      </c>
      <c r="O52">
        <v>1</v>
      </c>
      <c r="P52">
        <v>0</v>
      </c>
      <c r="Q52">
        <v>0</v>
      </c>
      <c r="R52">
        <v>41</v>
      </c>
      <c r="S52">
        <v>32</v>
      </c>
      <c r="T52" s="49">
        <f t="shared" si="0"/>
        <v>0.78048780487804881</v>
      </c>
      <c r="W52">
        <v>10</v>
      </c>
      <c r="X52">
        <v>41</v>
      </c>
      <c r="Y52" s="49">
        <f>W52/R52</f>
        <v>0.24390243902439024</v>
      </c>
      <c r="AG52" s="38">
        <v>54</v>
      </c>
      <c r="AH52" s="39">
        <v>12</v>
      </c>
      <c r="AI52" s="39">
        <v>20</v>
      </c>
      <c r="AJ52" s="39">
        <v>0</v>
      </c>
      <c r="AK52" s="39">
        <v>0</v>
      </c>
      <c r="AL52" s="39">
        <v>24</v>
      </c>
      <c r="AM52" s="39">
        <v>8</v>
      </c>
      <c r="AN52" s="39">
        <v>1</v>
      </c>
      <c r="AO52" s="39">
        <v>0</v>
      </c>
      <c r="AP52" s="39">
        <v>28</v>
      </c>
      <c r="AQ52" s="39">
        <v>4</v>
      </c>
      <c r="AR52" s="39">
        <v>0</v>
      </c>
      <c r="AS52" s="39">
        <v>32</v>
      </c>
    </row>
    <row r="53" spans="1:46" x14ac:dyDescent="0.2">
      <c r="A53" s="5"/>
      <c r="B53" s="5">
        <v>59</v>
      </c>
      <c r="C53" t="s">
        <v>909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>
        <v>29</v>
      </c>
      <c r="K53">
        <v>10</v>
      </c>
      <c r="L53">
        <v>0</v>
      </c>
      <c r="M53">
        <v>0</v>
      </c>
      <c r="N53">
        <v>29</v>
      </c>
      <c r="O53">
        <v>10</v>
      </c>
      <c r="P53">
        <v>0</v>
      </c>
      <c r="Q53">
        <v>0</v>
      </c>
      <c r="R53">
        <v>39</v>
      </c>
      <c r="S53">
        <v>33</v>
      </c>
      <c r="T53" s="49">
        <f t="shared" si="0"/>
        <v>0.84615384615384615</v>
      </c>
      <c r="W53">
        <v>7</v>
      </c>
      <c r="X53">
        <v>39</v>
      </c>
      <c r="Y53" s="49">
        <f>W53/R53</f>
        <v>0.17948717948717949</v>
      </c>
      <c r="AG53" s="38">
        <v>47</v>
      </c>
      <c r="AH53" s="39">
        <v>25</v>
      </c>
      <c r="AI53" s="39">
        <v>16</v>
      </c>
      <c r="AJ53" s="39">
        <v>0</v>
      </c>
      <c r="AK53" s="39">
        <v>0</v>
      </c>
      <c r="AL53" s="39">
        <v>24</v>
      </c>
      <c r="AM53" s="39">
        <v>15</v>
      </c>
      <c r="AN53" s="39">
        <v>2</v>
      </c>
      <c r="AO53" s="39">
        <v>0</v>
      </c>
      <c r="AP53" s="39">
        <v>35</v>
      </c>
      <c r="AQ53" s="39">
        <v>3</v>
      </c>
      <c r="AR53" s="39">
        <v>3</v>
      </c>
      <c r="AS53" s="39">
        <v>41</v>
      </c>
    </row>
    <row r="54" spans="1:46" x14ac:dyDescent="0.2">
      <c r="A54" s="5"/>
      <c r="B54" s="5">
        <v>60</v>
      </c>
      <c r="C54" t="s">
        <v>909</v>
      </c>
      <c r="D54" s="5">
        <v>0</v>
      </c>
      <c r="E54" s="5">
        <v>1</v>
      </c>
      <c r="F54" s="5">
        <v>0</v>
      </c>
      <c r="G54" s="5">
        <v>1</v>
      </c>
      <c r="H54" s="5">
        <v>0</v>
      </c>
      <c r="I54" s="5">
        <v>0</v>
      </c>
      <c r="J54">
        <v>37</v>
      </c>
      <c r="K54">
        <v>11</v>
      </c>
      <c r="L54">
        <v>0</v>
      </c>
      <c r="M54">
        <v>0</v>
      </c>
      <c r="N54">
        <v>47</v>
      </c>
      <c r="O54">
        <v>1</v>
      </c>
      <c r="P54">
        <v>0</v>
      </c>
      <c r="Q54">
        <v>0</v>
      </c>
      <c r="R54">
        <v>48</v>
      </c>
      <c r="S54">
        <v>37</v>
      </c>
      <c r="T54" s="49">
        <f t="shared" si="0"/>
        <v>0.77083333333333337</v>
      </c>
      <c r="W54">
        <v>12</v>
      </c>
      <c r="X54">
        <v>48</v>
      </c>
      <c r="Y54" s="49">
        <f>W54/R54</f>
        <v>0.25</v>
      </c>
      <c r="AG54" s="38">
        <v>57</v>
      </c>
      <c r="AH54" s="39">
        <v>23</v>
      </c>
      <c r="AI54" s="39">
        <v>14</v>
      </c>
      <c r="AJ54" s="39">
        <v>1</v>
      </c>
      <c r="AK54" s="39">
        <v>0</v>
      </c>
      <c r="AL54" s="39">
        <v>23</v>
      </c>
      <c r="AM54" s="39">
        <v>11</v>
      </c>
      <c r="AN54" s="39">
        <v>4</v>
      </c>
      <c r="AO54" s="39">
        <v>0</v>
      </c>
      <c r="AP54" s="39">
        <v>38</v>
      </c>
      <c r="AQ54" s="39">
        <v>0</v>
      </c>
      <c r="AR54" s="39">
        <v>0</v>
      </c>
      <c r="AS54" s="39">
        <v>38</v>
      </c>
      <c r="AT54" t="s">
        <v>1477</v>
      </c>
    </row>
    <row r="55" spans="1:46" x14ac:dyDescent="0.2">
      <c r="A55" s="5"/>
      <c r="B55" s="5">
        <v>61</v>
      </c>
      <c r="C55" t="s">
        <v>909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19</v>
      </c>
      <c r="K55">
        <v>17</v>
      </c>
      <c r="L55">
        <v>0</v>
      </c>
      <c r="M55">
        <v>0</v>
      </c>
      <c r="N55">
        <v>35</v>
      </c>
      <c r="O55">
        <v>1</v>
      </c>
      <c r="P55">
        <v>0</v>
      </c>
      <c r="Q55">
        <v>0</v>
      </c>
      <c r="R55">
        <v>36</v>
      </c>
      <c r="S55">
        <v>20</v>
      </c>
      <c r="T55" s="49">
        <f t="shared" si="0"/>
        <v>0.55555555555555558</v>
      </c>
      <c r="W55">
        <v>15</v>
      </c>
      <c r="X55">
        <v>36</v>
      </c>
      <c r="Y55" s="49">
        <f>W55/R55</f>
        <v>0.41666666666666669</v>
      </c>
      <c r="AG55" s="38">
        <v>28</v>
      </c>
      <c r="AH55" s="39">
        <v>14</v>
      </c>
      <c r="AI55" s="39">
        <v>20</v>
      </c>
      <c r="AJ55" s="39">
        <v>0</v>
      </c>
      <c r="AK55" s="39">
        <v>0</v>
      </c>
      <c r="AL55" s="39">
        <v>16</v>
      </c>
      <c r="AM55" s="39">
        <v>17</v>
      </c>
      <c r="AN55" s="39">
        <v>1</v>
      </c>
      <c r="AO55" s="39">
        <v>0</v>
      </c>
      <c r="AP55" s="39">
        <v>16</v>
      </c>
      <c r="AQ55" s="39">
        <v>14</v>
      </c>
      <c r="AR55" s="39">
        <v>4</v>
      </c>
      <c r="AS55" s="39">
        <v>34</v>
      </c>
    </row>
    <row r="56" spans="1:46" x14ac:dyDescent="0.2">
      <c r="A56" s="5"/>
      <c r="B56" s="5">
        <v>62</v>
      </c>
      <c r="C56" t="s">
        <v>909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>
        <v>21</v>
      </c>
      <c r="K56">
        <v>21</v>
      </c>
      <c r="L56">
        <v>2</v>
      </c>
      <c r="M56">
        <v>0</v>
      </c>
      <c r="N56">
        <v>31</v>
      </c>
      <c r="O56">
        <v>11</v>
      </c>
      <c r="P56">
        <v>2</v>
      </c>
      <c r="Q56">
        <v>0</v>
      </c>
      <c r="R56">
        <v>44</v>
      </c>
      <c r="S56">
        <v>28</v>
      </c>
      <c r="T56" s="49">
        <f t="shared" si="0"/>
        <v>0.63636363636363635</v>
      </c>
      <c r="W56">
        <v>16</v>
      </c>
      <c r="X56">
        <v>44</v>
      </c>
      <c r="Y56" s="49">
        <f>W56/R56</f>
        <v>0.36363636363636365</v>
      </c>
      <c r="AG56" s="38">
        <v>62</v>
      </c>
      <c r="AH56" s="39">
        <v>21</v>
      </c>
      <c r="AI56" s="39">
        <v>21</v>
      </c>
      <c r="AJ56" s="39">
        <v>2</v>
      </c>
      <c r="AK56" s="39">
        <v>0</v>
      </c>
      <c r="AL56" s="39">
        <v>31</v>
      </c>
      <c r="AM56" s="39">
        <v>11</v>
      </c>
      <c r="AN56" s="39">
        <v>2</v>
      </c>
      <c r="AO56" s="39">
        <v>0</v>
      </c>
      <c r="AP56" s="39">
        <v>44</v>
      </c>
      <c r="AQ56" s="39">
        <v>0</v>
      </c>
      <c r="AR56" s="39">
        <v>0</v>
      </c>
      <c r="AS56" s="39">
        <v>44</v>
      </c>
    </row>
    <row r="57" spans="1:46" x14ac:dyDescent="0.2">
      <c r="A57" s="5"/>
      <c r="B57" s="5">
        <v>63</v>
      </c>
      <c r="C57" s="30" t="s">
        <v>934</v>
      </c>
      <c r="D57" s="5">
        <v>0</v>
      </c>
      <c r="E57" s="5">
        <v>3</v>
      </c>
      <c r="F57" s="5">
        <v>0</v>
      </c>
      <c r="G57" s="5">
        <v>3</v>
      </c>
      <c r="H57" s="5">
        <v>0</v>
      </c>
      <c r="I57" s="5">
        <v>0</v>
      </c>
      <c r="J57">
        <v>27</v>
      </c>
      <c r="K57">
        <v>11</v>
      </c>
      <c r="L57">
        <v>1</v>
      </c>
      <c r="M57">
        <v>0</v>
      </c>
      <c r="N57">
        <v>24</v>
      </c>
      <c r="O57">
        <v>15</v>
      </c>
      <c r="P57">
        <v>0</v>
      </c>
      <c r="Q57">
        <v>0</v>
      </c>
      <c r="R57">
        <v>39</v>
      </c>
      <c r="S57">
        <v>29</v>
      </c>
      <c r="T57" s="49">
        <f t="shared" si="0"/>
        <v>0.74358974358974361</v>
      </c>
      <c r="W57">
        <v>11</v>
      </c>
      <c r="X57">
        <v>39</v>
      </c>
      <c r="Y57" s="49">
        <f>W57/R57</f>
        <v>0.28205128205128205</v>
      </c>
      <c r="AG57" s="38">
        <v>38</v>
      </c>
      <c r="AH57" s="39">
        <v>24</v>
      </c>
      <c r="AI57" s="39">
        <v>11</v>
      </c>
      <c r="AJ57" s="39">
        <v>2</v>
      </c>
      <c r="AK57" s="39">
        <v>0</v>
      </c>
      <c r="AL57" s="39">
        <v>31</v>
      </c>
      <c r="AM57" s="39">
        <v>4</v>
      </c>
      <c r="AN57" s="39">
        <v>1</v>
      </c>
      <c r="AO57" s="39">
        <v>1</v>
      </c>
      <c r="AP57" s="39">
        <v>37</v>
      </c>
      <c r="AQ57" s="39">
        <v>0</v>
      </c>
      <c r="AR57" s="39">
        <v>0</v>
      </c>
      <c r="AS57" s="39">
        <v>37</v>
      </c>
      <c r="AT57" t="s">
        <v>1477</v>
      </c>
    </row>
    <row r="58" spans="1:46" x14ac:dyDescent="0.2">
      <c r="A58" s="5"/>
      <c r="B58" s="5">
        <v>65</v>
      </c>
      <c r="C58" t="s">
        <v>909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>
        <v>22</v>
      </c>
      <c r="K58">
        <v>22</v>
      </c>
      <c r="L58">
        <v>0</v>
      </c>
      <c r="M58">
        <v>0</v>
      </c>
      <c r="N58">
        <v>40</v>
      </c>
      <c r="O58">
        <v>4</v>
      </c>
      <c r="P58">
        <v>0</v>
      </c>
      <c r="Q58">
        <v>0</v>
      </c>
      <c r="R58">
        <v>44</v>
      </c>
      <c r="S58">
        <v>23</v>
      </c>
      <c r="T58" s="49">
        <f t="shared" si="0"/>
        <v>0.52272727272727271</v>
      </c>
      <c r="W58">
        <v>21</v>
      </c>
      <c r="X58">
        <v>44</v>
      </c>
      <c r="Y58" s="49">
        <f>W58/R58</f>
        <v>0.47727272727272729</v>
      </c>
      <c r="AF58" t="s">
        <v>1453</v>
      </c>
      <c r="AG58" s="40">
        <v>7</v>
      </c>
      <c r="AH58" s="41">
        <v>15</v>
      </c>
      <c r="AI58" s="41">
        <v>12</v>
      </c>
      <c r="AJ58" s="41">
        <v>8</v>
      </c>
      <c r="AK58" s="41">
        <v>4</v>
      </c>
      <c r="AL58" s="41">
        <v>27</v>
      </c>
      <c r="AM58" s="41">
        <v>10</v>
      </c>
      <c r="AN58" s="41">
        <v>2</v>
      </c>
      <c r="AO58" s="41">
        <v>0</v>
      </c>
      <c r="AP58" s="41">
        <v>38</v>
      </c>
      <c r="AQ58" s="41">
        <v>1</v>
      </c>
      <c r="AR58" s="41">
        <v>0</v>
      </c>
      <c r="AS58" s="41">
        <v>39</v>
      </c>
    </row>
    <row r="59" spans="1:46" x14ac:dyDescent="0.2">
      <c r="A59" s="5"/>
      <c r="B59" s="5">
        <v>66</v>
      </c>
      <c r="C59" s="30" t="s">
        <v>934</v>
      </c>
      <c r="D59" s="5">
        <v>3</v>
      </c>
      <c r="E59" s="5">
        <v>10</v>
      </c>
      <c r="F59" s="5">
        <v>3</v>
      </c>
      <c r="G59" s="5">
        <v>7</v>
      </c>
      <c r="H59" s="5">
        <v>0</v>
      </c>
      <c r="I59" s="5">
        <v>3</v>
      </c>
      <c r="J59">
        <v>39</v>
      </c>
      <c r="K59">
        <v>10</v>
      </c>
      <c r="L59">
        <v>0</v>
      </c>
      <c r="M59">
        <v>0</v>
      </c>
      <c r="N59">
        <v>45</v>
      </c>
      <c r="O59">
        <v>3</v>
      </c>
      <c r="P59">
        <v>1</v>
      </c>
      <c r="Q59">
        <v>0</v>
      </c>
      <c r="R59">
        <v>49</v>
      </c>
      <c r="S59">
        <v>36</v>
      </c>
      <c r="T59" s="49">
        <f t="shared" si="0"/>
        <v>0.73469387755102045</v>
      </c>
      <c r="W59">
        <v>14</v>
      </c>
      <c r="X59">
        <v>49</v>
      </c>
      <c r="Y59" s="49">
        <f>W59/R59</f>
        <v>0.2857142857142857</v>
      </c>
      <c r="AG59" s="40">
        <v>4</v>
      </c>
      <c r="AH59" s="41">
        <v>28</v>
      </c>
      <c r="AI59" s="41">
        <v>12</v>
      </c>
      <c r="AJ59" s="41">
        <v>2</v>
      </c>
      <c r="AK59" s="41">
        <v>1</v>
      </c>
      <c r="AL59" s="41">
        <v>25</v>
      </c>
      <c r="AM59" s="41">
        <v>15</v>
      </c>
      <c r="AN59" s="41">
        <v>2</v>
      </c>
      <c r="AO59" s="41">
        <v>1</v>
      </c>
      <c r="AP59" s="41">
        <v>43</v>
      </c>
      <c r="AQ59" s="41">
        <v>0</v>
      </c>
      <c r="AR59" s="41">
        <v>0</v>
      </c>
      <c r="AS59" s="41">
        <v>43</v>
      </c>
      <c r="AT59" t="s">
        <v>1477</v>
      </c>
    </row>
    <row r="60" spans="1:46" x14ac:dyDescent="0.2">
      <c r="A60" s="5"/>
      <c r="B60" s="5">
        <v>67</v>
      </c>
      <c r="C60" t="s">
        <v>909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>
        <v>24</v>
      </c>
      <c r="K60">
        <v>22</v>
      </c>
      <c r="L60">
        <v>2</v>
      </c>
      <c r="M60">
        <v>0</v>
      </c>
      <c r="N60">
        <v>22</v>
      </c>
      <c r="O60">
        <v>16</v>
      </c>
      <c r="P60">
        <v>8</v>
      </c>
      <c r="Q60">
        <v>1</v>
      </c>
      <c r="R60">
        <v>48</v>
      </c>
      <c r="S60">
        <v>22</v>
      </c>
      <c r="T60" s="49">
        <f t="shared" si="0"/>
        <v>0.45833333333333331</v>
      </c>
      <c r="W60">
        <v>26</v>
      </c>
      <c r="X60">
        <v>48</v>
      </c>
      <c r="Y60" s="49">
        <f>W60/R60</f>
        <v>0.54166666666666663</v>
      </c>
      <c r="AG60" s="40">
        <v>67</v>
      </c>
      <c r="AH60" s="41">
        <v>24</v>
      </c>
      <c r="AI60" s="41">
        <v>22</v>
      </c>
      <c r="AJ60" s="41">
        <v>2</v>
      </c>
      <c r="AK60" s="41">
        <v>0</v>
      </c>
      <c r="AL60" s="41">
        <v>22</v>
      </c>
      <c r="AM60" s="41">
        <v>16</v>
      </c>
      <c r="AN60" s="41">
        <v>8</v>
      </c>
      <c r="AO60" s="41">
        <v>1</v>
      </c>
      <c r="AP60" s="41">
        <v>26</v>
      </c>
      <c r="AQ60" s="41">
        <v>17</v>
      </c>
      <c r="AR60" s="41">
        <v>4</v>
      </c>
      <c r="AS60" s="41">
        <v>47</v>
      </c>
    </row>
    <row r="61" spans="1:46" x14ac:dyDescent="0.2">
      <c r="A61" s="5"/>
      <c r="B61" s="5">
        <v>68</v>
      </c>
      <c r="C61" t="s">
        <v>909</v>
      </c>
      <c r="D61" s="5">
        <v>0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>
        <v>28</v>
      </c>
      <c r="K61">
        <v>15</v>
      </c>
      <c r="L61">
        <v>1</v>
      </c>
      <c r="M61">
        <v>0</v>
      </c>
      <c r="N61">
        <v>43</v>
      </c>
      <c r="O61">
        <v>1</v>
      </c>
      <c r="P61">
        <v>0</v>
      </c>
      <c r="Q61">
        <v>0</v>
      </c>
      <c r="R61">
        <v>44</v>
      </c>
      <c r="S61">
        <v>28</v>
      </c>
      <c r="T61" s="49">
        <f t="shared" si="0"/>
        <v>0.63636363636363635</v>
      </c>
      <c r="W61">
        <v>16</v>
      </c>
      <c r="X61">
        <v>44</v>
      </c>
      <c r="Y61" s="49">
        <f>W61/R61</f>
        <v>0.36363636363636365</v>
      </c>
      <c r="AG61" s="40">
        <v>1</v>
      </c>
      <c r="AH61" s="41">
        <v>1</v>
      </c>
      <c r="AI61" s="41">
        <v>19</v>
      </c>
      <c r="AJ61" s="41">
        <v>20</v>
      </c>
      <c r="AK61" s="41">
        <v>0</v>
      </c>
      <c r="AL61" s="41">
        <v>4</v>
      </c>
      <c r="AM61" s="41">
        <v>12</v>
      </c>
      <c r="AN61" s="41">
        <v>17</v>
      </c>
      <c r="AO61" s="41">
        <v>7</v>
      </c>
      <c r="AP61" s="41">
        <v>0</v>
      </c>
      <c r="AQ61" s="41">
        <v>30</v>
      </c>
      <c r="AR61" s="41">
        <v>10</v>
      </c>
      <c r="AS61" s="41">
        <v>40</v>
      </c>
    </row>
    <row r="62" spans="1:46" x14ac:dyDescent="0.2">
      <c r="A62" s="5"/>
      <c r="B62" s="5">
        <v>69</v>
      </c>
      <c r="C62" t="s">
        <v>909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>
        <v>16</v>
      </c>
      <c r="K62">
        <v>21</v>
      </c>
      <c r="L62">
        <v>1</v>
      </c>
      <c r="M62">
        <v>0</v>
      </c>
      <c r="N62">
        <v>33</v>
      </c>
      <c r="O62">
        <v>5</v>
      </c>
      <c r="P62">
        <v>0</v>
      </c>
      <c r="Q62">
        <v>0</v>
      </c>
      <c r="R62">
        <v>38</v>
      </c>
      <c r="S62">
        <v>21</v>
      </c>
      <c r="T62" s="49">
        <f t="shared" si="0"/>
        <v>0.55263157894736847</v>
      </c>
      <c r="W62">
        <v>17</v>
      </c>
      <c r="X62">
        <v>38</v>
      </c>
      <c r="Y62" s="49">
        <f>W62/R62</f>
        <v>0.44736842105263158</v>
      </c>
      <c r="AF62" t="s">
        <v>1454</v>
      </c>
      <c r="AG62" s="42">
        <v>19</v>
      </c>
      <c r="AH62" s="43">
        <v>1</v>
      </c>
      <c r="AI62" s="43">
        <v>34</v>
      </c>
      <c r="AJ62" s="43">
        <v>7</v>
      </c>
      <c r="AK62" s="43">
        <v>0</v>
      </c>
      <c r="AL62" s="43">
        <v>4</v>
      </c>
      <c r="AM62" s="43">
        <v>33</v>
      </c>
      <c r="AN62" s="43">
        <v>5</v>
      </c>
      <c r="AO62" s="43">
        <v>0</v>
      </c>
      <c r="AP62" s="43">
        <v>39</v>
      </c>
      <c r="AQ62" s="43">
        <v>3</v>
      </c>
      <c r="AR62" s="43">
        <v>0</v>
      </c>
      <c r="AS62" s="43">
        <v>42</v>
      </c>
    </row>
    <row r="63" spans="1:46" x14ac:dyDescent="0.2">
      <c r="J63" s="6">
        <v>1327</v>
      </c>
      <c r="K63" s="6">
        <v>788</v>
      </c>
      <c r="L63" s="6">
        <v>67</v>
      </c>
      <c r="M63" s="6">
        <v>5</v>
      </c>
      <c r="N63" s="6">
        <f>SUM(N3:N62)</f>
        <v>1786</v>
      </c>
      <c r="O63" s="6">
        <f>SUM(O3:O62)</f>
        <v>327</v>
      </c>
      <c r="P63" s="6">
        <f>SUM(P3:P62)</f>
        <v>63</v>
      </c>
      <c r="Q63" s="6">
        <f>SUM(Q3:Q62)</f>
        <v>12</v>
      </c>
      <c r="R63">
        <v>2187</v>
      </c>
      <c r="X63">
        <v>2187</v>
      </c>
      <c r="AG63" s="42">
        <v>32</v>
      </c>
      <c r="AH63" s="43">
        <v>2</v>
      </c>
      <c r="AI63" s="43">
        <v>23</v>
      </c>
      <c r="AJ63" s="43">
        <v>2</v>
      </c>
      <c r="AK63" s="43">
        <v>0</v>
      </c>
      <c r="AL63" s="43">
        <v>6</v>
      </c>
      <c r="AM63" s="43">
        <v>18</v>
      </c>
      <c r="AN63" s="43">
        <v>3</v>
      </c>
      <c r="AO63" s="43">
        <v>1</v>
      </c>
      <c r="AP63" s="43">
        <v>27</v>
      </c>
      <c r="AQ63" s="43">
        <v>0</v>
      </c>
      <c r="AR63" s="43">
        <v>0</v>
      </c>
      <c r="AS63" s="43">
        <v>27</v>
      </c>
    </row>
    <row r="67" spans="3:37" x14ac:dyDescent="0.2">
      <c r="AG67" s="51" t="s">
        <v>1224</v>
      </c>
      <c r="AH67" s="51" t="s">
        <v>1473</v>
      </c>
      <c r="AI67" s="51" t="s">
        <v>1467</v>
      </c>
      <c r="AJ67" s="51" t="s">
        <v>1474</v>
      </c>
      <c r="AK67" s="51" t="s">
        <v>1479</v>
      </c>
    </row>
    <row r="68" spans="3:37" x14ac:dyDescent="0.2">
      <c r="AG68" s="51">
        <v>1</v>
      </c>
      <c r="AH68" s="51">
        <v>17</v>
      </c>
      <c r="AI68" s="52">
        <f>17/60</f>
        <v>0.28333333333333333</v>
      </c>
      <c r="AJ68" s="51">
        <v>3</v>
      </c>
      <c r="AK68" s="52">
        <f>3/17</f>
        <v>0.17647058823529413</v>
      </c>
    </row>
    <row r="69" spans="3:37" x14ac:dyDescent="0.2">
      <c r="AG69" s="51">
        <v>2</v>
      </c>
      <c r="AH69" s="51">
        <v>13</v>
      </c>
      <c r="AI69" s="52">
        <f>13/60</f>
        <v>0.21666666666666667</v>
      </c>
      <c r="AJ69" s="51">
        <v>4</v>
      </c>
      <c r="AK69" s="56">
        <v>0.30769231000000002</v>
      </c>
    </row>
    <row r="70" spans="3:37" x14ac:dyDescent="0.2">
      <c r="AG70" s="51">
        <v>3</v>
      </c>
      <c r="AH70" s="51">
        <v>15</v>
      </c>
      <c r="AI70" s="52">
        <f>15/60</f>
        <v>0.25</v>
      </c>
      <c r="AJ70" s="51">
        <v>5</v>
      </c>
      <c r="AK70" s="52">
        <f>5/15</f>
        <v>0.33333333333333331</v>
      </c>
    </row>
    <row r="71" spans="3:37" x14ac:dyDescent="0.2">
      <c r="AG71" s="51">
        <v>4</v>
      </c>
      <c r="AH71" s="51">
        <v>8</v>
      </c>
      <c r="AI71" s="52">
        <f>8/60</f>
        <v>0.13333333333333333</v>
      </c>
      <c r="AJ71" s="51">
        <v>2</v>
      </c>
      <c r="AK71" s="52">
        <f>2/8</f>
        <v>0.25</v>
      </c>
    </row>
    <row r="72" spans="3:37" x14ac:dyDescent="0.2">
      <c r="AG72" s="51">
        <v>5</v>
      </c>
      <c r="AH72" s="51">
        <v>4</v>
      </c>
      <c r="AI72" s="52">
        <f>4/60</f>
        <v>6.6666666666666666E-2</v>
      </c>
      <c r="AJ72" s="51">
        <v>1</v>
      </c>
      <c r="AK72" s="52">
        <f>1/4</f>
        <v>0.25</v>
      </c>
    </row>
    <row r="73" spans="3:37" x14ac:dyDescent="0.2">
      <c r="C73" t="s">
        <v>1470</v>
      </c>
      <c r="AG73" s="51">
        <v>6</v>
      </c>
      <c r="AH73" s="51">
        <v>3</v>
      </c>
      <c r="AI73" s="52">
        <f>3/60</f>
        <v>0.05</v>
      </c>
      <c r="AJ73" s="51">
        <v>0</v>
      </c>
      <c r="AK73" s="51">
        <v>0</v>
      </c>
    </row>
    <row r="74" spans="3:37" x14ac:dyDescent="0.2">
      <c r="C74" s="5">
        <v>1</v>
      </c>
      <c r="D74" t="s">
        <v>909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>
        <v>1</v>
      </c>
      <c r="L74">
        <v>19</v>
      </c>
      <c r="M74">
        <v>20</v>
      </c>
      <c r="N74">
        <v>0</v>
      </c>
      <c r="O74">
        <v>4</v>
      </c>
      <c r="P74">
        <v>12</v>
      </c>
      <c r="Q74">
        <v>17</v>
      </c>
      <c r="R74">
        <v>7</v>
      </c>
      <c r="S74">
        <v>40</v>
      </c>
      <c r="T74">
        <v>26</v>
      </c>
      <c r="U74" s="49">
        <v>0.65</v>
      </c>
      <c r="X74" s="47"/>
      <c r="Y74" s="47"/>
    </row>
    <row r="75" spans="3:37" x14ac:dyDescent="0.2">
      <c r="C75" s="5">
        <v>2</v>
      </c>
      <c r="D75" t="s">
        <v>909</v>
      </c>
      <c r="E75" s="5">
        <v>1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>
        <v>28</v>
      </c>
      <c r="L75">
        <v>0</v>
      </c>
      <c r="M75">
        <v>0</v>
      </c>
      <c r="N75">
        <v>0</v>
      </c>
      <c r="O75">
        <v>28</v>
      </c>
      <c r="P75">
        <v>0</v>
      </c>
      <c r="Q75">
        <v>0</v>
      </c>
      <c r="R75">
        <v>0</v>
      </c>
      <c r="S75">
        <v>28</v>
      </c>
      <c r="T75">
        <v>27</v>
      </c>
      <c r="U75" s="49">
        <v>0.9642857142857143</v>
      </c>
      <c r="X75" s="47"/>
      <c r="Y75" s="53"/>
    </row>
    <row r="76" spans="3:37" x14ac:dyDescent="0.2">
      <c r="C76" s="5">
        <v>3</v>
      </c>
      <c r="D76" t="s">
        <v>909</v>
      </c>
      <c r="E76" s="5">
        <v>1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>
        <v>30</v>
      </c>
      <c r="L76">
        <v>6</v>
      </c>
      <c r="M76">
        <v>0</v>
      </c>
      <c r="N76">
        <v>0</v>
      </c>
      <c r="O76">
        <v>32</v>
      </c>
      <c r="P76">
        <v>4</v>
      </c>
      <c r="Q76">
        <v>0</v>
      </c>
      <c r="R76">
        <v>0</v>
      </c>
      <c r="S76">
        <v>36</v>
      </c>
      <c r="T76">
        <v>29</v>
      </c>
      <c r="U76" s="49">
        <v>0.80555555555555558</v>
      </c>
      <c r="X76" s="47"/>
      <c r="Y76" s="47"/>
    </row>
    <row r="77" spans="3:37" x14ac:dyDescent="0.2">
      <c r="C77" s="5">
        <v>4</v>
      </c>
      <c r="D77" s="30" t="s">
        <v>934</v>
      </c>
      <c r="E77" s="5">
        <v>2</v>
      </c>
      <c r="F77" s="5">
        <v>6</v>
      </c>
      <c r="G77" s="5">
        <v>2</v>
      </c>
      <c r="H77" s="5">
        <v>6</v>
      </c>
      <c r="I77" s="5">
        <v>0</v>
      </c>
      <c r="J77" s="5">
        <v>0</v>
      </c>
      <c r="K77">
        <v>28</v>
      </c>
      <c r="L77">
        <v>12</v>
      </c>
      <c r="M77">
        <v>2</v>
      </c>
      <c r="N77">
        <v>1</v>
      </c>
      <c r="O77">
        <v>25</v>
      </c>
      <c r="P77">
        <v>15</v>
      </c>
      <c r="Q77">
        <v>2</v>
      </c>
      <c r="R77">
        <v>1</v>
      </c>
      <c r="S77">
        <v>43</v>
      </c>
      <c r="T77">
        <v>28</v>
      </c>
      <c r="U77" s="49">
        <v>0.65116279069767447</v>
      </c>
      <c r="X77" s="47"/>
      <c r="Y77" s="47"/>
    </row>
    <row r="78" spans="3:37" x14ac:dyDescent="0.2">
      <c r="C78" s="5">
        <v>8</v>
      </c>
      <c r="D78" s="30" t="s">
        <v>934</v>
      </c>
      <c r="E78" s="5">
        <v>1</v>
      </c>
      <c r="F78" s="5">
        <v>9</v>
      </c>
      <c r="G78" s="5">
        <v>1</v>
      </c>
      <c r="H78" s="5">
        <v>2</v>
      </c>
      <c r="I78" s="5">
        <v>0</v>
      </c>
      <c r="J78" s="5">
        <v>7</v>
      </c>
      <c r="K78">
        <v>29</v>
      </c>
      <c r="L78">
        <v>17</v>
      </c>
      <c r="M78">
        <v>0</v>
      </c>
      <c r="N78">
        <v>0</v>
      </c>
      <c r="O78">
        <v>46</v>
      </c>
      <c r="P78">
        <v>0</v>
      </c>
      <c r="Q78">
        <v>0</v>
      </c>
      <c r="R78">
        <v>0</v>
      </c>
      <c r="S78">
        <v>46</v>
      </c>
      <c r="T78">
        <v>28</v>
      </c>
      <c r="U78" s="49">
        <v>0.60869565217391308</v>
      </c>
      <c r="X78" s="47"/>
      <c r="Y78" s="47"/>
    </row>
    <row r="79" spans="3:37" x14ac:dyDescent="0.2">
      <c r="C79" s="5">
        <v>9</v>
      </c>
      <c r="D79" t="s">
        <v>909</v>
      </c>
      <c r="E79" s="5">
        <v>1</v>
      </c>
      <c r="F79" s="5">
        <v>2</v>
      </c>
      <c r="G79" s="5">
        <v>1</v>
      </c>
      <c r="H79" s="5">
        <v>2</v>
      </c>
      <c r="I79" s="5">
        <v>0</v>
      </c>
      <c r="J79" s="5">
        <v>0</v>
      </c>
      <c r="K79">
        <v>26</v>
      </c>
      <c r="L79">
        <v>12</v>
      </c>
      <c r="M79">
        <v>0</v>
      </c>
      <c r="N79">
        <v>0</v>
      </c>
      <c r="O79">
        <v>37</v>
      </c>
      <c r="P79">
        <v>0</v>
      </c>
      <c r="Q79">
        <v>0</v>
      </c>
      <c r="R79">
        <v>1</v>
      </c>
      <c r="S79">
        <v>38</v>
      </c>
      <c r="T79">
        <v>26</v>
      </c>
      <c r="U79" s="49">
        <v>0.68421052631578949</v>
      </c>
      <c r="X79" s="47"/>
      <c r="Y79" s="54"/>
    </row>
    <row r="80" spans="3:37" x14ac:dyDescent="0.2">
      <c r="C80" s="5">
        <v>10</v>
      </c>
      <c r="D80" t="s">
        <v>909</v>
      </c>
      <c r="E80" s="5">
        <v>3</v>
      </c>
      <c r="F80" s="5">
        <v>4</v>
      </c>
      <c r="G80" s="5">
        <v>3</v>
      </c>
      <c r="H80" s="5">
        <v>4</v>
      </c>
      <c r="I80" s="5">
        <v>0</v>
      </c>
      <c r="J80" s="5">
        <v>0</v>
      </c>
      <c r="K80">
        <v>31</v>
      </c>
      <c r="L80">
        <v>21</v>
      </c>
      <c r="M80">
        <v>0</v>
      </c>
      <c r="N80">
        <v>0</v>
      </c>
      <c r="O80">
        <v>49</v>
      </c>
      <c r="P80">
        <v>2</v>
      </c>
      <c r="Q80">
        <v>1</v>
      </c>
      <c r="R80">
        <v>0</v>
      </c>
      <c r="S80">
        <v>52</v>
      </c>
      <c r="T80">
        <v>35</v>
      </c>
      <c r="U80" s="49">
        <v>0.67307692307692313</v>
      </c>
      <c r="X80" s="47"/>
      <c r="Y80" s="47"/>
    </row>
    <row r="81" spans="3:28" x14ac:dyDescent="0.2">
      <c r="C81" s="5">
        <v>12</v>
      </c>
      <c r="D81" t="s">
        <v>909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>
        <v>21</v>
      </c>
      <c r="L81">
        <v>15</v>
      </c>
      <c r="M81">
        <v>1</v>
      </c>
      <c r="N81">
        <v>0</v>
      </c>
      <c r="O81">
        <v>30</v>
      </c>
      <c r="P81">
        <v>5</v>
      </c>
      <c r="Q81">
        <v>2</v>
      </c>
      <c r="R81">
        <v>0</v>
      </c>
      <c r="S81">
        <v>37</v>
      </c>
      <c r="T81">
        <v>26</v>
      </c>
      <c r="U81" s="49">
        <v>0.70270270270270274</v>
      </c>
    </row>
    <row r="82" spans="3:28" x14ac:dyDescent="0.2">
      <c r="C82" s="5">
        <v>13</v>
      </c>
      <c r="D82" t="s">
        <v>909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>
        <v>28</v>
      </c>
      <c r="L82">
        <v>4</v>
      </c>
      <c r="M82">
        <v>0</v>
      </c>
      <c r="N82">
        <v>0</v>
      </c>
      <c r="O82">
        <v>28</v>
      </c>
      <c r="P82">
        <v>4</v>
      </c>
      <c r="Q82">
        <v>0</v>
      </c>
      <c r="R82">
        <v>0</v>
      </c>
      <c r="S82">
        <v>32</v>
      </c>
      <c r="T82">
        <v>28</v>
      </c>
      <c r="U82" s="49">
        <v>0.875</v>
      </c>
    </row>
    <row r="83" spans="3:28" x14ac:dyDescent="0.2">
      <c r="C83" s="5">
        <v>14</v>
      </c>
      <c r="D83" t="s">
        <v>909</v>
      </c>
      <c r="E83" s="5">
        <v>0</v>
      </c>
      <c r="F83" s="5">
        <v>1</v>
      </c>
      <c r="G83" s="5">
        <v>0</v>
      </c>
      <c r="H83" s="5">
        <v>1</v>
      </c>
      <c r="I83" s="5">
        <v>0</v>
      </c>
      <c r="J83" s="5">
        <v>0</v>
      </c>
      <c r="K83">
        <v>23</v>
      </c>
      <c r="L83">
        <v>10</v>
      </c>
      <c r="M83">
        <v>0</v>
      </c>
      <c r="N83">
        <v>0</v>
      </c>
      <c r="O83">
        <v>30</v>
      </c>
      <c r="P83">
        <v>3</v>
      </c>
      <c r="Q83">
        <v>0</v>
      </c>
      <c r="R83">
        <v>0</v>
      </c>
      <c r="S83">
        <v>33</v>
      </c>
      <c r="T83">
        <v>27</v>
      </c>
      <c r="U83" s="49">
        <v>0.81818181818181823</v>
      </c>
    </row>
    <row r="84" spans="3:28" x14ac:dyDescent="0.2">
      <c r="C84" s="5">
        <v>15</v>
      </c>
      <c r="D84" t="s">
        <v>909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>
        <v>20</v>
      </c>
      <c r="L84">
        <v>13</v>
      </c>
      <c r="M84">
        <v>0</v>
      </c>
      <c r="N84">
        <v>0</v>
      </c>
      <c r="O84">
        <v>30</v>
      </c>
      <c r="P84">
        <v>3</v>
      </c>
      <c r="Q84">
        <v>0</v>
      </c>
      <c r="R84">
        <v>0</v>
      </c>
      <c r="S84">
        <v>33</v>
      </c>
      <c r="T84">
        <v>23</v>
      </c>
      <c r="U84" s="49">
        <v>0.69696969696969702</v>
      </c>
    </row>
    <row r="85" spans="3:28" x14ac:dyDescent="0.2">
      <c r="C85" s="5">
        <v>17</v>
      </c>
      <c r="D85" t="s">
        <v>909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>
        <v>18</v>
      </c>
      <c r="L85">
        <v>14</v>
      </c>
      <c r="M85">
        <v>1</v>
      </c>
      <c r="N85">
        <v>0</v>
      </c>
      <c r="O85">
        <v>25</v>
      </c>
      <c r="P85">
        <v>8</v>
      </c>
      <c r="Q85">
        <v>0</v>
      </c>
      <c r="R85">
        <v>0</v>
      </c>
      <c r="S85">
        <v>33</v>
      </c>
      <c r="T85">
        <v>24</v>
      </c>
      <c r="U85" s="49">
        <v>0.72727272727272729</v>
      </c>
      <c r="X85" s="55" t="s">
        <v>1472</v>
      </c>
      <c r="Y85" s="55" t="s">
        <v>1473</v>
      </c>
      <c r="Z85" s="55" t="s">
        <v>1467</v>
      </c>
      <c r="AA85" s="55" t="s">
        <v>1474</v>
      </c>
      <c r="AB85" s="55" t="s">
        <v>1467</v>
      </c>
    </row>
    <row r="86" spans="3:28" x14ac:dyDescent="0.2">
      <c r="C86" s="5">
        <v>18</v>
      </c>
      <c r="D86" t="s">
        <v>909</v>
      </c>
      <c r="E86" s="5">
        <v>0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>
        <v>35</v>
      </c>
      <c r="L86">
        <v>2</v>
      </c>
      <c r="M86">
        <v>0</v>
      </c>
      <c r="N86">
        <v>0</v>
      </c>
      <c r="O86">
        <v>37</v>
      </c>
      <c r="P86">
        <v>0</v>
      </c>
      <c r="Q86">
        <v>0</v>
      </c>
      <c r="R86">
        <v>0</v>
      </c>
      <c r="S86">
        <v>37</v>
      </c>
      <c r="T86">
        <v>37</v>
      </c>
      <c r="U86" s="49">
        <v>1</v>
      </c>
      <c r="X86">
        <v>1</v>
      </c>
      <c r="Y86">
        <v>54</v>
      </c>
      <c r="Z86" s="50">
        <v>0.9</v>
      </c>
      <c r="AA86">
        <v>12</v>
      </c>
      <c r="AB86" s="49">
        <f>12/54</f>
        <v>0.22222222222222221</v>
      </c>
    </row>
    <row r="87" spans="3:28" x14ac:dyDescent="0.2">
      <c r="C87" s="5">
        <v>19</v>
      </c>
      <c r="D87" t="s">
        <v>909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>
        <v>1</v>
      </c>
      <c r="L87">
        <v>34</v>
      </c>
      <c r="M87">
        <v>7</v>
      </c>
      <c r="N87">
        <v>0</v>
      </c>
      <c r="O87">
        <v>4</v>
      </c>
      <c r="P87">
        <v>33</v>
      </c>
      <c r="Q87">
        <v>5</v>
      </c>
      <c r="R87">
        <v>0</v>
      </c>
      <c r="S87">
        <v>42</v>
      </c>
      <c r="T87">
        <v>37</v>
      </c>
      <c r="U87" s="49">
        <v>0.88095238095238093</v>
      </c>
      <c r="X87">
        <v>2</v>
      </c>
      <c r="Y87">
        <v>5</v>
      </c>
      <c r="Z87" s="50">
        <v>0.08</v>
      </c>
      <c r="AA87">
        <v>3</v>
      </c>
      <c r="AB87" s="50">
        <v>0.6</v>
      </c>
    </row>
    <row r="88" spans="3:28" x14ac:dyDescent="0.2">
      <c r="C88" s="5">
        <v>20</v>
      </c>
      <c r="D88" s="30" t="s">
        <v>934</v>
      </c>
      <c r="E88" s="5">
        <v>0</v>
      </c>
      <c r="F88" s="5">
        <v>13</v>
      </c>
      <c r="G88" s="5">
        <v>0</v>
      </c>
      <c r="H88" s="5">
        <v>6</v>
      </c>
      <c r="I88" s="5">
        <v>0</v>
      </c>
      <c r="J88" s="5">
        <v>7</v>
      </c>
      <c r="K88">
        <v>21</v>
      </c>
      <c r="L88">
        <v>3</v>
      </c>
      <c r="M88">
        <v>0</v>
      </c>
      <c r="N88">
        <v>0</v>
      </c>
      <c r="O88">
        <v>24</v>
      </c>
      <c r="P88">
        <v>0</v>
      </c>
      <c r="Q88">
        <v>0</v>
      </c>
      <c r="R88">
        <v>0</v>
      </c>
      <c r="S88">
        <v>24</v>
      </c>
      <c r="T88">
        <v>19</v>
      </c>
      <c r="U88" s="49">
        <v>0.79166666666666663</v>
      </c>
    </row>
    <row r="89" spans="3:28" x14ac:dyDescent="0.2">
      <c r="C89" s="5">
        <v>21</v>
      </c>
      <c r="D89" t="s">
        <v>909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>
        <v>36</v>
      </c>
      <c r="L89">
        <v>1</v>
      </c>
      <c r="M89">
        <v>0</v>
      </c>
      <c r="N89">
        <v>0</v>
      </c>
      <c r="O89">
        <v>35</v>
      </c>
      <c r="P89">
        <v>2</v>
      </c>
      <c r="Q89">
        <v>0</v>
      </c>
      <c r="R89">
        <v>0</v>
      </c>
      <c r="S89">
        <v>37</v>
      </c>
      <c r="T89">
        <v>35</v>
      </c>
      <c r="U89" s="49">
        <v>0.94594594594594594</v>
      </c>
    </row>
    <row r="90" spans="3:28" x14ac:dyDescent="0.2">
      <c r="C90" s="5">
        <v>22</v>
      </c>
      <c r="D90" t="s">
        <v>909</v>
      </c>
      <c r="E90" s="5">
        <v>1</v>
      </c>
      <c r="F90" s="5">
        <v>1</v>
      </c>
      <c r="G90" s="5">
        <v>1</v>
      </c>
      <c r="H90" s="5">
        <v>1</v>
      </c>
      <c r="I90" s="5">
        <v>0</v>
      </c>
      <c r="J90" s="5">
        <v>0</v>
      </c>
      <c r="K90">
        <v>10</v>
      </c>
      <c r="L90">
        <v>23</v>
      </c>
      <c r="M90">
        <v>2</v>
      </c>
      <c r="N90">
        <v>0</v>
      </c>
      <c r="O90">
        <v>26</v>
      </c>
      <c r="P90">
        <v>7</v>
      </c>
      <c r="Q90">
        <v>2</v>
      </c>
      <c r="R90">
        <v>0</v>
      </c>
      <c r="S90">
        <v>35</v>
      </c>
      <c r="T90">
        <v>19</v>
      </c>
      <c r="U90" s="49">
        <v>0.54285714285714282</v>
      </c>
    </row>
    <row r="91" spans="3:28" x14ac:dyDescent="0.2">
      <c r="C91" s="5">
        <v>23</v>
      </c>
      <c r="D91" s="30" t="s">
        <v>934</v>
      </c>
      <c r="E91" s="5">
        <v>2</v>
      </c>
      <c r="F91" s="5">
        <v>13</v>
      </c>
      <c r="G91" s="5">
        <v>2</v>
      </c>
      <c r="H91" s="5">
        <v>9</v>
      </c>
      <c r="I91" s="5">
        <v>0</v>
      </c>
      <c r="J91" s="5">
        <v>4</v>
      </c>
      <c r="K91">
        <v>26</v>
      </c>
      <c r="L91">
        <v>7</v>
      </c>
      <c r="M91">
        <v>0</v>
      </c>
      <c r="N91">
        <v>0</v>
      </c>
      <c r="O91">
        <v>22</v>
      </c>
      <c r="P91">
        <v>11</v>
      </c>
      <c r="Q91">
        <v>0</v>
      </c>
      <c r="R91">
        <v>0</v>
      </c>
      <c r="S91">
        <v>33</v>
      </c>
      <c r="T91">
        <v>22</v>
      </c>
      <c r="U91" s="49">
        <v>0.66666666666666663</v>
      </c>
      <c r="Y91" s="49"/>
    </row>
    <row r="92" spans="3:28" x14ac:dyDescent="0.2">
      <c r="C92" s="5">
        <v>27</v>
      </c>
      <c r="D92" t="s">
        <v>909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0</v>
      </c>
      <c r="K92">
        <v>20</v>
      </c>
      <c r="L92">
        <v>0</v>
      </c>
      <c r="M92">
        <v>0</v>
      </c>
      <c r="N92">
        <v>0</v>
      </c>
      <c r="O92">
        <v>19</v>
      </c>
      <c r="P92">
        <v>1</v>
      </c>
      <c r="Q92">
        <v>0</v>
      </c>
      <c r="R92">
        <v>0</v>
      </c>
      <c r="S92">
        <v>20</v>
      </c>
      <c r="T92">
        <v>19</v>
      </c>
      <c r="U92" s="49">
        <v>0.95</v>
      </c>
    </row>
    <row r="93" spans="3:28" x14ac:dyDescent="0.2">
      <c r="C93" s="5">
        <v>28</v>
      </c>
      <c r="D93" t="s">
        <v>909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>
        <v>14</v>
      </c>
      <c r="L93">
        <v>20</v>
      </c>
      <c r="M93">
        <v>0</v>
      </c>
      <c r="N93">
        <v>0</v>
      </c>
      <c r="O93">
        <v>16</v>
      </c>
      <c r="P93">
        <v>17</v>
      </c>
      <c r="Q93">
        <v>1</v>
      </c>
      <c r="R93">
        <v>0</v>
      </c>
      <c r="S93">
        <v>34</v>
      </c>
      <c r="T93">
        <v>28</v>
      </c>
      <c r="U93" s="49">
        <v>0.82352941176470584</v>
      </c>
    </row>
    <row r="94" spans="3:28" x14ac:dyDescent="0.2">
      <c r="C94" s="5">
        <v>30</v>
      </c>
      <c r="D94" t="s">
        <v>909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>
        <v>25</v>
      </c>
      <c r="L94">
        <v>16</v>
      </c>
      <c r="M94">
        <v>0</v>
      </c>
      <c r="N94">
        <v>0</v>
      </c>
      <c r="O94">
        <v>37</v>
      </c>
      <c r="P94">
        <v>3</v>
      </c>
      <c r="Q94">
        <v>1</v>
      </c>
      <c r="R94">
        <v>0</v>
      </c>
      <c r="S94">
        <v>41</v>
      </c>
      <c r="T94">
        <v>29</v>
      </c>
      <c r="U94" s="49">
        <v>0.70731707317073167</v>
      </c>
    </row>
    <row r="95" spans="3:28" x14ac:dyDescent="0.2">
      <c r="C95" s="5">
        <v>31</v>
      </c>
      <c r="D95" t="s">
        <v>909</v>
      </c>
      <c r="E95" s="5">
        <v>0</v>
      </c>
      <c r="F95" s="5">
        <v>1</v>
      </c>
      <c r="G95" s="5">
        <v>0</v>
      </c>
      <c r="H95" s="5">
        <v>1</v>
      </c>
      <c r="I95" s="5">
        <v>0</v>
      </c>
      <c r="J95" s="5">
        <v>0</v>
      </c>
      <c r="K95">
        <v>14</v>
      </c>
      <c r="L95">
        <v>18</v>
      </c>
      <c r="M95">
        <v>5</v>
      </c>
      <c r="N95">
        <v>0</v>
      </c>
      <c r="O95">
        <v>28</v>
      </c>
      <c r="P95">
        <v>7</v>
      </c>
      <c r="Q95">
        <v>2</v>
      </c>
      <c r="R95">
        <v>0</v>
      </c>
      <c r="S95">
        <v>37</v>
      </c>
      <c r="T95">
        <v>22</v>
      </c>
      <c r="U95" s="49">
        <v>0.59459459459459463</v>
      </c>
    </row>
    <row r="96" spans="3:28" x14ac:dyDescent="0.2">
      <c r="C96" s="5">
        <v>32</v>
      </c>
      <c r="D96" t="s">
        <v>909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>
        <v>2</v>
      </c>
      <c r="L96">
        <v>23</v>
      </c>
      <c r="M96">
        <v>2</v>
      </c>
      <c r="N96">
        <v>0</v>
      </c>
      <c r="O96">
        <v>6</v>
      </c>
      <c r="P96">
        <v>18</v>
      </c>
      <c r="Q96">
        <v>3</v>
      </c>
      <c r="R96">
        <v>1</v>
      </c>
      <c r="S96">
        <v>27</v>
      </c>
      <c r="T96">
        <v>20</v>
      </c>
      <c r="U96" s="49">
        <v>0.7407407407407407</v>
      </c>
    </row>
    <row r="97" spans="3:21" x14ac:dyDescent="0.2">
      <c r="C97" s="5">
        <v>33</v>
      </c>
      <c r="D97" t="s">
        <v>909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>
        <v>12</v>
      </c>
      <c r="L97">
        <v>17</v>
      </c>
      <c r="M97">
        <v>0</v>
      </c>
      <c r="N97">
        <v>0</v>
      </c>
      <c r="O97">
        <v>27</v>
      </c>
      <c r="P97">
        <v>2</v>
      </c>
      <c r="Q97">
        <v>0</v>
      </c>
      <c r="R97">
        <v>0</v>
      </c>
      <c r="S97">
        <v>29</v>
      </c>
      <c r="T97">
        <v>15</v>
      </c>
      <c r="U97" s="49">
        <v>0.51724137931034486</v>
      </c>
    </row>
    <row r="98" spans="3:21" x14ac:dyDescent="0.2">
      <c r="C98" s="5">
        <v>34</v>
      </c>
      <c r="D98" s="30" t="s">
        <v>934</v>
      </c>
      <c r="E98" s="5">
        <v>1</v>
      </c>
      <c r="F98" s="5">
        <v>4</v>
      </c>
      <c r="G98" s="5">
        <v>1</v>
      </c>
      <c r="H98" s="5">
        <v>2</v>
      </c>
      <c r="I98" s="5">
        <v>0</v>
      </c>
      <c r="J98" s="5">
        <v>2</v>
      </c>
      <c r="K98">
        <v>17</v>
      </c>
      <c r="L98">
        <v>12</v>
      </c>
      <c r="M98">
        <v>2</v>
      </c>
      <c r="N98">
        <v>0</v>
      </c>
      <c r="O98">
        <v>26</v>
      </c>
      <c r="P98">
        <v>5</v>
      </c>
      <c r="Q98">
        <v>0</v>
      </c>
      <c r="R98">
        <v>0</v>
      </c>
      <c r="S98">
        <v>31</v>
      </c>
      <c r="T98">
        <v>21</v>
      </c>
      <c r="U98" s="49">
        <v>0.67741935483870963</v>
      </c>
    </row>
    <row r="99" spans="3:21" x14ac:dyDescent="0.2">
      <c r="C99" s="5">
        <v>35</v>
      </c>
      <c r="D99" t="s">
        <v>909</v>
      </c>
      <c r="E99" s="5">
        <v>1</v>
      </c>
      <c r="F99" s="5">
        <v>1</v>
      </c>
      <c r="G99" s="5">
        <v>1</v>
      </c>
      <c r="H99" s="5">
        <v>1</v>
      </c>
      <c r="I99" s="5">
        <v>0</v>
      </c>
      <c r="J99" s="5">
        <v>0</v>
      </c>
      <c r="K99">
        <v>17</v>
      </c>
      <c r="L99">
        <v>14</v>
      </c>
      <c r="M99">
        <v>2</v>
      </c>
      <c r="N99">
        <v>0</v>
      </c>
      <c r="O99">
        <v>32</v>
      </c>
      <c r="P99">
        <v>1</v>
      </c>
      <c r="Q99">
        <v>0</v>
      </c>
      <c r="R99">
        <v>0</v>
      </c>
      <c r="S99">
        <v>33</v>
      </c>
      <c r="T99">
        <v>18</v>
      </c>
      <c r="U99" s="49">
        <v>0.54545454545454541</v>
      </c>
    </row>
    <row r="100" spans="3:21" x14ac:dyDescent="0.2">
      <c r="C100" s="5">
        <v>36</v>
      </c>
      <c r="D100" t="s">
        <v>909</v>
      </c>
      <c r="E100" s="5">
        <v>2</v>
      </c>
      <c r="F100" s="5">
        <v>3</v>
      </c>
      <c r="G100" s="5">
        <v>1</v>
      </c>
      <c r="H100" s="5">
        <v>2</v>
      </c>
      <c r="I100" s="5">
        <v>1</v>
      </c>
      <c r="J100" s="5">
        <v>1</v>
      </c>
      <c r="K100">
        <v>36</v>
      </c>
      <c r="L100">
        <v>0</v>
      </c>
      <c r="M100">
        <v>0</v>
      </c>
      <c r="N100">
        <v>0</v>
      </c>
      <c r="O100">
        <v>36</v>
      </c>
      <c r="P100">
        <v>0</v>
      </c>
      <c r="Q100">
        <v>0</v>
      </c>
      <c r="R100">
        <v>0</v>
      </c>
      <c r="S100">
        <v>36</v>
      </c>
      <c r="T100">
        <v>37</v>
      </c>
      <c r="U100" s="49">
        <v>1.0277777777777777</v>
      </c>
    </row>
    <row r="101" spans="3:21" x14ac:dyDescent="0.2">
      <c r="C101" s="5">
        <v>37</v>
      </c>
      <c r="D101" t="s">
        <v>909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>
        <v>20</v>
      </c>
      <c r="L101">
        <v>16</v>
      </c>
      <c r="M101">
        <v>1</v>
      </c>
      <c r="N101">
        <v>0</v>
      </c>
      <c r="O101">
        <v>29</v>
      </c>
      <c r="P101">
        <v>8</v>
      </c>
      <c r="Q101">
        <v>0</v>
      </c>
      <c r="R101">
        <v>0</v>
      </c>
      <c r="S101">
        <v>37</v>
      </c>
      <c r="T101">
        <v>27</v>
      </c>
      <c r="U101" s="49">
        <v>0.72972972972972971</v>
      </c>
    </row>
    <row r="102" spans="3:21" x14ac:dyDescent="0.2">
      <c r="C102" s="5">
        <v>38</v>
      </c>
      <c r="D102" s="30" t="s">
        <v>934</v>
      </c>
      <c r="E102" s="5">
        <v>0</v>
      </c>
      <c r="F102" s="5">
        <v>2</v>
      </c>
      <c r="G102" s="5">
        <v>0</v>
      </c>
      <c r="H102" s="5">
        <v>1</v>
      </c>
      <c r="I102" s="5">
        <v>0</v>
      </c>
      <c r="J102" s="5">
        <v>1</v>
      </c>
      <c r="K102">
        <v>24</v>
      </c>
      <c r="L102">
        <v>11</v>
      </c>
      <c r="M102">
        <v>2</v>
      </c>
      <c r="N102">
        <v>0</v>
      </c>
      <c r="O102">
        <v>31</v>
      </c>
      <c r="P102">
        <v>4</v>
      </c>
      <c r="Q102">
        <v>1</v>
      </c>
      <c r="R102">
        <v>1</v>
      </c>
      <c r="S102">
        <v>37</v>
      </c>
      <c r="T102">
        <v>28</v>
      </c>
      <c r="U102" s="49">
        <v>0.7567567567567568</v>
      </c>
    </row>
    <row r="103" spans="3:21" x14ac:dyDescent="0.2">
      <c r="C103" s="5">
        <v>40</v>
      </c>
      <c r="D103" t="s">
        <v>909</v>
      </c>
      <c r="E103" s="5">
        <v>2</v>
      </c>
      <c r="F103" s="5">
        <v>3</v>
      </c>
      <c r="G103" s="5">
        <v>1</v>
      </c>
      <c r="H103" s="5">
        <v>3</v>
      </c>
      <c r="I103" s="5">
        <v>1</v>
      </c>
      <c r="J103" s="5">
        <v>0</v>
      </c>
      <c r="K103">
        <v>19</v>
      </c>
      <c r="L103">
        <v>17</v>
      </c>
      <c r="M103">
        <v>0</v>
      </c>
      <c r="N103">
        <v>0</v>
      </c>
      <c r="O103">
        <v>24</v>
      </c>
      <c r="P103">
        <v>11</v>
      </c>
      <c r="Q103">
        <v>1</v>
      </c>
      <c r="R103">
        <v>0</v>
      </c>
      <c r="S103">
        <v>36</v>
      </c>
      <c r="T103">
        <v>21</v>
      </c>
      <c r="U103" s="49">
        <v>0.58333333333333337</v>
      </c>
    </row>
    <row r="104" spans="3:21" x14ac:dyDescent="0.2">
      <c r="C104" s="5">
        <v>41</v>
      </c>
      <c r="D104" t="s">
        <v>909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>
        <v>17</v>
      </c>
      <c r="L104">
        <v>15</v>
      </c>
      <c r="M104">
        <v>1</v>
      </c>
      <c r="N104">
        <v>0</v>
      </c>
      <c r="O104">
        <v>30</v>
      </c>
      <c r="P104">
        <v>3</v>
      </c>
      <c r="Q104">
        <v>0</v>
      </c>
      <c r="R104">
        <v>0</v>
      </c>
      <c r="S104">
        <v>33</v>
      </c>
      <c r="T104">
        <v>20</v>
      </c>
      <c r="U104" s="49">
        <v>0.60606060606060608</v>
      </c>
    </row>
    <row r="105" spans="3:21" x14ac:dyDescent="0.2">
      <c r="C105" s="5">
        <v>44</v>
      </c>
      <c r="D105" s="30" t="s">
        <v>934</v>
      </c>
      <c r="E105" s="5">
        <v>0</v>
      </c>
      <c r="F105" s="5">
        <v>8</v>
      </c>
      <c r="G105" s="5">
        <v>0</v>
      </c>
      <c r="H105" s="5">
        <v>4</v>
      </c>
      <c r="I105" s="5">
        <v>0</v>
      </c>
      <c r="J105" s="5">
        <v>4</v>
      </c>
      <c r="K105">
        <v>24</v>
      </c>
      <c r="L105">
        <v>3</v>
      </c>
      <c r="M105">
        <v>0</v>
      </c>
      <c r="N105">
        <v>0</v>
      </c>
      <c r="O105">
        <v>26</v>
      </c>
      <c r="P105">
        <v>1</v>
      </c>
      <c r="Q105">
        <v>0</v>
      </c>
      <c r="R105">
        <v>0</v>
      </c>
      <c r="S105">
        <v>27</v>
      </c>
      <c r="T105">
        <v>25</v>
      </c>
      <c r="U105" s="49">
        <v>0.92592592592592593</v>
      </c>
    </row>
    <row r="106" spans="3:21" x14ac:dyDescent="0.2">
      <c r="C106" s="5">
        <v>45</v>
      </c>
      <c r="D106" t="s">
        <v>909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>
        <v>35</v>
      </c>
      <c r="L106">
        <v>2</v>
      </c>
      <c r="M106">
        <v>0</v>
      </c>
      <c r="N106">
        <v>0</v>
      </c>
      <c r="O106">
        <v>37</v>
      </c>
      <c r="P106">
        <v>0</v>
      </c>
      <c r="Q106">
        <v>0</v>
      </c>
      <c r="R106">
        <v>0</v>
      </c>
      <c r="S106">
        <v>37</v>
      </c>
      <c r="T106">
        <v>36</v>
      </c>
      <c r="U106" s="49">
        <v>0.97297297297297303</v>
      </c>
    </row>
    <row r="107" spans="3:21" x14ac:dyDescent="0.2">
      <c r="C107" s="5">
        <v>46</v>
      </c>
      <c r="D107" t="s">
        <v>909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>
        <v>25</v>
      </c>
      <c r="L107">
        <v>13</v>
      </c>
      <c r="M107">
        <v>0</v>
      </c>
      <c r="N107">
        <v>0</v>
      </c>
      <c r="O107">
        <v>32</v>
      </c>
      <c r="P107">
        <v>5</v>
      </c>
      <c r="Q107">
        <v>1</v>
      </c>
      <c r="R107">
        <v>0</v>
      </c>
      <c r="S107">
        <v>38</v>
      </c>
      <c r="T107">
        <v>22</v>
      </c>
      <c r="U107" s="49">
        <v>0.57894736842105265</v>
      </c>
    </row>
    <row r="108" spans="3:21" x14ac:dyDescent="0.2">
      <c r="C108" s="5">
        <v>47</v>
      </c>
      <c r="D108" t="s">
        <v>909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>
        <v>25</v>
      </c>
      <c r="L108">
        <v>16</v>
      </c>
      <c r="M108">
        <v>0</v>
      </c>
      <c r="N108">
        <v>0</v>
      </c>
      <c r="O108">
        <v>24</v>
      </c>
      <c r="P108">
        <v>15</v>
      </c>
      <c r="Q108">
        <v>2</v>
      </c>
      <c r="R108">
        <v>0</v>
      </c>
      <c r="S108">
        <v>41</v>
      </c>
      <c r="T108">
        <v>28</v>
      </c>
      <c r="U108" s="49">
        <v>0.68292682926829273</v>
      </c>
    </row>
    <row r="109" spans="3:21" x14ac:dyDescent="0.2">
      <c r="C109" s="5">
        <v>48</v>
      </c>
      <c r="D109" t="s">
        <v>909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>
        <v>32</v>
      </c>
      <c r="L109">
        <v>2</v>
      </c>
      <c r="M109">
        <v>0</v>
      </c>
      <c r="N109">
        <v>0</v>
      </c>
      <c r="O109">
        <v>33</v>
      </c>
      <c r="P109">
        <v>1</v>
      </c>
      <c r="Q109">
        <v>0</v>
      </c>
      <c r="R109">
        <v>0</v>
      </c>
      <c r="S109">
        <v>34</v>
      </c>
      <c r="T109">
        <v>31</v>
      </c>
      <c r="U109" s="49">
        <v>0.91176470588235292</v>
      </c>
    </row>
    <row r="110" spans="3:21" x14ac:dyDescent="0.2">
      <c r="C110" s="5">
        <v>49</v>
      </c>
      <c r="D110" t="s">
        <v>909</v>
      </c>
      <c r="E110" s="5">
        <v>0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>
        <v>23</v>
      </c>
      <c r="L110">
        <v>13</v>
      </c>
      <c r="M110">
        <v>1</v>
      </c>
      <c r="N110">
        <v>0</v>
      </c>
      <c r="O110">
        <v>33</v>
      </c>
      <c r="P110">
        <v>3</v>
      </c>
      <c r="Q110">
        <v>1</v>
      </c>
      <c r="R110">
        <v>0</v>
      </c>
      <c r="S110">
        <v>37</v>
      </c>
      <c r="T110">
        <v>26</v>
      </c>
      <c r="U110" s="49">
        <v>0.70270270270270274</v>
      </c>
    </row>
    <row r="111" spans="3:21" x14ac:dyDescent="0.2">
      <c r="C111" s="5">
        <v>50</v>
      </c>
      <c r="D111" t="s">
        <v>909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>
        <v>16</v>
      </c>
      <c r="L111">
        <v>16</v>
      </c>
      <c r="M111">
        <v>0</v>
      </c>
      <c r="N111">
        <v>0</v>
      </c>
      <c r="O111">
        <v>30</v>
      </c>
      <c r="P111">
        <v>2</v>
      </c>
      <c r="Q111">
        <v>0</v>
      </c>
      <c r="R111">
        <v>0</v>
      </c>
      <c r="S111">
        <v>32</v>
      </c>
      <c r="T111">
        <v>19</v>
      </c>
      <c r="U111" s="49">
        <v>0.59375</v>
      </c>
    </row>
    <row r="112" spans="3:21" x14ac:dyDescent="0.2">
      <c r="C112" s="5">
        <v>51</v>
      </c>
      <c r="D112" s="30" t="s">
        <v>934</v>
      </c>
      <c r="E112" s="5">
        <v>1</v>
      </c>
      <c r="F112" s="5">
        <v>13</v>
      </c>
      <c r="G112" s="5">
        <v>1</v>
      </c>
      <c r="H112" s="5">
        <v>9</v>
      </c>
      <c r="I112" s="5">
        <v>0</v>
      </c>
      <c r="J112" s="5">
        <v>4</v>
      </c>
      <c r="K112">
        <v>21</v>
      </c>
      <c r="L112">
        <v>15</v>
      </c>
      <c r="M112">
        <v>0</v>
      </c>
      <c r="N112">
        <v>0</v>
      </c>
      <c r="O112">
        <v>35</v>
      </c>
      <c r="P112">
        <v>0</v>
      </c>
      <c r="Q112">
        <v>1</v>
      </c>
      <c r="R112">
        <v>0</v>
      </c>
      <c r="S112">
        <v>36</v>
      </c>
      <c r="T112">
        <v>22</v>
      </c>
      <c r="U112" s="49">
        <v>0.61111111111111116</v>
      </c>
    </row>
    <row r="113" spans="3:21" x14ac:dyDescent="0.2">
      <c r="C113" s="5">
        <v>52</v>
      </c>
      <c r="D113" s="30" t="s">
        <v>934</v>
      </c>
      <c r="E113" s="5">
        <v>2</v>
      </c>
      <c r="F113" s="5">
        <v>8</v>
      </c>
      <c r="G113" s="5">
        <v>2</v>
      </c>
      <c r="H113" s="5">
        <v>8</v>
      </c>
      <c r="I113" s="5">
        <v>0</v>
      </c>
      <c r="J113" s="5">
        <v>0</v>
      </c>
      <c r="K113">
        <v>15</v>
      </c>
      <c r="L113">
        <v>11</v>
      </c>
      <c r="M113">
        <v>0</v>
      </c>
      <c r="N113">
        <v>0</v>
      </c>
      <c r="O113">
        <v>20</v>
      </c>
      <c r="P113">
        <v>4</v>
      </c>
      <c r="Q113">
        <v>2</v>
      </c>
      <c r="R113">
        <v>0</v>
      </c>
      <c r="S113">
        <v>26</v>
      </c>
      <c r="T113">
        <v>13</v>
      </c>
      <c r="U113" s="49">
        <v>0.5</v>
      </c>
    </row>
    <row r="114" spans="3:21" x14ac:dyDescent="0.2">
      <c r="C114" s="5">
        <v>53</v>
      </c>
      <c r="D114" t="s">
        <v>909</v>
      </c>
      <c r="E114" s="5">
        <v>1</v>
      </c>
      <c r="F114" s="5">
        <v>2</v>
      </c>
      <c r="G114" s="5">
        <v>1</v>
      </c>
      <c r="H114" s="5">
        <v>1</v>
      </c>
      <c r="I114" s="5">
        <v>0</v>
      </c>
      <c r="J114" s="5">
        <v>1</v>
      </c>
      <c r="K114">
        <v>22</v>
      </c>
      <c r="L114">
        <v>2</v>
      </c>
      <c r="M114">
        <v>0</v>
      </c>
      <c r="N114">
        <v>0</v>
      </c>
      <c r="O114">
        <v>24</v>
      </c>
      <c r="P114">
        <v>0</v>
      </c>
      <c r="Q114">
        <v>0</v>
      </c>
      <c r="R114">
        <v>0</v>
      </c>
      <c r="S114">
        <v>24</v>
      </c>
      <c r="T114">
        <v>23</v>
      </c>
      <c r="U114" s="49">
        <v>0.95833333333333337</v>
      </c>
    </row>
    <row r="115" spans="3:21" x14ac:dyDescent="0.2">
      <c r="C115" s="5">
        <v>55</v>
      </c>
      <c r="D115" t="s">
        <v>909</v>
      </c>
      <c r="E115" s="5">
        <v>0</v>
      </c>
      <c r="F115" s="5">
        <v>1</v>
      </c>
      <c r="G115" s="5">
        <v>0</v>
      </c>
      <c r="H115" s="5">
        <v>1</v>
      </c>
      <c r="I115" s="5">
        <v>0</v>
      </c>
      <c r="J115" s="5">
        <v>0</v>
      </c>
      <c r="K115">
        <v>33</v>
      </c>
      <c r="L115">
        <v>3</v>
      </c>
      <c r="M115">
        <v>0</v>
      </c>
      <c r="N115">
        <v>0</v>
      </c>
      <c r="O115">
        <v>34</v>
      </c>
      <c r="P115">
        <v>2</v>
      </c>
      <c r="Q115">
        <v>0</v>
      </c>
      <c r="R115">
        <v>0</v>
      </c>
      <c r="S115">
        <v>36</v>
      </c>
      <c r="T115">
        <v>35</v>
      </c>
      <c r="U115" s="49">
        <v>0.97222222222222221</v>
      </c>
    </row>
    <row r="116" spans="3:21" x14ac:dyDescent="0.2">
      <c r="C116" s="5">
        <v>56</v>
      </c>
      <c r="D116" t="s">
        <v>909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>
        <v>24</v>
      </c>
      <c r="L116">
        <v>14</v>
      </c>
      <c r="M116">
        <v>0</v>
      </c>
      <c r="N116">
        <v>0</v>
      </c>
      <c r="O116">
        <v>37</v>
      </c>
      <c r="P116">
        <v>1</v>
      </c>
      <c r="Q116">
        <v>0</v>
      </c>
      <c r="R116">
        <v>0</v>
      </c>
      <c r="S116">
        <v>38</v>
      </c>
      <c r="T116">
        <v>25</v>
      </c>
      <c r="U116" s="49">
        <v>0.65789473684210531</v>
      </c>
    </row>
    <row r="117" spans="3:21" x14ac:dyDescent="0.2">
      <c r="C117" s="46">
        <v>57</v>
      </c>
      <c r="D117" s="45" t="s">
        <v>909</v>
      </c>
      <c r="E117" s="46">
        <v>0</v>
      </c>
      <c r="F117" s="46">
        <v>9</v>
      </c>
      <c r="G117" s="46">
        <v>0</v>
      </c>
      <c r="H117" s="46">
        <v>6</v>
      </c>
      <c r="I117" s="46">
        <v>0</v>
      </c>
      <c r="J117" s="46">
        <v>3</v>
      </c>
      <c r="K117">
        <v>23</v>
      </c>
      <c r="L117">
        <v>14</v>
      </c>
      <c r="M117">
        <v>1</v>
      </c>
      <c r="N117">
        <v>0</v>
      </c>
      <c r="O117">
        <v>23</v>
      </c>
      <c r="P117">
        <v>11</v>
      </c>
      <c r="Q117">
        <v>4</v>
      </c>
      <c r="R117">
        <v>0</v>
      </c>
      <c r="S117">
        <v>38</v>
      </c>
      <c r="T117">
        <v>20</v>
      </c>
      <c r="U117" s="49">
        <v>0.52631578947368418</v>
      </c>
    </row>
    <row r="118" spans="3:21" x14ac:dyDescent="0.2">
      <c r="C118" s="5">
        <v>58</v>
      </c>
      <c r="D118" t="s">
        <v>909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>
        <v>33</v>
      </c>
      <c r="L118">
        <v>8</v>
      </c>
      <c r="M118">
        <v>0</v>
      </c>
      <c r="N118">
        <v>0</v>
      </c>
      <c r="O118">
        <v>40</v>
      </c>
      <c r="P118">
        <v>1</v>
      </c>
      <c r="Q118">
        <v>0</v>
      </c>
      <c r="R118">
        <v>0</v>
      </c>
      <c r="S118">
        <v>41</v>
      </c>
      <c r="T118">
        <v>32</v>
      </c>
      <c r="U118" s="49">
        <v>0.78048780487804881</v>
      </c>
    </row>
    <row r="119" spans="3:21" x14ac:dyDescent="0.2">
      <c r="C119" s="5">
        <v>59</v>
      </c>
      <c r="D119" t="s">
        <v>909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>
        <v>29</v>
      </c>
      <c r="L119">
        <v>10</v>
      </c>
      <c r="M119">
        <v>0</v>
      </c>
      <c r="N119">
        <v>0</v>
      </c>
      <c r="O119">
        <v>29</v>
      </c>
      <c r="P119">
        <v>10</v>
      </c>
      <c r="Q119">
        <v>0</v>
      </c>
      <c r="R119">
        <v>0</v>
      </c>
      <c r="S119">
        <v>39</v>
      </c>
      <c r="T119">
        <v>33</v>
      </c>
      <c r="U119" s="49">
        <v>0.84615384615384615</v>
      </c>
    </row>
    <row r="120" spans="3:21" x14ac:dyDescent="0.2">
      <c r="C120" s="5">
        <v>60</v>
      </c>
      <c r="D120" t="s">
        <v>909</v>
      </c>
      <c r="E120" s="5">
        <v>0</v>
      </c>
      <c r="F120" s="5">
        <v>1</v>
      </c>
      <c r="G120" s="5">
        <v>0</v>
      </c>
      <c r="H120" s="5">
        <v>1</v>
      </c>
      <c r="I120" s="5">
        <v>0</v>
      </c>
      <c r="J120" s="5">
        <v>0</v>
      </c>
      <c r="K120">
        <v>37</v>
      </c>
      <c r="L120">
        <v>11</v>
      </c>
      <c r="M120">
        <v>0</v>
      </c>
      <c r="N120">
        <v>0</v>
      </c>
      <c r="O120">
        <v>47</v>
      </c>
      <c r="P120">
        <v>1</v>
      </c>
      <c r="Q120">
        <v>0</v>
      </c>
      <c r="R120">
        <v>0</v>
      </c>
      <c r="S120">
        <v>48</v>
      </c>
      <c r="T120">
        <v>37</v>
      </c>
      <c r="U120" s="49">
        <v>0.77083333333333337</v>
      </c>
    </row>
    <row r="121" spans="3:21" x14ac:dyDescent="0.2">
      <c r="C121" s="5">
        <v>61</v>
      </c>
      <c r="D121" t="s">
        <v>909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>
        <v>19</v>
      </c>
      <c r="L121">
        <v>17</v>
      </c>
      <c r="M121">
        <v>0</v>
      </c>
      <c r="N121">
        <v>0</v>
      </c>
      <c r="O121">
        <v>35</v>
      </c>
      <c r="P121">
        <v>1</v>
      </c>
      <c r="Q121">
        <v>0</v>
      </c>
      <c r="R121">
        <v>0</v>
      </c>
      <c r="S121">
        <v>36</v>
      </c>
      <c r="T121">
        <v>20</v>
      </c>
      <c r="U121" s="49">
        <v>0.55555555555555558</v>
      </c>
    </row>
    <row r="122" spans="3:21" x14ac:dyDescent="0.2">
      <c r="C122" s="5">
        <v>62</v>
      </c>
      <c r="D122" t="s">
        <v>909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>
        <v>21</v>
      </c>
      <c r="L122">
        <v>21</v>
      </c>
      <c r="M122">
        <v>2</v>
      </c>
      <c r="N122">
        <v>0</v>
      </c>
      <c r="O122">
        <v>31</v>
      </c>
      <c r="P122">
        <v>11</v>
      </c>
      <c r="Q122">
        <v>2</v>
      </c>
      <c r="R122">
        <v>0</v>
      </c>
      <c r="S122">
        <v>44</v>
      </c>
      <c r="T122">
        <v>28</v>
      </c>
      <c r="U122" s="49">
        <v>0.63636363636363635</v>
      </c>
    </row>
    <row r="123" spans="3:21" x14ac:dyDescent="0.2">
      <c r="C123" s="5">
        <v>63</v>
      </c>
      <c r="D123" s="30" t="s">
        <v>934</v>
      </c>
      <c r="E123" s="5">
        <v>0</v>
      </c>
      <c r="F123" s="5">
        <v>3</v>
      </c>
      <c r="G123" s="5">
        <v>0</v>
      </c>
      <c r="H123" s="5">
        <v>3</v>
      </c>
      <c r="I123" s="5">
        <v>0</v>
      </c>
      <c r="J123" s="5">
        <v>0</v>
      </c>
      <c r="K123">
        <v>27</v>
      </c>
      <c r="L123">
        <v>11</v>
      </c>
      <c r="M123">
        <v>1</v>
      </c>
      <c r="N123">
        <v>0</v>
      </c>
      <c r="O123">
        <v>24</v>
      </c>
      <c r="P123">
        <v>15</v>
      </c>
      <c r="Q123">
        <v>0</v>
      </c>
      <c r="R123">
        <v>0</v>
      </c>
      <c r="S123">
        <v>39</v>
      </c>
      <c r="T123">
        <v>29</v>
      </c>
      <c r="U123" s="49">
        <v>0.74358974358974361</v>
      </c>
    </row>
    <row r="124" spans="3:21" x14ac:dyDescent="0.2">
      <c r="C124" s="5">
        <v>65</v>
      </c>
      <c r="D124" t="s">
        <v>909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>
        <v>22</v>
      </c>
      <c r="L124">
        <v>22</v>
      </c>
      <c r="M124">
        <v>0</v>
      </c>
      <c r="N124">
        <v>0</v>
      </c>
      <c r="O124">
        <v>40</v>
      </c>
      <c r="P124">
        <v>4</v>
      </c>
      <c r="Q124">
        <v>0</v>
      </c>
      <c r="R124">
        <v>0</v>
      </c>
      <c r="S124">
        <v>44</v>
      </c>
      <c r="T124">
        <v>23</v>
      </c>
      <c r="U124" s="49">
        <v>0.52272727272727271</v>
      </c>
    </row>
    <row r="125" spans="3:21" x14ac:dyDescent="0.2">
      <c r="C125" s="5">
        <v>66</v>
      </c>
      <c r="D125" s="30" t="s">
        <v>934</v>
      </c>
      <c r="E125" s="5">
        <v>3</v>
      </c>
      <c r="F125" s="5">
        <v>10</v>
      </c>
      <c r="G125" s="5">
        <v>3</v>
      </c>
      <c r="H125" s="5">
        <v>7</v>
      </c>
      <c r="I125" s="5">
        <v>0</v>
      </c>
      <c r="J125" s="5">
        <v>3</v>
      </c>
      <c r="K125">
        <v>39</v>
      </c>
      <c r="L125">
        <v>10</v>
      </c>
      <c r="M125">
        <v>0</v>
      </c>
      <c r="N125">
        <v>0</v>
      </c>
      <c r="O125">
        <v>45</v>
      </c>
      <c r="P125">
        <v>3</v>
      </c>
      <c r="Q125">
        <v>1</v>
      </c>
      <c r="R125">
        <v>0</v>
      </c>
      <c r="S125">
        <v>49</v>
      </c>
      <c r="T125">
        <v>36</v>
      </c>
      <c r="U125" s="49">
        <v>0.73469387755102045</v>
      </c>
    </row>
    <row r="126" spans="3:21" x14ac:dyDescent="0.2">
      <c r="C126" s="5">
        <v>68</v>
      </c>
      <c r="D126" t="s">
        <v>909</v>
      </c>
      <c r="E126" s="5">
        <v>0</v>
      </c>
      <c r="F126" s="5">
        <v>1</v>
      </c>
      <c r="G126" s="5">
        <v>0</v>
      </c>
      <c r="H126" s="5">
        <v>1</v>
      </c>
      <c r="I126" s="5">
        <v>0</v>
      </c>
      <c r="J126" s="5">
        <v>0</v>
      </c>
      <c r="K126">
        <v>28</v>
      </c>
      <c r="L126">
        <v>15</v>
      </c>
      <c r="M126">
        <v>1</v>
      </c>
      <c r="N126">
        <v>0</v>
      </c>
      <c r="O126">
        <v>43</v>
      </c>
      <c r="P126">
        <v>1</v>
      </c>
      <c r="Q126">
        <v>0</v>
      </c>
      <c r="R126">
        <v>0</v>
      </c>
      <c r="S126">
        <v>44</v>
      </c>
      <c r="T126">
        <v>28</v>
      </c>
      <c r="U126" s="49">
        <v>0.63636363636363635</v>
      </c>
    </row>
    <row r="127" spans="3:21" x14ac:dyDescent="0.2">
      <c r="C127" s="5">
        <v>69</v>
      </c>
      <c r="D127" t="s">
        <v>909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>
        <v>16</v>
      </c>
      <c r="L127">
        <v>21</v>
      </c>
      <c r="M127">
        <v>1</v>
      </c>
      <c r="N127">
        <v>0</v>
      </c>
      <c r="O127">
        <v>33</v>
      </c>
      <c r="P127">
        <v>5</v>
      </c>
      <c r="Q127">
        <v>0</v>
      </c>
      <c r="R127">
        <v>0</v>
      </c>
      <c r="S127">
        <v>38</v>
      </c>
      <c r="T127">
        <v>21</v>
      </c>
      <c r="U127" s="49">
        <v>0.55263157894736847</v>
      </c>
    </row>
    <row r="130" spans="3:21" x14ac:dyDescent="0.2">
      <c r="C130" t="s">
        <v>1471</v>
      </c>
    </row>
    <row r="133" spans="3:21" x14ac:dyDescent="0.2">
      <c r="C133" s="5">
        <v>7</v>
      </c>
      <c r="D133" t="s">
        <v>909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>
        <v>15</v>
      </c>
      <c r="L133">
        <v>12</v>
      </c>
      <c r="M133">
        <v>8</v>
      </c>
      <c r="N133">
        <v>4</v>
      </c>
      <c r="O133">
        <v>27</v>
      </c>
      <c r="P133">
        <v>10</v>
      </c>
      <c r="Q133">
        <v>2</v>
      </c>
      <c r="R133">
        <v>0</v>
      </c>
      <c r="S133">
        <v>39</v>
      </c>
      <c r="T133">
        <v>19</v>
      </c>
      <c r="U133" s="49">
        <v>0.48717948717948717</v>
      </c>
    </row>
    <row r="134" spans="3:21" x14ac:dyDescent="0.2">
      <c r="C134" s="5">
        <v>11</v>
      </c>
      <c r="D134" s="30" t="s">
        <v>934</v>
      </c>
      <c r="E134" s="5">
        <v>1</v>
      </c>
      <c r="F134" s="5">
        <v>3</v>
      </c>
      <c r="G134" s="5">
        <v>1</v>
      </c>
      <c r="H134" s="5">
        <v>2</v>
      </c>
      <c r="I134" s="5">
        <v>0</v>
      </c>
      <c r="J134" s="5">
        <v>1</v>
      </c>
      <c r="K134">
        <v>14</v>
      </c>
      <c r="L134">
        <v>22</v>
      </c>
      <c r="M134">
        <v>0</v>
      </c>
      <c r="N134">
        <v>0</v>
      </c>
      <c r="O134">
        <v>34</v>
      </c>
      <c r="P134">
        <v>2</v>
      </c>
      <c r="Q134">
        <v>0</v>
      </c>
      <c r="R134">
        <v>0</v>
      </c>
      <c r="S134">
        <v>36</v>
      </c>
      <c r="T134">
        <v>15</v>
      </c>
      <c r="U134" s="49">
        <v>0.41666666666666669</v>
      </c>
    </row>
    <row r="135" spans="3:21" x14ac:dyDescent="0.2">
      <c r="C135" s="5">
        <v>24</v>
      </c>
      <c r="D135" s="30" t="s">
        <v>934</v>
      </c>
      <c r="E135" s="5">
        <v>1</v>
      </c>
      <c r="F135" s="5">
        <v>3</v>
      </c>
      <c r="G135" s="5">
        <v>1</v>
      </c>
      <c r="H135" s="5">
        <v>3</v>
      </c>
      <c r="I135" s="5">
        <v>0</v>
      </c>
      <c r="J135" s="5">
        <v>0</v>
      </c>
      <c r="K135">
        <v>12</v>
      </c>
      <c r="L135">
        <v>26</v>
      </c>
      <c r="M135">
        <v>0</v>
      </c>
      <c r="N135">
        <v>0</v>
      </c>
      <c r="O135">
        <v>37</v>
      </c>
      <c r="P135">
        <v>1</v>
      </c>
      <c r="Q135">
        <v>0</v>
      </c>
      <c r="R135">
        <v>0</v>
      </c>
      <c r="S135">
        <v>38</v>
      </c>
      <c r="T135">
        <v>13</v>
      </c>
      <c r="U135" s="49">
        <v>0.34210526315789475</v>
      </c>
    </row>
    <row r="136" spans="3:21" x14ac:dyDescent="0.2">
      <c r="C136" s="5">
        <v>39</v>
      </c>
      <c r="D136" s="30" t="s">
        <v>934</v>
      </c>
      <c r="E136" s="5">
        <v>0</v>
      </c>
      <c r="F136" s="5">
        <v>4</v>
      </c>
      <c r="G136" s="5">
        <v>0</v>
      </c>
      <c r="H136" s="5">
        <v>4</v>
      </c>
      <c r="I136" s="5">
        <v>0</v>
      </c>
      <c r="J136" s="5">
        <v>0</v>
      </c>
      <c r="K136">
        <v>12</v>
      </c>
      <c r="L136">
        <v>24</v>
      </c>
      <c r="M136">
        <v>2</v>
      </c>
      <c r="N136">
        <v>0</v>
      </c>
      <c r="O136">
        <v>34</v>
      </c>
      <c r="P136">
        <v>4</v>
      </c>
      <c r="Q136">
        <v>0</v>
      </c>
      <c r="R136">
        <v>0</v>
      </c>
      <c r="S136">
        <v>38</v>
      </c>
      <c r="T136">
        <v>17</v>
      </c>
      <c r="U136" s="49">
        <v>0.44736842105263158</v>
      </c>
    </row>
    <row r="137" spans="3:21" x14ac:dyDescent="0.2">
      <c r="C137" s="5">
        <v>54</v>
      </c>
      <c r="D137" t="s">
        <v>909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>
        <v>12</v>
      </c>
      <c r="L137">
        <v>20</v>
      </c>
      <c r="M137">
        <v>0</v>
      </c>
      <c r="N137">
        <v>0</v>
      </c>
      <c r="O137">
        <v>24</v>
      </c>
      <c r="P137">
        <v>8</v>
      </c>
      <c r="Q137">
        <v>1</v>
      </c>
      <c r="R137">
        <v>0</v>
      </c>
      <c r="S137">
        <v>32</v>
      </c>
      <c r="T137">
        <v>15</v>
      </c>
      <c r="U137" s="49">
        <v>0.46875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26F8-E510-9644-9D6B-55EF45C2C586}">
  <dimension ref="A1:Q63"/>
  <sheetViews>
    <sheetView workbookViewId="0">
      <selection activeCell="I9" sqref="I9"/>
    </sheetView>
  </sheetViews>
  <sheetFormatPr baseColWidth="10" defaultRowHeight="15" x14ac:dyDescent="0.2"/>
  <sheetData>
    <row r="1" spans="1:17" x14ac:dyDescent="0.2">
      <c r="A1" s="6" t="s">
        <v>1225</v>
      </c>
      <c r="B1" s="6" t="s">
        <v>1043</v>
      </c>
      <c r="C1" s="6"/>
      <c r="D1" s="6"/>
      <c r="E1" s="6"/>
      <c r="F1" s="6"/>
      <c r="G1" s="6" t="s">
        <v>1044</v>
      </c>
      <c r="H1" s="6"/>
      <c r="I1" s="6"/>
      <c r="J1" s="6"/>
      <c r="K1" s="6"/>
      <c r="L1" s="6"/>
      <c r="M1" s="6"/>
      <c r="N1" s="6"/>
      <c r="O1" s="6"/>
    </row>
    <row r="2" spans="1:17" x14ac:dyDescent="0.2">
      <c r="B2" t="s">
        <v>913</v>
      </c>
      <c r="C2" t="s">
        <v>912</v>
      </c>
      <c r="D2" t="s">
        <v>911</v>
      </c>
      <c r="E2" t="s">
        <v>919</v>
      </c>
      <c r="G2" t="s">
        <v>913</v>
      </c>
      <c r="H2" t="s">
        <v>912</v>
      </c>
      <c r="I2" t="s">
        <v>911</v>
      </c>
      <c r="J2" t="s">
        <v>919</v>
      </c>
      <c r="M2" s="6" t="s">
        <v>1204</v>
      </c>
      <c r="O2" t="s">
        <v>1200</v>
      </c>
      <c r="Q2" t="s">
        <v>1201</v>
      </c>
    </row>
    <row r="3" spans="1:17" x14ac:dyDescent="0.2">
      <c r="A3" s="5">
        <v>1</v>
      </c>
      <c r="B3">
        <v>1</v>
      </c>
      <c r="C3">
        <v>19</v>
      </c>
      <c r="D3">
        <v>20</v>
      </c>
      <c r="E3">
        <v>0</v>
      </c>
      <c r="G3">
        <v>4</v>
      </c>
      <c r="H3">
        <v>12</v>
      </c>
      <c r="I3">
        <v>17</v>
      </c>
      <c r="J3">
        <v>7</v>
      </c>
      <c r="M3" s="21">
        <v>19</v>
      </c>
      <c r="N3" s="22"/>
      <c r="O3" s="22">
        <v>19</v>
      </c>
      <c r="P3" s="22"/>
      <c r="Q3" s="22">
        <v>24</v>
      </c>
    </row>
    <row r="4" spans="1:17" x14ac:dyDescent="0.2">
      <c r="A4" s="5">
        <v>2</v>
      </c>
      <c r="B4">
        <v>28</v>
      </c>
      <c r="C4">
        <v>0</v>
      </c>
      <c r="D4">
        <v>0</v>
      </c>
      <c r="E4">
        <v>0</v>
      </c>
      <c r="G4">
        <v>28</v>
      </c>
      <c r="H4">
        <v>0</v>
      </c>
      <c r="I4">
        <v>0</v>
      </c>
      <c r="J4">
        <v>0</v>
      </c>
      <c r="M4" s="21">
        <v>25</v>
      </c>
      <c r="N4" s="22"/>
      <c r="O4" s="22">
        <v>28</v>
      </c>
      <c r="P4" s="22"/>
      <c r="Q4" s="22">
        <v>28</v>
      </c>
    </row>
    <row r="5" spans="1:17" x14ac:dyDescent="0.2">
      <c r="A5" s="5">
        <v>3</v>
      </c>
      <c r="B5">
        <v>30</v>
      </c>
      <c r="C5">
        <v>6</v>
      </c>
      <c r="D5">
        <v>0</v>
      </c>
      <c r="E5">
        <v>0</v>
      </c>
      <c r="G5">
        <v>32</v>
      </c>
      <c r="H5">
        <v>4</v>
      </c>
      <c r="I5">
        <v>0</v>
      </c>
      <c r="J5">
        <v>0</v>
      </c>
      <c r="M5" s="21">
        <v>30</v>
      </c>
      <c r="N5" s="22"/>
      <c r="O5" s="22">
        <v>33</v>
      </c>
      <c r="P5" s="22"/>
      <c r="Q5" s="22">
        <v>40</v>
      </c>
    </row>
    <row r="6" spans="1:17" x14ac:dyDescent="0.2">
      <c r="A6" s="5">
        <v>4</v>
      </c>
      <c r="B6">
        <v>28</v>
      </c>
      <c r="C6">
        <v>12</v>
      </c>
      <c r="D6">
        <v>2</v>
      </c>
      <c r="E6">
        <v>1</v>
      </c>
      <c r="G6">
        <v>25</v>
      </c>
      <c r="H6">
        <v>15</v>
      </c>
      <c r="I6">
        <v>2</v>
      </c>
      <c r="J6">
        <v>1</v>
      </c>
      <c r="M6" s="5">
        <v>41</v>
      </c>
      <c r="O6">
        <v>22</v>
      </c>
      <c r="Q6">
        <v>24</v>
      </c>
    </row>
    <row r="7" spans="1:17" x14ac:dyDescent="0.2">
      <c r="A7" s="5">
        <v>7</v>
      </c>
      <c r="B7">
        <v>15</v>
      </c>
      <c r="C7">
        <v>12</v>
      </c>
      <c r="D7">
        <v>8</v>
      </c>
      <c r="E7">
        <v>4</v>
      </c>
      <c r="G7">
        <v>27</v>
      </c>
      <c r="H7">
        <v>10</v>
      </c>
      <c r="I7">
        <v>2</v>
      </c>
      <c r="J7">
        <v>0</v>
      </c>
      <c r="M7" s="5">
        <v>42</v>
      </c>
      <c r="O7">
        <v>21</v>
      </c>
      <c r="Q7">
        <v>30</v>
      </c>
    </row>
    <row r="8" spans="1:17" x14ac:dyDescent="0.2">
      <c r="A8" s="5">
        <v>8</v>
      </c>
      <c r="B8">
        <v>29</v>
      </c>
      <c r="C8">
        <v>17</v>
      </c>
      <c r="D8">
        <v>0</v>
      </c>
      <c r="E8">
        <v>0</v>
      </c>
      <c r="G8">
        <v>46</v>
      </c>
      <c r="H8">
        <v>0</v>
      </c>
      <c r="I8">
        <v>0</v>
      </c>
      <c r="J8">
        <v>0</v>
      </c>
      <c r="M8" s="5">
        <v>45</v>
      </c>
      <c r="O8">
        <v>23</v>
      </c>
      <c r="Q8">
        <v>30</v>
      </c>
    </row>
    <row r="9" spans="1:17" x14ac:dyDescent="0.2">
      <c r="A9" s="5">
        <v>9</v>
      </c>
      <c r="B9">
        <v>26</v>
      </c>
      <c r="C9">
        <v>12</v>
      </c>
      <c r="D9">
        <v>0</v>
      </c>
      <c r="E9">
        <v>0</v>
      </c>
      <c r="G9">
        <v>37</v>
      </c>
      <c r="H9">
        <v>0</v>
      </c>
      <c r="I9">
        <v>0</v>
      </c>
      <c r="J9">
        <v>1</v>
      </c>
      <c r="M9" s="5">
        <v>45</v>
      </c>
      <c r="O9">
        <v>35</v>
      </c>
      <c r="Q9">
        <v>37</v>
      </c>
    </row>
    <row r="10" spans="1:17" x14ac:dyDescent="0.2">
      <c r="A10" s="5">
        <v>10</v>
      </c>
      <c r="B10">
        <v>31</v>
      </c>
      <c r="C10">
        <v>21</v>
      </c>
      <c r="D10">
        <v>0</v>
      </c>
      <c r="E10">
        <v>0</v>
      </c>
      <c r="G10">
        <v>49</v>
      </c>
      <c r="H10">
        <v>2</v>
      </c>
      <c r="I10">
        <v>1</v>
      </c>
      <c r="J10">
        <v>0</v>
      </c>
      <c r="M10" s="5">
        <v>46</v>
      </c>
      <c r="O10">
        <v>36</v>
      </c>
      <c r="Q10">
        <v>36</v>
      </c>
    </row>
    <row r="11" spans="1:17" x14ac:dyDescent="0.2">
      <c r="A11" s="5">
        <v>11</v>
      </c>
      <c r="B11">
        <v>14</v>
      </c>
      <c r="C11">
        <v>22</v>
      </c>
      <c r="D11">
        <v>0</v>
      </c>
      <c r="E11">
        <v>0</v>
      </c>
      <c r="G11">
        <v>34</v>
      </c>
      <c r="H11">
        <v>2</v>
      </c>
      <c r="I11">
        <v>0</v>
      </c>
      <c r="J11">
        <v>0</v>
      </c>
      <c r="M11" s="5">
        <v>47</v>
      </c>
      <c r="O11">
        <v>21</v>
      </c>
      <c r="Q11">
        <v>24</v>
      </c>
    </row>
    <row r="12" spans="1:17" x14ac:dyDescent="0.2">
      <c r="A12" s="5">
        <v>12</v>
      </c>
      <c r="B12">
        <v>21</v>
      </c>
      <c r="C12">
        <v>15</v>
      </c>
      <c r="D12">
        <v>1</v>
      </c>
      <c r="E12">
        <v>0</v>
      </c>
      <c r="G12">
        <v>30</v>
      </c>
      <c r="H12">
        <v>5</v>
      </c>
      <c r="I12">
        <v>2</v>
      </c>
      <c r="J12">
        <v>0</v>
      </c>
      <c r="M12" s="5">
        <v>50</v>
      </c>
      <c r="O12">
        <v>18</v>
      </c>
      <c r="Q12">
        <v>25</v>
      </c>
    </row>
    <row r="13" spans="1:17" x14ac:dyDescent="0.2">
      <c r="A13" s="5">
        <v>13</v>
      </c>
      <c r="B13">
        <v>28</v>
      </c>
      <c r="C13">
        <v>4</v>
      </c>
      <c r="D13">
        <v>0</v>
      </c>
      <c r="E13">
        <v>0</v>
      </c>
      <c r="G13">
        <v>28</v>
      </c>
      <c r="H13">
        <v>4</v>
      </c>
      <c r="I13">
        <v>0</v>
      </c>
      <c r="J13">
        <v>0</v>
      </c>
      <c r="M13" s="5">
        <v>50</v>
      </c>
      <c r="O13">
        <v>12</v>
      </c>
      <c r="Q13">
        <v>37</v>
      </c>
    </row>
    <row r="14" spans="1:17" x14ac:dyDescent="0.2">
      <c r="A14" s="5">
        <v>14</v>
      </c>
      <c r="B14">
        <v>23</v>
      </c>
      <c r="C14">
        <v>10</v>
      </c>
      <c r="D14">
        <v>0</v>
      </c>
      <c r="E14">
        <v>0</v>
      </c>
      <c r="G14">
        <v>30</v>
      </c>
      <c r="H14">
        <v>3</v>
      </c>
      <c r="I14">
        <v>0</v>
      </c>
      <c r="J14">
        <v>0</v>
      </c>
      <c r="M14" s="5">
        <v>51</v>
      </c>
      <c r="O14">
        <v>26</v>
      </c>
      <c r="Q14">
        <v>22</v>
      </c>
    </row>
    <row r="15" spans="1:17" x14ac:dyDescent="0.2">
      <c r="A15" s="5">
        <v>15</v>
      </c>
      <c r="B15">
        <v>20</v>
      </c>
      <c r="C15">
        <v>13</v>
      </c>
      <c r="D15">
        <v>0</v>
      </c>
      <c r="E15">
        <v>0</v>
      </c>
      <c r="G15">
        <v>30</v>
      </c>
      <c r="H15">
        <v>3</v>
      </c>
      <c r="I15">
        <v>0</v>
      </c>
      <c r="J15">
        <v>0</v>
      </c>
      <c r="M15" s="5">
        <v>51</v>
      </c>
      <c r="O15">
        <v>12</v>
      </c>
      <c r="Q15">
        <v>34</v>
      </c>
    </row>
    <row r="16" spans="1:17" x14ac:dyDescent="0.2">
      <c r="A16" s="5">
        <v>17</v>
      </c>
      <c r="B16">
        <v>18</v>
      </c>
      <c r="C16">
        <v>14</v>
      </c>
      <c r="D16">
        <v>1</v>
      </c>
      <c r="E16">
        <v>0</v>
      </c>
      <c r="G16">
        <v>25</v>
      </c>
      <c r="H16">
        <v>8</v>
      </c>
      <c r="I16">
        <v>0</v>
      </c>
      <c r="J16">
        <v>0</v>
      </c>
      <c r="M16" s="5">
        <v>52</v>
      </c>
      <c r="O16">
        <v>33</v>
      </c>
      <c r="Q16">
        <v>34</v>
      </c>
    </row>
    <row r="17" spans="1:17" x14ac:dyDescent="0.2">
      <c r="A17" s="5">
        <v>18</v>
      </c>
      <c r="B17">
        <v>35</v>
      </c>
      <c r="C17">
        <v>2</v>
      </c>
      <c r="D17">
        <v>0</v>
      </c>
      <c r="E17">
        <v>0</v>
      </c>
      <c r="G17">
        <v>37</v>
      </c>
      <c r="H17">
        <v>0</v>
      </c>
      <c r="I17">
        <v>0</v>
      </c>
      <c r="J17">
        <v>0</v>
      </c>
      <c r="M17" s="5">
        <v>53</v>
      </c>
      <c r="O17">
        <v>35</v>
      </c>
      <c r="Q17">
        <v>37</v>
      </c>
    </row>
    <row r="18" spans="1:17" x14ac:dyDescent="0.2">
      <c r="A18" s="5">
        <v>19</v>
      </c>
      <c r="B18">
        <v>1</v>
      </c>
      <c r="C18">
        <v>34</v>
      </c>
      <c r="D18">
        <v>7</v>
      </c>
      <c r="E18">
        <v>0</v>
      </c>
      <c r="G18">
        <v>4</v>
      </c>
      <c r="H18">
        <v>33</v>
      </c>
      <c r="I18">
        <v>5</v>
      </c>
      <c r="J18">
        <v>0</v>
      </c>
      <c r="M18" s="5">
        <v>53</v>
      </c>
      <c r="O18">
        <v>23</v>
      </c>
      <c r="Q18">
        <v>33</v>
      </c>
    </row>
    <row r="19" spans="1:17" x14ac:dyDescent="0.2">
      <c r="A19" s="5">
        <v>20</v>
      </c>
      <c r="B19">
        <v>21</v>
      </c>
      <c r="C19">
        <v>3</v>
      </c>
      <c r="D19">
        <v>0</v>
      </c>
      <c r="E19">
        <v>0</v>
      </c>
      <c r="G19">
        <v>24</v>
      </c>
      <c r="H19">
        <v>0</v>
      </c>
      <c r="I19">
        <v>0</v>
      </c>
      <c r="J19">
        <v>0</v>
      </c>
      <c r="M19" s="5">
        <v>56</v>
      </c>
      <c r="O19">
        <v>30</v>
      </c>
      <c r="Q19">
        <v>32</v>
      </c>
    </row>
    <row r="20" spans="1:17" x14ac:dyDescent="0.2">
      <c r="A20" s="5">
        <v>21</v>
      </c>
      <c r="B20">
        <v>36</v>
      </c>
      <c r="C20">
        <v>1</v>
      </c>
      <c r="D20">
        <v>0</v>
      </c>
      <c r="E20">
        <v>0</v>
      </c>
      <c r="G20">
        <v>35</v>
      </c>
      <c r="H20">
        <v>2</v>
      </c>
      <c r="I20">
        <v>0</v>
      </c>
      <c r="J20">
        <v>0</v>
      </c>
      <c r="M20" s="5">
        <v>56</v>
      </c>
      <c r="O20">
        <v>20</v>
      </c>
      <c r="Q20">
        <v>19</v>
      </c>
    </row>
    <row r="21" spans="1:17" x14ac:dyDescent="0.2">
      <c r="A21" s="5">
        <v>22</v>
      </c>
      <c r="B21">
        <v>10</v>
      </c>
      <c r="C21">
        <v>23</v>
      </c>
      <c r="D21">
        <v>2</v>
      </c>
      <c r="E21">
        <v>0</v>
      </c>
      <c r="G21">
        <v>26</v>
      </c>
      <c r="H21">
        <v>7</v>
      </c>
      <c r="I21">
        <v>2</v>
      </c>
      <c r="J21">
        <v>0</v>
      </c>
      <c r="M21" s="5">
        <v>57</v>
      </c>
      <c r="O21">
        <v>24</v>
      </c>
      <c r="Q21">
        <v>26</v>
      </c>
    </row>
    <row r="22" spans="1:17" x14ac:dyDescent="0.2">
      <c r="A22" s="5">
        <v>23</v>
      </c>
      <c r="B22">
        <v>26</v>
      </c>
      <c r="C22">
        <v>7</v>
      </c>
      <c r="D22">
        <v>0</v>
      </c>
      <c r="E22">
        <v>0</v>
      </c>
      <c r="G22">
        <v>22</v>
      </c>
      <c r="H22">
        <v>11</v>
      </c>
      <c r="I22">
        <v>0</v>
      </c>
      <c r="J22">
        <v>0</v>
      </c>
      <c r="M22" s="5">
        <v>57</v>
      </c>
      <c r="O22">
        <v>12</v>
      </c>
      <c r="Q22">
        <v>24</v>
      </c>
    </row>
    <row r="23" spans="1:17" x14ac:dyDescent="0.2">
      <c r="A23" s="5">
        <v>24</v>
      </c>
      <c r="B23">
        <v>12</v>
      </c>
      <c r="C23">
        <v>26</v>
      </c>
      <c r="D23">
        <v>0</v>
      </c>
      <c r="E23">
        <v>0</v>
      </c>
      <c r="G23">
        <v>37</v>
      </c>
      <c r="H23">
        <v>1</v>
      </c>
      <c r="I23">
        <v>0</v>
      </c>
      <c r="J23">
        <v>0</v>
      </c>
      <c r="M23" s="5">
        <v>59</v>
      </c>
      <c r="O23">
        <v>29</v>
      </c>
      <c r="Q23">
        <v>46</v>
      </c>
    </row>
    <row r="24" spans="1:17" x14ac:dyDescent="0.2">
      <c r="A24" s="5">
        <v>27</v>
      </c>
      <c r="B24">
        <v>20</v>
      </c>
      <c r="C24">
        <v>0</v>
      </c>
      <c r="D24">
        <v>0</v>
      </c>
      <c r="E24">
        <v>0</v>
      </c>
      <c r="G24">
        <v>19</v>
      </c>
      <c r="H24">
        <v>1</v>
      </c>
      <c r="I24">
        <v>0</v>
      </c>
      <c r="J24">
        <v>0</v>
      </c>
      <c r="M24" s="5">
        <v>60</v>
      </c>
      <c r="O24">
        <v>20</v>
      </c>
      <c r="Q24">
        <v>29</v>
      </c>
    </row>
    <row r="25" spans="1:17" x14ac:dyDescent="0.2">
      <c r="A25" s="5">
        <v>28</v>
      </c>
      <c r="B25">
        <v>14</v>
      </c>
      <c r="C25">
        <v>20</v>
      </c>
      <c r="D25">
        <v>0</v>
      </c>
      <c r="E25">
        <v>0</v>
      </c>
      <c r="G25">
        <v>16</v>
      </c>
      <c r="H25">
        <v>17</v>
      </c>
      <c r="I25">
        <v>1</v>
      </c>
      <c r="J25">
        <v>0</v>
      </c>
      <c r="M25" s="5">
        <v>62</v>
      </c>
      <c r="O25">
        <v>21</v>
      </c>
      <c r="Q25">
        <v>35</v>
      </c>
    </row>
    <row r="26" spans="1:17" x14ac:dyDescent="0.2">
      <c r="A26" s="5">
        <v>30</v>
      </c>
      <c r="B26">
        <v>25</v>
      </c>
      <c r="C26">
        <v>16</v>
      </c>
      <c r="D26">
        <v>0</v>
      </c>
      <c r="E26">
        <v>0</v>
      </c>
      <c r="G26">
        <v>37</v>
      </c>
      <c r="H26">
        <v>3</v>
      </c>
      <c r="I26">
        <v>1</v>
      </c>
      <c r="J26">
        <v>0</v>
      </c>
      <c r="M26" s="5">
        <v>64</v>
      </c>
      <c r="O26">
        <v>14</v>
      </c>
      <c r="Q26">
        <v>34</v>
      </c>
    </row>
    <row r="27" spans="1:17" x14ac:dyDescent="0.2">
      <c r="A27" s="5">
        <v>31</v>
      </c>
      <c r="B27">
        <v>14</v>
      </c>
      <c r="C27">
        <v>18</v>
      </c>
      <c r="D27">
        <v>5</v>
      </c>
      <c r="E27">
        <v>0</v>
      </c>
      <c r="G27">
        <v>28</v>
      </c>
      <c r="H27">
        <v>7</v>
      </c>
      <c r="I27">
        <v>2</v>
      </c>
      <c r="J27">
        <v>0</v>
      </c>
      <c r="M27" s="5">
        <v>64</v>
      </c>
      <c r="O27">
        <v>17</v>
      </c>
      <c r="Q27">
        <v>26</v>
      </c>
    </row>
    <row r="28" spans="1:17" x14ac:dyDescent="0.2">
      <c r="A28" s="5">
        <v>32</v>
      </c>
      <c r="B28">
        <v>2</v>
      </c>
      <c r="C28">
        <v>23</v>
      </c>
      <c r="D28">
        <v>2</v>
      </c>
      <c r="E28">
        <v>0</v>
      </c>
      <c r="G28">
        <v>6</v>
      </c>
      <c r="H28">
        <v>18</v>
      </c>
      <c r="I28">
        <v>3</v>
      </c>
      <c r="J28">
        <v>1</v>
      </c>
      <c r="M28" s="5">
        <v>65</v>
      </c>
      <c r="O28">
        <v>25</v>
      </c>
      <c r="Q28">
        <v>24</v>
      </c>
    </row>
    <row r="29" spans="1:17" x14ac:dyDescent="0.2">
      <c r="A29" s="5">
        <v>33</v>
      </c>
      <c r="B29">
        <v>12</v>
      </c>
      <c r="C29">
        <v>17</v>
      </c>
      <c r="D29">
        <v>0</v>
      </c>
      <c r="E29">
        <v>0</v>
      </c>
      <c r="G29">
        <v>27</v>
      </c>
      <c r="H29">
        <v>2</v>
      </c>
      <c r="I29">
        <v>0</v>
      </c>
      <c r="J29">
        <v>0</v>
      </c>
      <c r="M29" s="5">
        <v>65</v>
      </c>
      <c r="O29">
        <v>16</v>
      </c>
      <c r="Q29">
        <v>30</v>
      </c>
    </row>
    <row r="30" spans="1:17" x14ac:dyDescent="0.2">
      <c r="A30" s="5">
        <v>34</v>
      </c>
      <c r="B30">
        <v>17</v>
      </c>
      <c r="C30">
        <v>12</v>
      </c>
      <c r="D30">
        <v>2</v>
      </c>
      <c r="E30">
        <v>0</v>
      </c>
      <c r="G30">
        <v>26</v>
      </c>
      <c r="H30">
        <v>5</v>
      </c>
      <c r="I30">
        <v>0</v>
      </c>
      <c r="J30">
        <v>0</v>
      </c>
      <c r="M30" s="5">
        <v>65</v>
      </c>
      <c r="O30">
        <v>19</v>
      </c>
      <c r="Q30">
        <v>35</v>
      </c>
    </row>
    <row r="31" spans="1:17" x14ac:dyDescent="0.2">
      <c r="A31" s="5">
        <v>35</v>
      </c>
      <c r="B31">
        <v>17</v>
      </c>
      <c r="C31">
        <v>14</v>
      </c>
      <c r="D31">
        <v>2</v>
      </c>
      <c r="E31">
        <v>0</v>
      </c>
      <c r="G31">
        <v>32</v>
      </c>
      <c r="H31">
        <v>1</v>
      </c>
      <c r="I31">
        <v>0</v>
      </c>
      <c r="J31">
        <v>0</v>
      </c>
      <c r="M31" s="5">
        <v>66</v>
      </c>
      <c r="O31">
        <v>25</v>
      </c>
      <c r="Q31">
        <v>37</v>
      </c>
    </row>
    <row r="32" spans="1:17" x14ac:dyDescent="0.2">
      <c r="A32" s="5">
        <v>36</v>
      </c>
      <c r="B32">
        <v>36</v>
      </c>
      <c r="C32">
        <v>0</v>
      </c>
      <c r="D32">
        <v>0</v>
      </c>
      <c r="E32">
        <v>0</v>
      </c>
      <c r="G32">
        <v>36</v>
      </c>
      <c r="H32">
        <v>0</v>
      </c>
      <c r="I32">
        <v>0</v>
      </c>
      <c r="J32">
        <v>0</v>
      </c>
      <c r="M32" s="5">
        <v>66</v>
      </c>
      <c r="O32">
        <v>17</v>
      </c>
      <c r="Q32">
        <v>32</v>
      </c>
    </row>
    <row r="33" spans="1:17" x14ac:dyDescent="0.2">
      <c r="A33" s="5">
        <v>37</v>
      </c>
      <c r="B33">
        <v>20</v>
      </c>
      <c r="C33">
        <v>16</v>
      </c>
      <c r="D33">
        <v>1</v>
      </c>
      <c r="E33">
        <v>0</v>
      </c>
      <c r="G33">
        <v>29</v>
      </c>
      <c r="H33">
        <v>8</v>
      </c>
      <c r="I33">
        <v>0</v>
      </c>
      <c r="J33">
        <v>0</v>
      </c>
      <c r="M33" s="5">
        <v>66</v>
      </c>
      <c r="O33">
        <v>32</v>
      </c>
      <c r="Q33">
        <v>33</v>
      </c>
    </row>
    <row r="34" spans="1:17" x14ac:dyDescent="0.2">
      <c r="A34" s="5">
        <v>38</v>
      </c>
      <c r="B34">
        <v>24</v>
      </c>
      <c r="C34">
        <v>11</v>
      </c>
      <c r="D34">
        <v>2</v>
      </c>
      <c r="E34">
        <v>0</v>
      </c>
      <c r="G34">
        <v>31</v>
      </c>
      <c r="H34">
        <v>4</v>
      </c>
      <c r="I34">
        <v>1</v>
      </c>
      <c r="J34">
        <v>1</v>
      </c>
      <c r="M34" s="5">
        <v>67</v>
      </c>
      <c r="O34">
        <v>1</v>
      </c>
      <c r="Q34">
        <v>4</v>
      </c>
    </row>
    <row r="35" spans="1:17" x14ac:dyDescent="0.2">
      <c r="A35" s="5">
        <v>39</v>
      </c>
      <c r="B35">
        <v>12</v>
      </c>
      <c r="C35">
        <v>24</v>
      </c>
      <c r="D35">
        <v>2</v>
      </c>
      <c r="E35">
        <v>0</v>
      </c>
      <c r="G35">
        <v>34</v>
      </c>
      <c r="H35">
        <v>4</v>
      </c>
      <c r="I35">
        <v>0</v>
      </c>
      <c r="J35">
        <v>0</v>
      </c>
      <c r="M35" s="5">
        <v>67</v>
      </c>
      <c r="O35">
        <v>24</v>
      </c>
      <c r="Q35">
        <v>31</v>
      </c>
    </row>
    <row r="36" spans="1:17" x14ac:dyDescent="0.2">
      <c r="A36" s="5">
        <v>40</v>
      </c>
      <c r="B36">
        <v>19</v>
      </c>
      <c r="C36">
        <v>17</v>
      </c>
      <c r="D36">
        <v>0</v>
      </c>
      <c r="E36">
        <v>0</v>
      </c>
      <c r="G36">
        <v>24</v>
      </c>
      <c r="H36">
        <v>11</v>
      </c>
      <c r="I36">
        <v>1</v>
      </c>
      <c r="J36">
        <v>0</v>
      </c>
      <c r="M36" s="5">
        <v>67</v>
      </c>
      <c r="O36">
        <v>39</v>
      </c>
      <c r="Q36">
        <v>45</v>
      </c>
    </row>
    <row r="37" spans="1:17" x14ac:dyDescent="0.2">
      <c r="A37" s="5">
        <v>41</v>
      </c>
      <c r="B37">
        <v>17</v>
      </c>
      <c r="C37">
        <v>15</v>
      </c>
      <c r="D37">
        <v>1</v>
      </c>
      <c r="E37">
        <v>0</v>
      </c>
      <c r="G37">
        <v>30</v>
      </c>
      <c r="H37">
        <v>3</v>
      </c>
      <c r="I37">
        <v>0</v>
      </c>
      <c r="J37">
        <v>0</v>
      </c>
      <c r="M37" s="5">
        <v>68</v>
      </c>
      <c r="O37">
        <v>26</v>
      </c>
      <c r="Q37">
        <v>37</v>
      </c>
    </row>
    <row r="38" spans="1:17" x14ac:dyDescent="0.2">
      <c r="A38" s="5">
        <v>44</v>
      </c>
      <c r="B38">
        <v>24</v>
      </c>
      <c r="C38">
        <v>3</v>
      </c>
      <c r="D38">
        <v>0</v>
      </c>
      <c r="E38">
        <v>0</v>
      </c>
      <c r="G38">
        <v>26</v>
      </c>
      <c r="H38">
        <v>1</v>
      </c>
      <c r="I38">
        <v>0</v>
      </c>
      <c r="J38">
        <v>0</v>
      </c>
      <c r="M38" s="5">
        <v>68</v>
      </c>
      <c r="O38">
        <v>10</v>
      </c>
      <c r="Q38">
        <v>26</v>
      </c>
    </row>
    <row r="39" spans="1:17" x14ac:dyDescent="0.2">
      <c r="A39" s="5">
        <v>45</v>
      </c>
      <c r="B39">
        <v>35</v>
      </c>
      <c r="C39">
        <v>2</v>
      </c>
      <c r="D39">
        <v>0</v>
      </c>
      <c r="E39">
        <v>0</v>
      </c>
      <c r="G39">
        <v>37</v>
      </c>
      <c r="H39">
        <v>0</v>
      </c>
      <c r="I39">
        <v>0</v>
      </c>
      <c r="J39">
        <v>0</v>
      </c>
      <c r="M39" s="5">
        <v>69</v>
      </c>
      <c r="O39">
        <v>23</v>
      </c>
      <c r="Q39">
        <v>23</v>
      </c>
    </row>
    <row r="40" spans="1:17" x14ac:dyDescent="0.2">
      <c r="A40" s="5">
        <v>46</v>
      </c>
      <c r="B40">
        <v>25</v>
      </c>
      <c r="C40">
        <v>13</v>
      </c>
      <c r="D40">
        <v>0</v>
      </c>
      <c r="E40">
        <v>0</v>
      </c>
      <c r="G40">
        <v>32</v>
      </c>
      <c r="H40">
        <v>5</v>
      </c>
      <c r="I40">
        <v>1</v>
      </c>
      <c r="J40">
        <v>0</v>
      </c>
      <c r="M40" s="5">
        <v>69</v>
      </c>
      <c r="O40">
        <v>37</v>
      </c>
      <c r="Q40">
        <v>47</v>
      </c>
    </row>
    <row r="41" spans="1:17" x14ac:dyDescent="0.2">
      <c r="A41" s="5">
        <v>47</v>
      </c>
      <c r="B41">
        <v>25</v>
      </c>
      <c r="C41">
        <v>16</v>
      </c>
      <c r="D41">
        <v>0</v>
      </c>
      <c r="E41">
        <v>0</v>
      </c>
      <c r="G41">
        <v>24</v>
      </c>
      <c r="H41">
        <v>15</v>
      </c>
      <c r="I41">
        <v>2</v>
      </c>
      <c r="J41">
        <v>0</v>
      </c>
      <c r="M41" s="5">
        <v>70</v>
      </c>
      <c r="O41">
        <v>16</v>
      </c>
      <c r="Q41">
        <v>33</v>
      </c>
    </row>
    <row r="42" spans="1:17" x14ac:dyDescent="0.2">
      <c r="A42" s="5">
        <v>48</v>
      </c>
      <c r="B42">
        <v>32</v>
      </c>
      <c r="C42">
        <v>2</v>
      </c>
      <c r="D42">
        <v>0</v>
      </c>
      <c r="E42">
        <v>0</v>
      </c>
      <c r="G42">
        <v>33</v>
      </c>
      <c r="H42">
        <v>1</v>
      </c>
      <c r="I42">
        <v>0</v>
      </c>
      <c r="J42">
        <v>0</v>
      </c>
      <c r="M42" s="5">
        <v>71</v>
      </c>
      <c r="O42">
        <v>15</v>
      </c>
      <c r="Q42">
        <v>27</v>
      </c>
    </row>
    <row r="43" spans="1:17" x14ac:dyDescent="0.2">
      <c r="A43" s="5">
        <v>49</v>
      </c>
      <c r="B43">
        <v>23</v>
      </c>
      <c r="C43">
        <v>13</v>
      </c>
      <c r="D43">
        <v>1</v>
      </c>
      <c r="E43">
        <v>0</v>
      </c>
      <c r="G43">
        <v>33</v>
      </c>
      <c r="H43">
        <v>3</v>
      </c>
      <c r="I43">
        <v>1</v>
      </c>
      <c r="J43">
        <v>0</v>
      </c>
      <c r="M43" s="5">
        <v>71</v>
      </c>
      <c r="O43">
        <v>14</v>
      </c>
      <c r="Q43">
        <v>16</v>
      </c>
    </row>
    <row r="44" spans="1:17" x14ac:dyDescent="0.2">
      <c r="A44" s="5">
        <v>50</v>
      </c>
      <c r="B44">
        <v>16</v>
      </c>
      <c r="C44">
        <v>16</v>
      </c>
      <c r="D44">
        <v>0</v>
      </c>
      <c r="E44">
        <v>0</v>
      </c>
      <c r="G44">
        <v>30</v>
      </c>
      <c r="H44">
        <v>2</v>
      </c>
      <c r="I44">
        <v>0</v>
      </c>
      <c r="J44">
        <v>0</v>
      </c>
      <c r="M44" s="5">
        <v>72</v>
      </c>
      <c r="O44">
        <v>20</v>
      </c>
      <c r="Q44">
        <v>30</v>
      </c>
    </row>
    <row r="45" spans="1:17" x14ac:dyDescent="0.2">
      <c r="A45" s="5">
        <v>51</v>
      </c>
      <c r="B45">
        <v>21</v>
      </c>
      <c r="C45">
        <v>15</v>
      </c>
      <c r="D45">
        <v>0</v>
      </c>
      <c r="E45">
        <v>0</v>
      </c>
      <c r="G45">
        <v>35</v>
      </c>
      <c r="H45">
        <v>0</v>
      </c>
      <c r="I45">
        <v>1</v>
      </c>
      <c r="J45">
        <v>0</v>
      </c>
      <c r="M45" s="5">
        <v>73</v>
      </c>
      <c r="O45">
        <v>24</v>
      </c>
      <c r="Q45">
        <v>37</v>
      </c>
    </row>
    <row r="46" spans="1:17" x14ac:dyDescent="0.2">
      <c r="A46" s="5">
        <v>52</v>
      </c>
      <c r="B46">
        <v>15</v>
      </c>
      <c r="C46">
        <v>11</v>
      </c>
      <c r="D46">
        <v>0</v>
      </c>
      <c r="E46">
        <v>0</v>
      </c>
      <c r="G46">
        <v>20</v>
      </c>
      <c r="H46">
        <v>4</v>
      </c>
      <c r="I46">
        <v>2</v>
      </c>
      <c r="J46">
        <v>0</v>
      </c>
      <c r="M46" s="5">
        <v>73</v>
      </c>
      <c r="O46">
        <v>29</v>
      </c>
      <c r="Q46">
        <v>29</v>
      </c>
    </row>
    <row r="47" spans="1:17" x14ac:dyDescent="0.2">
      <c r="A47" s="5">
        <v>53</v>
      </c>
      <c r="B47">
        <v>22</v>
      </c>
      <c r="C47">
        <v>2</v>
      </c>
      <c r="D47">
        <v>0</v>
      </c>
      <c r="E47">
        <v>0</v>
      </c>
      <c r="G47">
        <v>24</v>
      </c>
      <c r="H47">
        <v>0</v>
      </c>
      <c r="I47">
        <v>0</v>
      </c>
      <c r="J47">
        <v>0</v>
      </c>
      <c r="M47" s="5">
        <v>74</v>
      </c>
      <c r="O47">
        <v>28</v>
      </c>
      <c r="Q47">
        <v>25</v>
      </c>
    </row>
    <row r="48" spans="1:17" x14ac:dyDescent="0.2">
      <c r="A48" s="5">
        <v>54</v>
      </c>
      <c r="B48">
        <v>12</v>
      </c>
      <c r="C48">
        <v>20</v>
      </c>
      <c r="D48">
        <v>0</v>
      </c>
      <c r="E48">
        <v>0</v>
      </c>
      <c r="G48">
        <v>24</v>
      </c>
      <c r="H48">
        <v>8</v>
      </c>
      <c r="I48">
        <v>1</v>
      </c>
      <c r="J48">
        <v>0</v>
      </c>
      <c r="M48" s="5">
        <v>74</v>
      </c>
      <c r="O48">
        <v>1</v>
      </c>
      <c r="Q48">
        <v>4</v>
      </c>
    </row>
    <row r="49" spans="1:17" x14ac:dyDescent="0.2">
      <c r="A49" s="5">
        <v>55</v>
      </c>
      <c r="B49">
        <v>33</v>
      </c>
      <c r="C49">
        <v>3</v>
      </c>
      <c r="D49">
        <v>0</v>
      </c>
      <c r="E49">
        <v>0</v>
      </c>
      <c r="G49">
        <v>34</v>
      </c>
      <c r="H49">
        <v>2</v>
      </c>
      <c r="I49">
        <v>0</v>
      </c>
      <c r="J49">
        <v>0</v>
      </c>
      <c r="M49" s="5">
        <v>74</v>
      </c>
      <c r="O49">
        <v>2</v>
      </c>
      <c r="Q49">
        <v>6</v>
      </c>
    </row>
    <row r="50" spans="1:17" x14ac:dyDescent="0.2">
      <c r="A50" s="5">
        <v>56</v>
      </c>
      <c r="B50">
        <v>24</v>
      </c>
      <c r="C50">
        <v>14</v>
      </c>
      <c r="D50">
        <v>0</v>
      </c>
      <c r="E50">
        <v>0</v>
      </c>
      <c r="G50">
        <v>37</v>
      </c>
      <c r="H50">
        <v>1</v>
      </c>
      <c r="I50">
        <v>0</v>
      </c>
      <c r="J50">
        <v>0</v>
      </c>
      <c r="M50" s="5">
        <v>75</v>
      </c>
      <c r="O50">
        <v>14</v>
      </c>
      <c r="Q50">
        <v>28</v>
      </c>
    </row>
    <row r="51" spans="1:17" x14ac:dyDescent="0.2">
      <c r="A51" s="5">
        <v>57</v>
      </c>
      <c r="B51">
        <v>23</v>
      </c>
      <c r="C51">
        <v>14</v>
      </c>
      <c r="D51">
        <v>1</v>
      </c>
      <c r="E51">
        <v>0</v>
      </c>
      <c r="G51">
        <v>23</v>
      </c>
      <c r="H51">
        <v>11</v>
      </c>
      <c r="I51">
        <v>4</v>
      </c>
      <c r="J51">
        <v>0</v>
      </c>
      <c r="M51" s="5">
        <v>75</v>
      </c>
      <c r="O51">
        <v>24</v>
      </c>
      <c r="Q51">
        <v>22</v>
      </c>
    </row>
    <row r="52" spans="1:17" x14ac:dyDescent="0.2">
      <c r="A52" s="5">
        <v>58</v>
      </c>
      <c r="B52">
        <v>33</v>
      </c>
      <c r="C52">
        <v>8</v>
      </c>
      <c r="D52">
        <v>0</v>
      </c>
      <c r="E52">
        <v>0</v>
      </c>
      <c r="G52">
        <v>40</v>
      </c>
      <c r="H52">
        <v>1</v>
      </c>
      <c r="I52">
        <v>0</v>
      </c>
      <c r="J52">
        <v>0</v>
      </c>
      <c r="M52" s="5">
        <v>76</v>
      </c>
      <c r="O52">
        <v>28</v>
      </c>
      <c r="Q52">
        <v>43</v>
      </c>
    </row>
    <row r="53" spans="1:17" x14ac:dyDescent="0.2">
      <c r="A53" s="5">
        <v>59</v>
      </c>
      <c r="B53">
        <v>29</v>
      </c>
      <c r="C53">
        <v>10</v>
      </c>
      <c r="D53">
        <v>0</v>
      </c>
      <c r="E53">
        <v>0</v>
      </c>
      <c r="G53">
        <v>29</v>
      </c>
      <c r="H53">
        <v>10</v>
      </c>
      <c r="I53">
        <v>0</v>
      </c>
      <c r="J53">
        <v>0</v>
      </c>
      <c r="M53" s="5">
        <v>77</v>
      </c>
      <c r="O53">
        <v>28</v>
      </c>
      <c r="Q53">
        <v>28</v>
      </c>
    </row>
    <row r="54" spans="1:17" x14ac:dyDescent="0.2">
      <c r="A54" s="5">
        <v>60</v>
      </c>
      <c r="B54">
        <v>37</v>
      </c>
      <c r="C54">
        <v>11</v>
      </c>
      <c r="D54">
        <v>0</v>
      </c>
      <c r="E54">
        <v>0</v>
      </c>
      <c r="G54">
        <v>47</v>
      </c>
      <c r="H54">
        <v>1</v>
      </c>
      <c r="I54">
        <v>0</v>
      </c>
      <c r="J54">
        <v>0</v>
      </c>
      <c r="M54" s="5">
        <v>77</v>
      </c>
      <c r="O54">
        <v>22</v>
      </c>
      <c r="Q54">
        <v>40</v>
      </c>
    </row>
    <row r="55" spans="1:17" x14ac:dyDescent="0.2">
      <c r="A55" s="5">
        <v>61</v>
      </c>
      <c r="B55">
        <v>19</v>
      </c>
      <c r="C55">
        <v>17</v>
      </c>
      <c r="D55">
        <v>0</v>
      </c>
      <c r="E55">
        <v>0</v>
      </c>
      <c r="G55">
        <v>35</v>
      </c>
      <c r="H55">
        <v>1</v>
      </c>
      <c r="I55">
        <v>0</v>
      </c>
      <c r="J55">
        <v>0</v>
      </c>
      <c r="M55" s="5">
        <v>79</v>
      </c>
      <c r="O55">
        <v>36</v>
      </c>
      <c r="Q55">
        <v>35</v>
      </c>
    </row>
    <row r="56" spans="1:17" x14ac:dyDescent="0.2">
      <c r="A56" s="5">
        <v>62</v>
      </c>
      <c r="B56">
        <v>21</v>
      </c>
      <c r="C56">
        <v>21</v>
      </c>
      <c r="D56">
        <v>2</v>
      </c>
      <c r="E56">
        <v>0</v>
      </c>
      <c r="G56">
        <v>31</v>
      </c>
      <c r="H56">
        <v>11</v>
      </c>
      <c r="I56">
        <v>2</v>
      </c>
      <c r="J56">
        <v>0</v>
      </c>
      <c r="M56" s="5">
        <v>79</v>
      </c>
      <c r="O56">
        <v>17</v>
      </c>
      <c r="Q56">
        <v>30</v>
      </c>
    </row>
    <row r="57" spans="1:17" x14ac:dyDescent="0.2">
      <c r="A57" s="5">
        <v>63</v>
      </c>
      <c r="B57">
        <v>27</v>
      </c>
      <c r="C57">
        <v>11</v>
      </c>
      <c r="D57">
        <v>1</v>
      </c>
      <c r="E57">
        <v>0</v>
      </c>
      <c r="G57">
        <v>24</v>
      </c>
      <c r="H57">
        <v>15</v>
      </c>
      <c r="I57">
        <v>0</v>
      </c>
      <c r="J57">
        <v>0</v>
      </c>
      <c r="M57" s="5">
        <v>80</v>
      </c>
      <c r="O57">
        <v>21</v>
      </c>
      <c r="Q57">
        <v>31</v>
      </c>
    </row>
    <row r="58" spans="1:17" x14ac:dyDescent="0.2">
      <c r="A58" s="5">
        <v>65</v>
      </c>
      <c r="B58">
        <v>22</v>
      </c>
      <c r="C58">
        <v>22</v>
      </c>
      <c r="D58">
        <v>0</v>
      </c>
      <c r="E58">
        <v>0</v>
      </c>
      <c r="G58">
        <v>40</v>
      </c>
      <c r="H58">
        <v>4</v>
      </c>
      <c r="I58">
        <v>0</v>
      </c>
      <c r="J58">
        <v>0</v>
      </c>
      <c r="M58" s="5">
        <v>81</v>
      </c>
      <c r="O58">
        <v>15</v>
      </c>
      <c r="Q58">
        <v>20</v>
      </c>
    </row>
    <row r="59" spans="1:17" x14ac:dyDescent="0.2">
      <c r="A59" s="5">
        <v>66</v>
      </c>
      <c r="B59">
        <v>39</v>
      </c>
      <c r="C59">
        <v>10</v>
      </c>
      <c r="D59">
        <v>0</v>
      </c>
      <c r="E59">
        <v>0</v>
      </c>
      <c r="G59">
        <v>45</v>
      </c>
      <c r="H59">
        <v>3</v>
      </c>
      <c r="I59">
        <v>1</v>
      </c>
      <c r="J59">
        <v>0</v>
      </c>
      <c r="M59" s="5">
        <v>83</v>
      </c>
      <c r="O59">
        <v>31</v>
      </c>
      <c r="Q59">
        <v>49</v>
      </c>
    </row>
    <row r="60" spans="1:17" x14ac:dyDescent="0.2">
      <c r="A60" s="5">
        <v>67</v>
      </c>
      <c r="B60">
        <v>24</v>
      </c>
      <c r="C60">
        <v>22</v>
      </c>
      <c r="D60">
        <v>2</v>
      </c>
      <c r="E60">
        <v>0</v>
      </c>
      <c r="G60">
        <v>22</v>
      </c>
      <c r="H60">
        <v>16</v>
      </c>
      <c r="I60">
        <v>8</v>
      </c>
      <c r="J60">
        <v>1</v>
      </c>
      <c r="M60" s="5">
        <v>83</v>
      </c>
      <c r="O60">
        <v>12</v>
      </c>
      <c r="Q60">
        <v>27</v>
      </c>
    </row>
    <row r="61" spans="1:17" x14ac:dyDescent="0.2">
      <c r="A61" s="5">
        <v>68</v>
      </c>
      <c r="B61">
        <v>28</v>
      </c>
      <c r="C61">
        <v>15</v>
      </c>
      <c r="D61">
        <v>1</v>
      </c>
      <c r="E61">
        <v>0</v>
      </c>
      <c r="G61">
        <v>43</v>
      </c>
      <c r="H61">
        <v>1</v>
      </c>
      <c r="I61">
        <v>0</v>
      </c>
      <c r="J61">
        <v>0</v>
      </c>
      <c r="M61" s="5">
        <v>84</v>
      </c>
      <c r="O61">
        <v>25</v>
      </c>
      <c r="Q61">
        <v>32</v>
      </c>
    </row>
    <row r="62" spans="1:17" x14ac:dyDescent="0.2">
      <c r="A62" s="5">
        <v>69</v>
      </c>
      <c r="B62">
        <v>16</v>
      </c>
      <c r="C62">
        <v>21</v>
      </c>
      <c r="D62">
        <v>1</v>
      </c>
      <c r="E62">
        <v>0</v>
      </c>
      <c r="G62">
        <v>33</v>
      </c>
      <c r="H62">
        <v>5</v>
      </c>
      <c r="I62">
        <v>0</v>
      </c>
      <c r="J62">
        <v>0</v>
      </c>
      <c r="M62" s="5">
        <v>85</v>
      </c>
      <c r="O62">
        <v>27</v>
      </c>
      <c r="Q62">
        <v>24</v>
      </c>
    </row>
    <row r="63" spans="1:17" x14ac:dyDescent="0.2">
      <c r="B63" s="6">
        <v>1327</v>
      </c>
      <c r="C63" s="6">
        <v>788</v>
      </c>
      <c r="D63" s="6">
        <v>67</v>
      </c>
      <c r="E63" s="6">
        <v>5</v>
      </c>
      <c r="G63" s="6">
        <f>SUM(G3:G62)</f>
        <v>1786</v>
      </c>
      <c r="H63" s="6">
        <f>SUM(H3:H62)</f>
        <v>327</v>
      </c>
      <c r="I63" s="6">
        <f>SUM(I3:I62)</f>
        <v>63</v>
      </c>
      <c r="J63" s="6">
        <f>SUM(J3:J62)</f>
        <v>12</v>
      </c>
    </row>
  </sheetData>
  <sortState xmlns:xlrd2="http://schemas.microsoft.com/office/spreadsheetml/2017/richdata2" ref="M3:Q62">
    <sortCondition ref="M3:M62"/>
  </sortState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189-1639-43B5-A1BB-331B3AE9174E}">
  <sheetPr filterMode="1"/>
  <dimension ref="A2:BK146"/>
  <sheetViews>
    <sheetView topLeftCell="B1" zoomScale="78" zoomScaleNormal="78" workbookViewId="0">
      <selection activeCell="AA140" sqref="Z140:AA140"/>
    </sheetView>
  </sheetViews>
  <sheetFormatPr baseColWidth="10" defaultRowHeight="15" x14ac:dyDescent="0.2"/>
  <cols>
    <col min="14" max="14" width="14.33203125" bestFit="1" customWidth="1"/>
  </cols>
  <sheetData>
    <row r="2" spans="2:63" x14ac:dyDescent="0.2"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2:63" x14ac:dyDescent="0.2">
      <c r="B3" s="6"/>
    </row>
    <row r="4" spans="2:63" x14ac:dyDescent="0.2">
      <c r="B4" s="5"/>
    </row>
    <row r="5" spans="2:63" x14ac:dyDescent="0.2">
      <c r="B5" s="5"/>
    </row>
    <row r="6" spans="2:63" x14ac:dyDescent="0.2">
      <c r="B6" s="5"/>
    </row>
    <row r="7" spans="2:63" x14ac:dyDescent="0.2">
      <c r="B7" s="5" t="s">
        <v>1199</v>
      </c>
      <c r="C7" s="5">
        <v>19</v>
      </c>
      <c r="D7" s="5">
        <v>25</v>
      </c>
      <c r="E7" s="5">
        <v>30</v>
      </c>
      <c r="F7" s="5">
        <v>41</v>
      </c>
      <c r="G7" s="5">
        <v>42</v>
      </c>
      <c r="H7" s="5">
        <v>45</v>
      </c>
      <c r="I7" s="5">
        <v>45</v>
      </c>
      <c r="J7" s="5">
        <v>46</v>
      </c>
      <c r="K7" s="5">
        <v>47</v>
      </c>
      <c r="L7" s="5">
        <v>50</v>
      </c>
      <c r="M7" s="5">
        <v>50</v>
      </c>
      <c r="N7" s="5">
        <v>51</v>
      </c>
      <c r="O7" s="5">
        <v>51</v>
      </c>
      <c r="P7" s="5">
        <v>52</v>
      </c>
      <c r="Q7" s="5">
        <v>53</v>
      </c>
      <c r="R7" s="5">
        <v>53</v>
      </c>
      <c r="S7" s="5">
        <v>56</v>
      </c>
      <c r="T7" s="5">
        <v>56</v>
      </c>
      <c r="U7" s="5">
        <v>57</v>
      </c>
      <c r="V7" s="5">
        <v>57</v>
      </c>
      <c r="W7" s="5">
        <v>59</v>
      </c>
      <c r="X7" s="5">
        <v>60</v>
      </c>
      <c r="Y7" s="5">
        <v>62</v>
      </c>
      <c r="Z7" s="5">
        <v>64</v>
      </c>
      <c r="AA7" s="5">
        <v>64</v>
      </c>
      <c r="AB7" s="5">
        <v>65</v>
      </c>
      <c r="AC7" s="5">
        <v>65</v>
      </c>
      <c r="AD7" s="5">
        <v>65</v>
      </c>
      <c r="AE7" s="5">
        <v>66</v>
      </c>
      <c r="AF7" s="5">
        <v>66</v>
      </c>
      <c r="AG7" s="5">
        <v>66</v>
      </c>
      <c r="AH7" s="5">
        <v>67</v>
      </c>
      <c r="AI7" s="5">
        <v>67</v>
      </c>
      <c r="AJ7" s="5">
        <v>67</v>
      </c>
      <c r="AK7" s="5">
        <v>68</v>
      </c>
      <c r="AL7" s="5">
        <v>68</v>
      </c>
      <c r="AM7" s="5">
        <v>69</v>
      </c>
      <c r="AN7" s="5">
        <v>69</v>
      </c>
      <c r="AO7" s="5">
        <v>70</v>
      </c>
      <c r="AP7" s="5">
        <v>71</v>
      </c>
      <c r="AQ7" s="5">
        <v>71</v>
      </c>
      <c r="AR7" s="5">
        <v>72</v>
      </c>
      <c r="AS7" s="5">
        <v>73</v>
      </c>
      <c r="AT7" s="5">
        <v>73</v>
      </c>
      <c r="AU7" s="5">
        <v>74</v>
      </c>
      <c r="AV7" s="5">
        <v>74</v>
      </c>
      <c r="AW7" s="5">
        <v>74</v>
      </c>
      <c r="AX7" s="5">
        <v>75</v>
      </c>
      <c r="AY7" s="5">
        <v>75</v>
      </c>
      <c r="AZ7" s="5">
        <v>76</v>
      </c>
      <c r="BA7" s="5">
        <v>77</v>
      </c>
      <c r="BB7" s="5">
        <v>77</v>
      </c>
      <c r="BC7" s="5">
        <v>79</v>
      </c>
      <c r="BD7" s="5">
        <v>79</v>
      </c>
      <c r="BE7" s="5">
        <v>80</v>
      </c>
      <c r="BF7" s="5">
        <v>81</v>
      </c>
      <c r="BG7" s="5">
        <v>83</v>
      </c>
      <c r="BH7" s="5">
        <v>83</v>
      </c>
      <c r="BI7" s="5">
        <v>84</v>
      </c>
      <c r="BJ7" s="5">
        <v>85</v>
      </c>
    </row>
    <row r="8" spans="2:63" x14ac:dyDescent="0.2">
      <c r="B8" s="5"/>
    </row>
    <row r="9" spans="2:63" x14ac:dyDescent="0.2">
      <c r="B9" s="5" t="s">
        <v>1200</v>
      </c>
      <c r="C9">
        <v>19</v>
      </c>
      <c r="D9">
        <v>28</v>
      </c>
      <c r="E9">
        <v>33</v>
      </c>
      <c r="F9">
        <v>22</v>
      </c>
      <c r="G9">
        <v>21</v>
      </c>
      <c r="H9">
        <v>23</v>
      </c>
      <c r="I9">
        <v>35</v>
      </c>
      <c r="J9">
        <v>36</v>
      </c>
      <c r="K9">
        <v>21</v>
      </c>
      <c r="L9">
        <v>18</v>
      </c>
      <c r="M9">
        <v>12</v>
      </c>
      <c r="N9">
        <v>26</v>
      </c>
      <c r="O9">
        <v>12</v>
      </c>
      <c r="P9">
        <v>33</v>
      </c>
      <c r="Q9">
        <v>35</v>
      </c>
      <c r="R9">
        <v>23</v>
      </c>
      <c r="S9">
        <v>30</v>
      </c>
      <c r="T9">
        <v>20</v>
      </c>
      <c r="U9">
        <v>24</v>
      </c>
      <c r="V9">
        <v>12</v>
      </c>
      <c r="W9">
        <v>29</v>
      </c>
      <c r="X9">
        <v>20</v>
      </c>
      <c r="Y9">
        <v>21</v>
      </c>
      <c r="Z9">
        <v>14</v>
      </c>
      <c r="AA9">
        <v>17</v>
      </c>
      <c r="AB9">
        <v>25</v>
      </c>
      <c r="AC9">
        <v>16</v>
      </c>
      <c r="AD9">
        <v>19</v>
      </c>
      <c r="AE9">
        <v>25</v>
      </c>
      <c r="AF9">
        <v>17</v>
      </c>
      <c r="AG9">
        <v>32</v>
      </c>
      <c r="AH9">
        <v>1</v>
      </c>
      <c r="AI9">
        <v>24</v>
      </c>
      <c r="AJ9">
        <v>39</v>
      </c>
      <c r="AK9">
        <v>26</v>
      </c>
      <c r="AL9">
        <v>10</v>
      </c>
      <c r="AM9">
        <v>23</v>
      </c>
      <c r="AN9">
        <v>37</v>
      </c>
      <c r="AO9">
        <v>16</v>
      </c>
      <c r="AP9">
        <v>15</v>
      </c>
      <c r="AQ9">
        <v>14</v>
      </c>
      <c r="AR9">
        <v>20</v>
      </c>
      <c r="AS9">
        <v>24</v>
      </c>
      <c r="AT9">
        <v>29</v>
      </c>
      <c r="AU9">
        <v>28</v>
      </c>
      <c r="AV9">
        <v>1</v>
      </c>
      <c r="AW9">
        <v>2</v>
      </c>
      <c r="AX9">
        <v>14</v>
      </c>
      <c r="AY9">
        <v>24</v>
      </c>
      <c r="AZ9">
        <v>28</v>
      </c>
      <c r="BA9">
        <v>28</v>
      </c>
      <c r="BB9">
        <v>22</v>
      </c>
      <c r="BC9">
        <v>36</v>
      </c>
      <c r="BD9">
        <v>17</v>
      </c>
      <c r="BE9">
        <v>21</v>
      </c>
      <c r="BF9">
        <v>15</v>
      </c>
      <c r="BG9">
        <v>31</v>
      </c>
      <c r="BH9">
        <v>12</v>
      </c>
      <c r="BI9">
        <v>25</v>
      </c>
      <c r="BJ9">
        <v>27</v>
      </c>
    </row>
    <row r="10" spans="2:63" x14ac:dyDescent="0.2">
      <c r="B10" s="5"/>
    </row>
    <row r="11" spans="2:63" x14ac:dyDescent="0.2">
      <c r="B11" s="5" t="s">
        <v>1201</v>
      </c>
      <c r="C11">
        <v>24</v>
      </c>
      <c r="D11">
        <v>28</v>
      </c>
      <c r="E11">
        <v>40</v>
      </c>
      <c r="F11">
        <v>24</v>
      </c>
      <c r="G11">
        <v>30</v>
      </c>
      <c r="H11">
        <v>30</v>
      </c>
      <c r="I11">
        <v>37</v>
      </c>
      <c r="J11">
        <v>36</v>
      </c>
      <c r="K11">
        <v>24</v>
      </c>
      <c r="L11">
        <v>25</v>
      </c>
      <c r="M11">
        <v>37</v>
      </c>
      <c r="N11">
        <v>22</v>
      </c>
      <c r="O11">
        <v>34</v>
      </c>
      <c r="P11">
        <v>34</v>
      </c>
      <c r="Q11">
        <v>37</v>
      </c>
      <c r="R11">
        <v>33</v>
      </c>
      <c r="S11">
        <v>32</v>
      </c>
      <c r="T11">
        <v>19</v>
      </c>
      <c r="U11">
        <v>26</v>
      </c>
      <c r="V11">
        <v>24</v>
      </c>
      <c r="W11">
        <v>46</v>
      </c>
      <c r="X11">
        <v>29</v>
      </c>
      <c r="Y11">
        <v>35</v>
      </c>
      <c r="Z11">
        <v>34</v>
      </c>
      <c r="AA11">
        <v>26</v>
      </c>
      <c r="AB11">
        <v>24</v>
      </c>
      <c r="AC11">
        <v>30</v>
      </c>
      <c r="AD11">
        <v>35</v>
      </c>
      <c r="AE11">
        <v>37</v>
      </c>
      <c r="AF11">
        <v>32</v>
      </c>
      <c r="AG11">
        <v>33</v>
      </c>
      <c r="AH11">
        <v>4</v>
      </c>
      <c r="AI11">
        <v>31</v>
      </c>
      <c r="AJ11">
        <v>45</v>
      </c>
      <c r="AK11">
        <v>37</v>
      </c>
      <c r="AL11">
        <v>26</v>
      </c>
      <c r="AM11">
        <v>23</v>
      </c>
      <c r="AN11">
        <v>47</v>
      </c>
      <c r="AO11">
        <v>33</v>
      </c>
      <c r="AP11">
        <v>27</v>
      </c>
      <c r="AQ11">
        <v>16</v>
      </c>
      <c r="AR11">
        <v>30</v>
      </c>
      <c r="AS11">
        <v>37</v>
      </c>
      <c r="AT11">
        <v>29</v>
      </c>
      <c r="AU11">
        <v>25</v>
      </c>
      <c r="AV11">
        <v>4</v>
      </c>
      <c r="AW11">
        <v>6</v>
      </c>
      <c r="AX11">
        <v>28</v>
      </c>
      <c r="AY11">
        <v>22</v>
      </c>
      <c r="AZ11">
        <v>43</v>
      </c>
      <c r="BA11">
        <v>28</v>
      </c>
      <c r="BB11">
        <v>40</v>
      </c>
      <c r="BC11">
        <v>35</v>
      </c>
      <c r="BD11">
        <v>30</v>
      </c>
      <c r="BE11">
        <v>31</v>
      </c>
      <c r="BF11">
        <v>20</v>
      </c>
      <c r="BG11">
        <v>49</v>
      </c>
      <c r="BH11">
        <v>27</v>
      </c>
      <c r="BI11">
        <v>32</v>
      </c>
      <c r="BJ11">
        <v>24</v>
      </c>
    </row>
    <row r="12" spans="2:63" x14ac:dyDescent="0.2">
      <c r="B12" s="5"/>
    </row>
    <row r="13" spans="2:63" x14ac:dyDescent="0.2">
      <c r="B13" s="5"/>
    </row>
    <row r="14" spans="2:63" x14ac:dyDescent="0.2">
      <c r="B14" s="5"/>
    </row>
    <row r="15" spans="2:63" x14ac:dyDescent="0.2">
      <c r="B15" s="5"/>
    </row>
    <row r="16" spans="2:63" x14ac:dyDescent="0.2">
      <c r="B16" s="5"/>
      <c r="N16" t="s">
        <v>1043</v>
      </c>
      <c r="R16" t="s">
        <v>1044</v>
      </c>
    </row>
    <row r="17" spans="1:21" x14ac:dyDescent="0.2">
      <c r="A17" t="s">
        <v>1</v>
      </c>
      <c r="B17" s="5" t="s">
        <v>1205</v>
      </c>
      <c r="C17" t="s">
        <v>1199</v>
      </c>
      <c r="D17" s="6" t="s">
        <v>1043</v>
      </c>
      <c r="E17" s="6"/>
      <c r="F17" s="6"/>
      <c r="G17" s="6"/>
      <c r="H17" s="6" t="s">
        <v>1044</v>
      </c>
      <c r="I17" s="6"/>
      <c r="J17" s="6"/>
      <c r="K17" s="6"/>
      <c r="L17" s="6"/>
      <c r="M17" t="s">
        <v>1206</v>
      </c>
      <c r="N17" t="s">
        <v>1207</v>
      </c>
      <c r="O17" t="s">
        <v>1208</v>
      </c>
      <c r="P17" t="s">
        <v>1209</v>
      </c>
      <c r="Q17" t="s">
        <v>1210</v>
      </c>
      <c r="R17" t="s">
        <v>1207</v>
      </c>
      <c r="S17" t="s">
        <v>1208</v>
      </c>
      <c r="T17" t="s">
        <v>1209</v>
      </c>
      <c r="U17" t="s">
        <v>1210</v>
      </c>
    </row>
    <row r="18" spans="1:21" x14ac:dyDescent="0.2">
      <c r="B18" s="5"/>
      <c r="D18" t="s">
        <v>913</v>
      </c>
      <c r="E18" t="s">
        <v>912</v>
      </c>
      <c r="F18" t="s">
        <v>911</v>
      </c>
      <c r="G18" t="s">
        <v>919</v>
      </c>
      <c r="H18" t="s">
        <v>913</v>
      </c>
      <c r="I18" t="s">
        <v>912</v>
      </c>
      <c r="J18" t="s">
        <v>911</v>
      </c>
      <c r="K18" t="s">
        <v>919</v>
      </c>
      <c r="M18" t="s">
        <v>1212</v>
      </c>
      <c r="N18" s="5">
        <f t="shared" ref="N18:U18" si="0">AVERAGE(D19:D21)</f>
        <v>19.666666666666668</v>
      </c>
      <c r="O18" s="5">
        <f t="shared" si="0"/>
        <v>8.3333333333333339</v>
      </c>
      <c r="P18" s="5">
        <f t="shared" si="0"/>
        <v>6.666666666666667</v>
      </c>
      <c r="Q18" s="5">
        <f t="shared" si="0"/>
        <v>0</v>
      </c>
      <c r="R18" s="5">
        <f t="shared" si="0"/>
        <v>21.333333333333332</v>
      </c>
      <c r="S18" s="5">
        <f t="shared" si="0"/>
        <v>5.333333333333333</v>
      </c>
      <c r="T18" s="5">
        <f t="shared" si="0"/>
        <v>5.666666666666667</v>
      </c>
      <c r="U18" s="5">
        <f t="shared" si="0"/>
        <v>2.3333333333333335</v>
      </c>
    </row>
    <row r="19" spans="1:21" x14ac:dyDescent="0.2">
      <c r="A19" t="s">
        <v>903</v>
      </c>
      <c r="B19" s="5">
        <v>1</v>
      </c>
      <c r="C19" s="5">
        <v>67</v>
      </c>
      <c r="D19">
        <v>1</v>
      </c>
      <c r="E19">
        <v>19</v>
      </c>
      <c r="F19">
        <v>20</v>
      </c>
      <c r="G19">
        <v>0</v>
      </c>
      <c r="H19">
        <v>4</v>
      </c>
      <c r="I19">
        <v>12</v>
      </c>
      <c r="J19">
        <v>17</v>
      </c>
      <c r="K19">
        <v>7</v>
      </c>
      <c r="M19" t="s">
        <v>1211</v>
      </c>
      <c r="N19" s="5">
        <f>AVERAGE(D22:D27)</f>
        <v>23.833333333333332</v>
      </c>
      <c r="O19" s="5">
        <f>AVERAGE(E22:E27)</f>
        <v>16</v>
      </c>
      <c r="P19" s="5">
        <f t="shared" ref="P19:U19" si="1">AVERAGE(F22:F27)</f>
        <v>1.6666666666666667</v>
      </c>
      <c r="Q19" s="5">
        <f t="shared" si="1"/>
        <v>0.83333333333333337</v>
      </c>
      <c r="R19" s="5">
        <f t="shared" si="1"/>
        <v>36.333333333333336</v>
      </c>
      <c r="S19" s="5">
        <f t="shared" si="1"/>
        <v>4.833333333333333</v>
      </c>
      <c r="T19" s="5">
        <f t="shared" si="1"/>
        <v>0.83333333333333337</v>
      </c>
      <c r="U19" s="5">
        <f t="shared" si="1"/>
        <v>0.33333333333333331</v>
      </c>
    </row>
    <row r="20" spans="1:21" x14ac:dyDescent="0.2">
      <c r="A20" t="s">
        <v>929</v>
      </c>
      <c r="B20" s="5">
        <v>2</v>
      </c>
      <c r="C20" s="5">
        <v>25</v>
      </c>
      <c r="D20">
        <v>28</v>
      </c>
      <c r="E20">
        <v>0</v>
      </c>
      <c r="F20">
        <v>0</v>
      </c>
      <c r="G20">
        <v>0</v>
      </c>
      <c r="H20">
        <v>28</v>
      </c>
      <c r="I20">
        <v>0</v>
      </c>
      <c r="J20">
        <v>0</v>
      </c>
      <c r="K20">
        <v>0</v>
      </c>
      <c r="M20" t="s">
        <v>1213</v>
      </c>
      <c r="N20" s="5">
        <f>AVERAGE(D28:D39)</f>
        <v>20.916666666666668</v>
      </c>
      <c r="O20" s="5">
        <f t="shared" ref="O20:U20" si="2">AVERAGE(E28:E39)</f>
        <v>12.666666666666666</v>
      </c>
      <c r="P20" s="5">
        <f t="shared" si="2"/>
        <v>0.91666666666666663</v>
      </c>
      <c r="Q20" s="5">
        <f t="shared" si="2"/>
        <v>0</v>
      </c>
      <c r="R20" s="5">
        <f t="shared" si="2"/>
        <v>27.333333333333332</v>
      </c>
      <c r="S20" s="5">
        <f t="shared" si="2"/>
        <v>6.416666666666667</v>
      </c>
      <c r="T20" s="5">
        <f t="shared" si="2"/>
        <v>0.75</v>
      </c>
      <c r="U20" s="5">
        <f t="shared" si="2"/>
        <v>0</v>
      </c>
    </row>
    <row r="21" spans="1:21" x14ac:dyDescent="0.2">
      <c r="A21" t="s">
        <v>903</v>
      </c>
      <c r="B21" s="5">
        <v>3</v>
      </c>
      <c r="C21" s="5">
        <v>56</v>
      </c>
      <c r="D21">
        <v>30</v>
      </c>
      <c r="E21">
        <v>6</v>
      </c>
      <c r="F21">
        <v>0</v>
      </c>
      <c r="G21">
        <v>0</v>
      </c>
      <c r="H21">
        <v>32</v>
      </c>
      <c r="I21">
        <v>4</v>
      </c>
      <c r="J21">
        <v>0</v>
      </c>
      <c r="K21">
        <v>0</v>
      </c>
      <c r="M21" t="s">
        <v>1214</v>
      </c>
      <c r="N21" s="5">
        <f>AVERAGE(D40:D56)</f>
        <v>19.588235294117649</v>
      </c>
      <c r="O21" s="5">
        <f>AVERAGE(E40:E56)</f>
        <v>13</v>
      </c>
      <c r="P21" s="5">
        <f>AVERAGE(F40:F56)</f>
        <v>1</v>
      </c>
      <c r="Q21" s="5">
        <f>AVERAGE(G40:G56)</f>
        <v>0</v>
      </c>
      <c r="R21" s="5">
        <f t="shared" ref="R21:U21" si="3">AVERAGE(H40:H56)</f>
        <v>27.647058823529413</v>
      </c>
      <c r="S21" s="5">
        <f>AVERAGE(I40:I56)</f>
        <v>5.2941176470588234</v>
      </c>
      <c r="T21" s="5">
        <f t="shared" si="3"/>
        <v>0.58823529411764708</v>
      </c>
      <c r="U21" s="5">
        <f t="shared" si="3"/>
        <v>0.11764705882352941</v>
      </c>
    </row>
    <row r="22" spans="1:21" x14ac:dyDescent="0.2">
      <c r="A22" t="s">
        <v>903</v>
      </c>
      <c r="B22" s="5">
        <v>4</v>
      </c>
      <c r="C22" s="5">
        <v>74</v>
      </c>
      <c r="D22">
        <v>28</v>
      </c>
      <c r="E22">
        <v>12</v>
      </c>
      <c r="F22">
        <v>2</v>
      </c>
      <c r="G22">
        <v>1</v>
      </c>
      <c r="H22">
        <v>25</v>
      </c>
      <c r="I22">
        <v>15</v>
      </c>
      <c r="J22">
        <v>2</v>
      </c>
      <c r="K22">
        <v>1</v>
      </c>
      <c r="M22" t="s">
        <v>1215</v>
      </c>
      <c r="N22" s="5">
        <f>AVERAGE(D57:D72)</f>
        <v>24.0625</v>
      </c>
      <c r="O22" s="5">
        <f>AVERAGE(E57:E72)</f>
        <v>12.0625</v>
      </c>
      <c r="P22" s="5">
        <f t="shared" ref="P22:U22" si="4">AVERAGE(F57:F72)</f>
        <v>0.25</v>
      </c>
      <c r="Q22" s="5">
        <f t="shared" si="4"/>
        <v>0</v>
      </c>
      <c r="R22" s="5">
        <f t="shared" si="4"/>
        <v>31.1875</v>
      </c>
      <c r="S22" s="5">
        <f t="shared" si="4"/>
        <v>4.4375</v>
      </c>
      <c r="T22" s="5">
        <f t="shared" si="4"/>
        <v>0.8125</v>
      </c>
      <c r="U22" s="5">
        <f t="shared" si="4"/>
        <v>0</v>
      </c>
    </row>
    <row r="23" spans="1:21" x14ac:dyDescent="0.2">
      <c r="A23" t="s">
        <v>929</v>
      </c>
      <c r="B23" s="5">
        <v>7</v>
      </c>
      <c r="C23" s="5">
        <v>71</v>
      </c>
      <c r="D23">
        <v>15</v>
      </c>
      <c r="E23">
        <v>12</v>
      </c>
      <c r="F23">
        <v>8</v>
      </c>
      <c r="G23">
        <v>4</v>
      </c>
      <c r="H23">
        <v>27</v>
      </c>
      <c r="I23">
        <v>10</v>
      </c>
      <c r="J23">
        <v>2</v>
      </c>
      <c r="K23">
        <v>0</v>
      </c>
      <c r="M23" t="s">
        <v>1216</v>
      </c>
      <c r="N23" s="5">
        <f>AVERAGE(D73:D78)</f>
        <v>26</v>
      </c>
      <c r="O23" s="5">
        <f t="shared" ref="O23:T23" si="5">AVERAGE(E73:E78)</f>
        <v>16.833333333333332</v>
      </c>
      <c r="P23" s="5">
        <f t="shared" si="5"/>
        <v>0.83333333333333337</v>
      </c>
      <c r="Q23" s="5">
        <f t="shared" si="5"/>
        <v>0</v>
      </c>
      <c r="R23" s="5">
        <f>AVERAGE(H73:H78)</f>
        <v>34.5</v>
      </c>
      <c r="S23" s="5">
        <f>AVERAGE(I73:I78)</f>
        <v>7.333333333333333</v>
      </c>
      <c r="T23" s="5">
        <f t="shared" si="5"/>
        <v>1.5</v>
      </c>
      <c r="U23" s="5">
        <f>AVERAGE(K73:K78)</f>
        <v>0.16666666666666666</v>
      </c>
    </row>
    <row r="24" spans="1:21" x14ac:dyDescent="0.2">
      <c r="A24" t="s">
        <v>903</v>
      </c>
      <c r="B24" s="5">
        <v>8</v>
      </c>
      <c r="C24" s="5">
        <v>59</v>
      </c>
      <c r="D24">
        <v>29</v>
      </c>
      <c r="E24">
        <v>17</v>
      </c>
      <c r="F24">
        <v>0</v>
      </c>
      <c r="G24">
        <v>0</v>
      </c>
      <c r="H24">
        <v>46</v>
      </c>
      <c r="I24">
        <v>0</v>
      </c>
      <c r="J24">
        <v>0</v>
      </c>
      <c r="K24">
        <v>0</v>
      </c>
    </row>
    <row r="25" spans="1:21" x14ac:dyDescent="0.2">
      <c r="A25" t="s">
        <v>929</v>
      </c>
      <c r="B25" s="5">
        <v>9</v>
      </c>
      <c r="C25" s="5">
        <v>68</v>
      </c>
      <c r="D25">
        <v>26</v>
      </c>
      <c r="E25">
        <v>12</v>
      </c>
      <c r="F25">
        <v>0</v>
      </c>
      <c r="G25">
        <v>0</v>
      </c>
      <c r="H25">
        <v>37</v>
      </c>
      <c r="I25">
        <v>0</v>
      </c>
      <c r="J25">
        <v>0</v>
      </c>
      <c r="K25">
        <v>1</v>
      </c>
    </row>
    <row r="26" spans="1:21" x14ac:dyDescent="0.2">
      <c r="A26" t="s">
        <v>929</v>
      </c>
      <c r="B26" s="5">
        <v>10</v>
      </c>
      <c r="C26" s="5">
        <v>83</v>
      </c>
      <c r="D26">
        <v>31</v>
      </c>
      <c r="E26">
        <v>21</v>
      </c>
      <c r="F26">
        <v>0</v>
      </c>
      <c r="G26">
        <v>0</v>
      </c>
      <c r="H26">
        <v>49</v>
      </c>
      <c r="I26">
        <v>2</v>
      </c>
      <c r="J26">
        <v>1</v>
      </c>
      <c r="K26">
        <v>0</v>
      </c>
    </row>
    <row r="27" spans="1:21" x14ac:dyDescent="0.2">
      <c r="A27" t="s">
        <v>903</v>
      </c>
      <c r="B27" s="5">
        <v>11</v>
      </c>
      <c r="C27" s="5">
        <v>64</v>
      </c>
      <c r="D27">
        <v>14</v>
      </c>
      <c r="E27">
        <v>22</v>
      </c>
      <c r="F27">
        <v>0</v>
      </c>
      <c r="G27">
        <v>0</v>
      </c>
      <c r="H27">
        <v>34</v>
      </c>
      <c r="I27">
        <v>2</v>
      </c>
      <c r="J27">
        <v>0</v>
      </c>
      <c r="K27">
        <v>0</v>
      </c>
    </row>
    <row r="28" spans="1:21" x14ac:dyDescent="0.2">
      <c r="A28" t="s">
        <v>903</v>
      </c>
      <c r="B28" s="5">
        <v>12</v>
      </c>
      <c r="C28" s="5">
        <v>42</v>
      </c>
      <c r="D28">
        <v>21</v>
      </c>
      <c r="E28">
        <v>15</v>
      </c>
      <c r="F28">
        <v>1</v>
      </c>
      <c r="G28">
        <v>0</v>
      </c>
      <c r="H28">
        <v>30</v>
      </c>
      <c r="I28">
        <v>5</v>
      </c>
      <c r="J28">
        <v>2</v>
      </c>
      <c r="K28">
        <v>0</v>
      </c>
    </row>
    <row r="29" spans="1:21" x14ac:dyDescent="0.2">
      <c r="A29" t="s">
        <v>929</v>
      </c>
      <c r="B29" s="5">
        <v>13</v>
      </c>
      <c r="C29" s="5">
        <v>77</v>
      </c>
      <c r="D29">
        <v>28</v>
      </c>
      <c r="E29">
        <v>4</v>
      </c>
      <c r="F29">
        <v>0</v>
      </c>
      <c r="G29">
        <v>0</v>
      </c>
      <c r="H29">
        <v>28</v>
      </c>
      <c r="I29">
        <v>4</v>
      </c>
      <c r="J29">
        <v>0</v>
      </c>
      <c r="K29">
        <v>0</v>
      </c>
    </row>
    <row r="30" spans="1:21" x14ac:dyDescent="0.2">
      <c r="A30" t="s">
        <v>903</v>
      </c>
      <c r="B30" s="5">
        <v>14</v>
      </c>
      <c r="C30" s="5">
        <v>45</v>
      </c>
      <c r="D30">
        <v>23</v>
      </c>
      <c r="E30">
        <v>10</v>
      </c>
      <c r="F30">
        <v>0</v>
      </c>
      <c r="G30">
        <v>0</v>
      </c>
      <c r="H30">
        <v>30</v>
      </c>
      <c r="I30">
        <v>3</v>
      </c>
      <c r="J30">
        <v>0</v>
      </c>
      <c r="K30">
        <v>0</v>
      </c>
    </row>
    <row r="31" spans="1:21" x14ac:dyDescent="0.2">
      <c r="A31" t="s">
        <v>929</v>
      </c>
      <c r="B31" s="5">
        <v>15</v>
      </c>
      <c r="C31" s="5">
        <v>72</v>
      </c>
      <c r="D31">
        <v>20</v>
      </c>
      <c r="E31">
        <v>13</v>
      </c>
      <c r="F31">
        <v>0</v>
      </c>
      <c r="G31">
        <v>0</v>
      </c>
      <c r="H31">
        <v>30</v>
      </c>
      <c r="I31">
        <v>3</v>
      </c>
      <c r="J31">
        <v>0</v>
      </c>
      <c r="K31">
        <v>0</v>
      </c>
    </row>
    <row r="32" spans="1:21" x14ac:dyDescent="0.2">
      <c r="A32" t="s">
        <v>903</v>
      </c>
      <c r="B32" s="5">
        <v>17</v>
      </c>
      <c r="C32" s="5">
        <v>50</v>
      </c>
      <c r="D32">
        <v>18</v>
      </c>
      <c r="E32">
        <v>14</v>
      </c>
      <c r="F32">
        <v>1</v>
      </c>
      <c r="G32">
        <v>0</v>
      </c>
      <c r="H32">
        <v>25</v>
      </c>
      <c r="I32">
        <v>8</v>
      </c>
      <c r="J32">
        <v>0</v>
      </c>
      <c r="K32">
        <v>0</v>
      </c>
    </row>
    <row r="33" spans="1:11" x14ac:dyDescent="0.2">
      <c r="A33" t="s">
        <v>903</v>
      </c>
      <c r="B33" s="5">
        <v>18</v>
      </c>
      <c r="C33" s="5">
        <v>45</v>
      </c>
      <c r="D33">
        <v>35</v>
      </c>
      <c r="E33">
        <v>2</v>
      </c>
      <c r="F33">
        <v>0</v>
      </c>
      <c r="G33">
        <v>0</v>
      </c>
      <c r="H33">
        <v>37</v>
      </c>
      <c r="I33">
        <v>0</v>
      </c>
      <c r="J33">
        <v>0</v>
      </c>
      <c r="K33">
        <v>0</v>
      </c>
    </row>
    <row r="34" spans="1:11" x14ac:dyDescent="0.2">
      <c r="A34" t="s">
        <v>929</v>
      </c>
      <c r="B34" s="5">
        <v>19</v>
      </c>
      <c r="C34" s="5">
        <v>74</v>
      </c>
      <c r="D34">
        <v>1</v>
      </c>
      <c r="E34">
        <v>34</v>
      </c>
      <c r="F34">
        <v>7</v>
      </c>
      <c r="G34">
        <v>0</v>
      </c>
      <c r="H34">
        <v>4</v>
      </c>
      <c r="I34">
        <v>33</v>
      </c>
      <c r="J34">
        <v>5</v>
      </c>
      <c r="K34">
        <v>0</v>
      </c>
    </row>
    <row r="35" spans="1:11" x14ac:dyDescent="0.2">
      <c r="A35" t="s">
        <v>929</v>
      </c>
      <c r="B35" s="5">
        <v>20</v>
      </c>
      <c r="C35" s="5">
        <v>47</v>
      </c>
      <c r="D35">
        <v>21</v>
      </c>
      <c r="E35">
        <v>3</v>
      </c>
      <c r="F35">
        <v>0</v>
      </c>
      <c r="G35">
        <v>0</v>
      </c>
      <c r="H35">
        <v>24</v>
      </c>
      <c r="I35">
        <v>0</v>
      </c>
      <c r="J35">
        <v>0</v>
      </c>
      <c r="K35">
        <v>0</v>
      </c>
    </row>
    <row r="36" spans="1:11" x14ac:dyDescent="0.2">
      <c r="A36" t="s">
        <v>903</v>
      </c>
      <c r="B36" s="5">
        <v>21</v>
      </c>
      <c r="C36" s="5">
        <v>79</v>
      </c>
      <c r="D36">
        <v>36</v>
      </c>
      <c r="E36">
        <v>1</v>
      </c>
      <c r="F36">
        <v>0</v>
      </c>
      <c r="G36">
        <v>0</v>
      </c>
      <c r="H36">
        <v>35</v>
      </c>
      <c r="I36">
        <v>2</v>
      </c>
      <c r="J36">
        <v>0</v>
      </c>
      <c r="K36">
        <v>0</v>
      </c>
    </row>
    <row r="37" spans="1:11" x14ac:dyDescent="0.2">
      <c r="A37" t="s">
        <v>903</v>
      </c>
      <c r="B37" s="5">
        <v>22</v>
      </c>
      <c r="C37" s="5">
        <v>68</v>
      </c>
      <c r="D37">
        <v>10</v>
      </c>
      <c r="E37">
        <v>23</v>
      </c>
      <c r="F37">
        <v>2</v>
      </c>
      <c r="G37">
        <v>0</v>
      </c>
      <c r="H37">
        <v>26</v>
      </c>
      <c r="I37">
        <v>7</v>
      </c>
      <c r="J37">
        <v>2</v>
      </c>
      <c r="K37">
        <v>0</v>
      </c>
    </row>
    <row r="38" spans="1:11" x14ac:dyDescent="0.2">
      <c r="A38" t="s">
        <v>903</v>
      </c>
      <c r="B38" s="5">
        <v>23</v>
      </c>
      <c r="C38" s="5">
        <v>51</v>
      </c>
      <c r="D38">
        <v>26</v>
      </c>
      <c r="E38">
        <v>7</v>
      </c>
      <c r="F38">
        <v>0</v>
      </c>
      <c r="G38">
        <v>0</v>
      </c>
      <c r="H38">
        <v>22</v>
      </c>
      <c r="I38">
        <v>11</v>
      </c>
      <c r="J38">
        <v>0</v>
      </c>
      <c r="K38">
        <v>0</v>
      </c>
    </row>
    <row r="39" spans="1:11" x14ac:dyDescent="0.2">
      <c r="A39" t="s">
        <v>903</v>
      </c>
      <c r="B39" s="5">
        <v>24</v>
      </c>
      <c r="C39" s="5">
        <v>50</v>
      </c>
      <c r="D39">
        <v>12</v>
      </c>
      <c r="E39">
        <v>26</v>
      </c>
      <c r="F39">
        <v>0</v>
      </c>
      <c r="G39">
        <v>0</v>
      </c>
      <c r="H39">
        <v>37</v>
      </c>
      <c r="I39">
        <v>1</v>
      </c>
      <c r="J39">
        <v>0</v>
      </c>
      <c r="K39">
        <v>0</v>
      </c>
    </row>
    <row r="40" spans="1:11" x14ac:dyDescent="0.2">
      <c r="A40" t="s">
        <v>903</v>
      </c>
      <c r="B40" s="5">
        <v>27</v>
      </c>
      <c r="C40" s="5">
        <v>56</v>
      </c>
      <c r="D40">
        <v>20</v>
      </c>
      <c r="E40">
        <v>0</v>
      </c>
      <c r="F40">
        <v>0</v>
      </c>
      <c r="G40">
        <v>0</v>
      </c>
      <c r="H40">
        <v>19</v>
      </c>
      <c r="I40">
        <v>1</v>
      </c>
      <c r="J40">
        <v>0</v>
      </c>
      <c r="K40">
        <v>0</v>
      </c>
    </row>
    <row r="41" spans="1:11" x14ac:dyDescent="0.2">
      <c r="A41" t="s">
        <v>903</v>
      </c>
      <c r="B41" s="5">
        <v>28</v>
      </c>
      <c r="C41" s="5">
        <v>71</v>
      </c>
      <c r="D41">
        <v>14</v>
      </c>
      <c r="E41">
        <v>20</v>
      </c>
      <c r="F41">
        <v>0</v>
      </c>
      <c r="G41">
        <v>0</v>
      </c>
      <c r="H41">
        <v>16</v>
      </c>
      <c r="I41">
        <v>17</v>
      </c>
      <c r="J41">
        <v>1</v>
      </c>
      <c r="K41">
        <v>0</v>
      </c>
    </row>
    <row r="42" spans="1:11" x14ac:dyDescent="0.2">
      <c r="A42" t="s">
        <v>929</v>
      </c>
      <c r="B42" s="5">
        <v>30</v>
      </c>
      <c r="C42" s="5">
        <v>66</v>
      </c>
      <c r="D42">
        <v>25</v>
      </c>
      <c r="E42">
        <v>16</v>
      </c>
      <c r="F42">
        <v>0</v>
      </c>
      <c r="G42">
        <v>0</v>
      </c>
      <c r="H42">
        <v>37</v>
      </c>
      <c r="I42">
        <v>3</v>
      </c>
      <c r="J42">
        <v>1</v>
      </c>
      <c r="K42">
        <v>0</v>
      </c>
    </row>
    <row r="43" spans="1:11" x14ac:dyDescent="0.2">
      <c r="A43" t="s">
        <v>929</v>
      </c>
      <c r="B43" s="5">
        <v>31</v>
      </c>
      <c r="C43" s="5">
        <v>75</v>
      </c>
      <c r="D43">
        <v>14</v>
      </c>
      <c r="E43">
        <v>18</v>
      </c>
      <c r="F43">
        <v>5</v>
      </c>
      <c r="G43">
        <v>0</v>
      </c>
      <c r="H43">
        <v>28</v>
      </c>
      <c r="I43">
        <v>7</v>
      </c>
      <c r="J43">
        <v>2</v>
      </c>
      <c r="K43">
        <v>0</v>
      </c>
    </row>
    <row r="44" spans="1:11" x14ac:dyDescent="0.2">
      <c r="A44" t="s">
        <v>903</v>
      </c>
      <c r="B44" s="5">
        <v>32</v>
      </c>
      <c r="C44" s="5">
        <v>74</v>
      </c>
      <c r="D44">
        <v>2</v>
      </c>
      <c r="E44">
        <v>23</v>
      </c>
      <c r="F44">
        <v>2</v>
      </c>
      <c r="G44">
        <v>0</v>
      </c>
      <c r="H44">
        <v>6</v>
      </c>
      <c r="I44">
        <v>18</v>
      </c>
      <c r="J44">
        <v>3</v>
      </c>
      <c r="K44">
        <v>1</v>
      </c>
    </row>
    <row r="45" spans="1:11" x14ac:dyDescent="0.2">
      <c r="A45" t="s">
        <v>929</v>
      </c>
      <c r="B45" s="5">
        <v>33</v>
      </c>
      <c r="C45" s="5">
        <v>83</v>
      </c>
      <c r="D45">
        <v>12</v>
      </c>
      <c r="E45">
        <v>17</v>
      </c>
      <c r="F45">
        <v>0</v>
      </c>
      <c r="G45">
        <v>0</v>
      </c>
      <c r="H45">
        <v>27</v>
      </c>
      <c r="I45">
        <v>2</v>
      </c>
      <c r="J45">
        <v>0</v>
      </c>
      <c r="K45">
        <v>0</v>
      </c>
    </row>
    <row r="46" spans="1:11" x14ac:dyDescent="0.2">
      <c r="A46" t="s">
        <v>929</v>
      </c>
      <c r="B46" s="5">
        <v>34</v>
      </c>
      <c r="C46" s="5">
        <v>64</v>
      </c>
      <c r="D46">
        <v>17</v>
      </c>
      <c r="E46">
        <v>12</v>
      </c>
      <c r="F46">
        <v>2</v>
      </c>
      <c r="G46">
        <v>0</v>
      </c>
      <c r="H46">
        <v>26</v>
      </c>
      <c r="I46">
        <v>5</v>
      </c>
      <c r="J46">
        <v>0</v>
      </c>
      <c r="K46">
        <v>0</v>
      </c>
    </row>
    <row r="47" spans="1:11" x14ac:dyDescent="0.2">
      <c r="A47" t="s">
        <v>903</v>
      </c>
      <c r="B47" s="5">
        <v>35</v>
      </c>
      <c r="C47" s="5">
        <v>66</v>
      </c>
      <c r="D47">
        <v>17</v>
      </c>
      <c r="E47">
        <v>14</v>
      </c>
      <c r="F47">
        <v>2</v>
      </c>
      <c r="G47">
        <v>0</v>
      </c>
      <c r="H47">
        <v>32</v>
      </c>
      <c r="I47">
        <v>1</v>
      </c>
      <c r="J47">
        <v>0</v>
      </c>
      <c r="K47">
        <v>0</v>
      </c>
    </row>
    <row r="48" spans="1:11" x14ac:dyDescent="0.2">
      <c r="A48" t="s">
        <v>929</v>
      </c>
      <c r="B48" s="5">
        <v>36</v>
      </c>
      <c r="C48" s="5">
        <v>46</v>
      </c>
      <c r="D48">
        <v>36</v>
      </c>
      <c r="E48">
        <v>0</v>
      </c>
      <c r="F48">
        <v>0</v>
      </c>
      <c r="G48">
        <v>0</v>
      </c>
      <c r="H48">
        <v>36</v>
      </c>
      <c r="I48">
        <v>0</v>
      </c>
      <c r="J48">
        <v>0</v>
      </c>
      <c r="K48">
        <v>0</v>
      </c>
    </row>
    <row r="49" spans="1:11" x14ac:dyDescent="0.2">
      <c r="A49" t="s">
        <v>903</v>
      </c>
      <c r="B49" s="5">
        <v>37</v>
      </c>
      <c r="C49" s="5">
        <v>60</v>
      </c>
      <c r="D49">
        <v>20</v>
      </c>
      <c r="E49">
        <v>16</v>
      </c>
      <c r="F49">
        <v>1</v>
      </c>
      <c r="G49">
        <v>0</v>
      </c>
      <c r="H49">
        <v>29</v>
      </c>
      <c r="I49">
        <v>8</v>
      </c>
      <c r="J49">
        <v>0</v>
      </c>
      <c r="K49">
        <v>0</v>
      </c>
    </row>
    <row r="50" spans="1:11" x14ac:dyDescent="0.2">
      <c r="A50" t="s">
        <v>903</v>
      </c>
      <c r="B50" s="5">
        <v>38</v>
      </c>
      <c r="C50" s="5">
        <v>67</v>
      </c>
      <c r="D50">
        <v>24</v>
      </c>
      <c r="E50">
        <v>11</v>
      </c>
      <c r="F50">
        <v>2</v>
      </c>
      <c r="G50">
        <v>0</v>
      </c>
      <c r="H50">
        <v>31</v>
      </c>
      <c r="I50">
        <v>4</v>
      </c>
      <c r="J50">
        <v>1</v>
      </c>
      <c r="K50">
        <v>1</v>
      </c>
    </row>
    <row r="51" spans="1:11" x14ac:dyDescent="0.2">
      <c r="A51" t="s">
        <v>903</v>
      </c>
      <c r="B51" s="5">
        <v>39</v>
      </c>
      <c r="C51" s="5">
        <v>51</v>
      </c>
      <c r="D51">
        <v>12</v>
      </c>
      <c r="E51">
        <v>24</v>
      </c>
      <c r="F51">
        <v>2</v>
      </c>
      <c r="G51">
        <v>0</v>
      </c>
      <c r="H51">
        <v>34</v>
      </c>
      <c r="I51">
        <v>4</v>
      </c>
      <c r="J51">
        <v>0</v>
      </c>
      <c r="K51">
        <v>0</v>
      </c>
    </row>
    <row r="52" spans="1:11" x14ac:dyDescent="0.2">
      <c r="A52" t="s">
        <v>903</v>
      </c>
      <c r="B52" s="5">
        <v>40</v>
      </c>
      <c r="C52" s="5">
        <v>19</v>
      </c>
      <c r="D52">
        <v>19</v>
      </c>
      <c r="E52">
        <v>17</v>
      </c>
      <c r="F52">
        <v>0</v>
      </c>
      <c r="G52">
        <v>0</v>
      </c>
      <c r="H52">
        <v>24</v>
      </c>
      <c r="I52">
        <v>11</v>
      </c>
      <c r="J52">
        <v>1</v>
      </c>
      <c r="K52">
        <v>0</v>
      </c>
    </row>
    <row r="53" spans="1:11" x14ac:dyDescent="0.2">
      <c r="A53" t="s">
        <v>903</v>
      </c>
      <c r="B53" s="5">
        <v>41</v>
      </c>
      <c r="C53" s="5">
        <v>79</v>
      </c>
      <c r="D53">
        <v>17</v>
      </c>
      <c r="E53">
        <v>15</v>
      </c>
      <c r="F53">
        <v>1</v>
      </c>
      <c r="G53">
        <v>0</v>
      </c>
      <c r="H53">
        <v>30</v>
      </c>
      <c r="I53">
        <v>3</v>
      </c>
      <c r="J53">
        <v>0</v>
      </c>
      <c r="K53">
        <v>0</v>
      </c>
    </row>
    <row r="54" spans="1:11" x14ac:dyDescent="0.2">
      <c r="A54" t="s">
        <v>929</v>
      </c>
      <c r="B54" s="5">
        <v>44</v>
      </c>
      <c r="C54" s="5">
        <v>57</v>
      </c>
      <c r="D54">
        <v>24</v>
      </c>
      <c r="E54">
        <v>3</v>
      </c>
      <c r="F54">
        <v>0</v>
      </c>
      <c r="G54">
        <v>0</v>
      </c>
      <c r="H54">
        <v>26</v>
      </c>
      <c r="I54">
        <v>1</v>
      </c>
      <c r="J54">
        <v>0</v>
      </c>
      <c r="K54">
        <v>0</v>
      </c>
    </row>
    <row r="55" spans="1:11" x14ac:dyDescent="0.2">
      <c r="A55" t="s">
        <v>903</v>
      </c>
      <c r="B55" s="5">
        <v>45</v>
      </c>
      <c r="C55" s="5">
        <v>53</v>
      </c>
      <c r="D55">
        <v>35</v>
      </c>
      <c r="E55">
        <v>2</v>
      </c>
      <c r="F55">
        <v>0</v>
      </c>
      <c r="G55">
        <v>0</v>
      </c>
      <c r="H55">
        <v>37</v>
      </c>
      <c r="I55">
        <v>0</v>
      </c>
      <c r="J55">
        <v>0</v>
      </c>
      <c r="K55">
        <v>0</v>
      </c>
    </row>
    <row r="56" spans="1:11" x14ac:dyDescent="0.2">
      <c r="A56" t="s">
        <v>903</v>
      </c>
      <c r="B56" s="5">
        <v>46</v>
      </c>
      <c r="C56" s="5">
        <v>84</v>
      </c>
      <c r="D56">
        <v>25</v>
      </c>
      <c r="E56">
        <v>13</v>
      </c>
      <c r="F56">
        <v>0</v>
      </c>
      <c r="G56">
        <v>0</v>
      </c>
      <c r="H56">
        <v>32</v>
      </c>
      <c r="I56">
        <v>5</v>
      </c>
      <c r="J56">
        <v>1</v>
      </c>
      <c r="K56">
        <v>0</v>
      </c>
    </row>
    <row r="57" spans="1:11" x14ac:dyDescent="0.2">
      <c r="A57" t="s">
        <v>903</v>
      </c>
      <c r="B57" s="5">
        <v>47</v>
      </c>
      <c r="C57" s="5">
        <v>65</v>
      </c>
      <c r="D57">
        <v>25</v>
      </c>
      <c r="E57">
        <v>16</v>
      </c>
      <c r="F57">
        <v>0</v>
      </c>
      <c r="G57">
        <v>0</v>
      </c>
      <c r="H57">
        <v>24</v>
      </c>
      <c r="I57">
        <v>15</v>
      </c>
      <c r="J57">
        <v>2</v>
      </c>
      <c r="K57">
        <v>0</v>
      </c>
    </row>
    <row r="58" spans="1:11" x14ac:dyDescent="0.2">
      <c r="A58" t="s">
        <v>903</v>
      </c>
      <c r="B58" s="5">
        <v>48</v>
      </c>
      <c r="C58" s="5">
        <v>66</v>
      </c>
      <c r="D58">
        <v>32</v>
      </c>
      <c r="E58">
        <v>2</v>
      </c>
      <c r="F58">
        <v>0</v>
      </c>
      <c r="G58">
        <v>0</v>
      </c>
      <c r="H58">
        <v>33</v>
      </c>
      <c r="I58">
        <v>1</v>
      </c>
      <c r="J58">
        <v>0</v>
      </c>
      <c r="K58">
        <v>0</v>
      </c>
    </row>
    <row r="59" spans="1:11" x14ac:dyDescent="0.2">
      <c r="A59" t="s">
        <v>903</v>
      </c>
      <c r="B59" s="5">
        <v>49</v>
      </c>
      <c r="C59" s="5">
        <v>53</v>
      </c>
      <c r="D59">
        <v>23</v>
      </c>
      <c r="E59">
        <v>13</v>
      </c>
      <c r="F59">
        <v>1</v>
      </c>
      <c r="G59">
        <v>0</v>
      </c>
      <c r="H59">
        <v>33</v>
      </c>
      <c r="I59">
        <v>3</v>
      </c>
      <c r="J59">
        <v>1</v>
      </c>
      <c r="K59">
        <v>0</v>
      </c>
    </row>
    <row r="60" spans="1:11" x14ac:dyDescent="0.2">
      <c r="A60" t="s">
        <v>903</v>
      </c>
      <c r="B60" s="5">
        <v>50</v>
      </c>
      <c r="C60" s="5">
        <v>65</v>
      </c>
      <c r="D60">
        <v>16</v>
      </c>
      <c r="E60">
        <v>16</v>
      </c>
      <c r="F60">
        <v>0</v>
      </c>
      <c r="G60">
        <v>0</v>
      </c>
      <c r="H60">
        <v>30</v>
      </c>
      <c r="I60">
        <v>2</v>
      </c>
      <c r="J60">
        <v>0</v>
      </c>
      <c r="K60">
        <v>0</v>
      </c>
    </row>
    <row r="61" spans="1:11" x14ac:dyDescent="0.2">
      <c r="A61" t="s">
        <v>903</v>
      </c>
      <c r="B61" s="5">
        <v>51</v>
      </c>
      <c r="C61" s="5">
        <v>62</v>
      </c>
      <c r="D61">
        <v>21</v>
      </c>
      <c r="E61">
        <v>15</v>
      </c>
      <c r="F61">
        <v>0</v>
      </c>
      <c r="G61">
        <v>0</v>
      </c>
      <c r="H61">
        <v>35</v>
      </c>
      <c r="I61">
        <v>0</v>
      </c>
      <c r="J61">
        <v>1</v>
      </c>
      <c r="K61">
        <v>0</v>
      </c>
    </row>
    <row r="62" spans="1:11" x14ac:dyDescent="0.2">
      <c r="A62" t="s">
        <v>929</v>
      </c>
      <c r="B62" s="5">
        <v>52</v>
      </c>
      <c r="C62" s="5">
        <v>81</v>
      </c>
      <c r="D62">
        <v>15</v>
      </c>
      <c r="E62">
        <v>11</v>
      </c>
      <c r="F62">
        <v>0</v>
      </c>
      <c r="G62">
        <v>0</v>
      </c>
      <c r="H62">
        <v>20</v>
      </c>
      <c r="I62">
        <v>4</v>
      </c>
      <c r="J62">
        <v>2</v>
      </c>
      <c r="K62">
        <v>0</v>
      </c>
    </row>
    <row r="63" spans="1:11" x14ac:dyDescent="0.2">
      <c r="A63" t="s">
        <v>929</v>
      </c>
      <c r="B63" s="5">
        <v>53</v>
      </c>
      <c r="C63" s="5">
        <v>41</v>
      </c>
      <c r="D63">
        <v>22</v>
      </c>
      <c r="E63">
        <v>2</v>
      </c>
      <c r="F63">
        <v>0</v>
      </c>
      <c r="G63">
        <v>0</v>
      </c>
      <c r="H63">
        <v>24</v>
      </c>
      <c r="I63">
        <v>0</v>
      </c>
      <c r="J63">
        <v>0</v>
      </c>
      <c r="K63">
        <v>0</v>
      </c>
    </row>
    <row r="64" spans="1:11" x14ac:dyDescent="0.2">
      <c r="A64" t="s">
        <v>903</v>
      </c>
      <c r="B64" s="5">
        <v>54</v>
      </c>
      <c r="C64" s="5">
        <v>57</v>
      </c>
      <c r="D64">
        <v>12</v>
      </c>
      <c r="E64">
        <v>20</v>
      </c>
      <c r="F64">
        <v>0</v>
      </c>
      <c r="G64">
        <v>0</v>
      </c>
      <c r="H64">
        <v>24</v>
      </c>
      <c r="I64">
        <v>8</v>
      </c>
      <c r="J64">
        <v>1</v>
      </c>
      <c r="K64">
        <v>0</v>
      </c>
    </row>
    <row r="65" spans="1:12" x14ac:dyDescent="0.2">
      <c r="A65" t="s">
        <v>903</v>
      </c>
      <c r="B65" s="5">
        <v>55</v>
      </c>
      <c r="C65" s="5">
        <v>52</v>
      </c>
      <c r="D65">
        <v>33</v>
      </c>
      <c r="E65">
        <v>3</v>
      </c>
      <c r="F65">
        <v>0</v>
      </c>
      <c r="G65">
        <v>0</v>
      </c>
      <c r="H65">
        <v>34</v>
      </c>
      <c r="I65">
        <v>2</v>
      </c>
      <c r="J65">
        <v>0</v>
      </c>
      <c r="K65">
        <v>0</v>
      </c>
    </row>
    <row r="66" spans="1:12" x14ac:dyDescent="0.2">
      <c r="A66" t="s">
        <v>903</v>
      </c>
      <c r="B66" s="5">
        <v>56</v>
      </c>
      <c r="C66" s="5">
        <v>73</v>
      </c>
      <c r="D66">
        <v>24</v>
      </c>
      <c r="E66">
        <v>14</v>
      </c>
      <c r="F66">
        <v>0</v>
      </c>
      <c r="G66">
        <v>0</v>
      </c>
      <c r="H66">
        <v>37</v>
      </c>
      <c r="I66">
        <v>1</v>
      </c>
      <c r="J66">
        <v>0</v>
      </c>
      <c r="K66">
        <v>0</v>
      </c>
    </row>
    <row r="67" spans="1:12" x14ac:dyDescent="0.2">
      <c r="A67" t="s">
        <v>903</v>
      </c>
      <c r="B67" s="5">
        <v>57</v>
      </c>
      <c r="C67" s="5">
        <v>69</v>
      </c>
      <c r="D67">
        <v>23</v>
      </c>
      <c r="E67">
        <v>14</v>
      </c>
      <c r="F67">
        <v>1</v>
      </c>
      <c r="G67">
        <v>0</v>
      </c>
      <c r="H67">
        <v>23</v>
      </c>
      <c r="I67">
        <v>11</v>
      </c>
      <c r="J67">
        <v>4</v>
      </c>
      <c r="K67">
        <v>0</v>
      </c>
    </row>
    <row r="68" spans="1:12" x14ac:dyDescent="0.2">
      <c r="A68" t="s">
        <v>929</v>
      </c>
      <c r="B68" s="5">
        <v>58</v>
      </c>
      <c r="C68" s="5">
        <v>30</v>
      </c>
      <c r="D68">
        <v>33</v>
      </c>
      <c r="E68">
        <v>8</v>
      </c>
      <c r="F68">
        <v>0</v>
      </c>
      <c r="G68">
        <v>0</v>
      </c>
      <c r="H68">
        <v>40</v>
      </c>
      <c r="I68">
        <v>1</v>
      </c>
      <c r="J68">
        <v>0</v>
      </c>
      <c r="K68">
        <v>0</v>
      </c>
    </row>
    <row r="69" spans="1:12" x14ac:dyDescent="0.2">
      <c r="A69" t="s">
        <v>903</v>
      </c>
      <c r="B69" s="5">
        <v>59</v>
      </c>
      <c r="C69" s="5">
        <v>73</v>
      </c>
      <c r="D69">
        <v>29</v>
      </c>
      <c r="E69">
        <v>10</v>
      </c>
      <c r="F69">
        <v>0</v>
      </c>
      <c r="G69">
        <v>0</v>
      </c>
      <c r="H69">
        <v>29</v>
      </c>
      <c r="I69">
        <v>10</v>
      </c>
      <c r="J69">
        <v>0</v>
      </c>
      <c r="K69">
        <v>0</v>
      </c>
    </row>
    <row r="70" spans="1:12" x14ac:dyDescent="0.2">
      <c r="A70" t="s">
        <v>929</v>
      </c>
      <c r="B70" s="5">
        <v>60</v>
      </c>
      <c r="C70" s="5">
        <v>69</v>
      </c>
      <c r="D70">
        <v>37</v>
      </c>
      <c r="E70">
        <v>11</v>
      </c>
      <c r="F70">
        <v>0</v>
      </c>
      <c r="G70">
        <v>0</v>
      </c>
      <c r="H70">
        <v>47</v>
      </c>
      <c r="I70">
        <v>1</v>
      </c>
      <c r="J70">
        <v>0</v>
      </c>
      <c r="K70">
        <v>0</v>
      </c>
    </row>
    <row r="71" spans="1:12" x14ac:dyDescent="0.2">
      <c r="A71" t="s">
        <v>903</v>
      </c>
      <c r="B71" s="5">
        <v>61</v>
      </c>
      <c r="C71" s="5">
        <v>65</v>
      </c>
      <c r="D71">
        <v>19</v>
      </c>
      <c r="E71">
        <v>17</v>
      </c>
      <c r="F71">
        <v>0</v>
      </c>
      <c r="G71">
        <v>0</v>
      </c>
      <c r="H71">
        <v>35</v>
      </c>
      <c r="I71">
        <v>1</v>
      </c>
      <c r="J71">
        <v>0</v>
      </c>
      <c r="K71">
        <v>0</v>
      </c>
    </row>
    <row r="72" spans="1:12" x14ac:dyDescent="0.2">
      <c r="A72" t="s">
        <v>929</v>
      </c>
      <c r="B72" s="5">
        <v>62</v>
      </c>
      <c r="C72" s="5">
        <v>80</v>
      </c>
      <c r="D72">
        <v>21</v>
      </c>
      <c r="E72">
        <v>21</v>
      </c>
      <c r="F72">
        <v>2</v>
      </c>
      <c r="G72">
        <v>0</v>
      </c>
      <c r="H72">
        <v>31</v>
      </c>
      <c r="I72">
        <v>11</v>
      </c>
      <c r="J72">
        <v>2</v>
      </c>
      <c r="K72">
        <v>0</v>
      </c>
    </row>
    <row r="73" spans="1:12" x14ac:dyDescent="0.2">
      <c r="A73" t="s">
        <v>929</v>
      </c>
      <c r="B73" s="5">
        <v>63</v>
      </c>
      <c r="C73" s="5">
        <v>85</v>
      </c>
      <c r="D73">
        <v>27</v>
      </c>
      <c r="E73">
        <v>11</v>
      </c>
      <c r="F73">
        <v>1</v>
      </c>
      <c r="G73">
        <v>0</v>
      </c>
      <c r="H73">
        <v>24</v>
      </c>
      <c r="I73">
        <v>15</v>
      </c>
      <c r="J73">
        <v>0</v>
      </c>
      <c r="K73">
        <v>0</v>
      </c>
    </row>
    <row r="74" spans="1:12" x14ac:dyDescent="0.2">
      <c r="A74" t="s">
        <v>929</v>
      </c>
      <c r="B74" s="5">
        <v>65</v>
      </c>
      <c r="C74" s="5">
        <v>77</v>
      </c>
      <c r="D74">
        <v>22</v>
      </c>
      <c r="E74">
        <v>22</v>
      </c>
      <c r="F74">
        <v>0</v>
      </c>
      <c r="G74">
        <v>0</v>
      </c>
      <c r="H74">
        <v>40</v>
      </c>
      <c r="I74">
        <v>4</v>
      </c>
      <c r="J74">
        <v>0</v>
      </c>
      <c r="K74">
        <v>0</v>
      </c>
    </row>
    <row r="75" spans="1:12" x14ac:dyDescent="0.2">
      <c r="A75" t="s">
        <v>903</v>
      </c>
      <c r="B75" s="5">
        <v>66</v>
      </c>
      <c r="C75" s="5">
        <v>67</v>
      </c>
      <c r="D75">
        <v>39</v>
      </c>
      <c r="E75">
        <v>10</v>
      </c>
      <c r="F75">
        <v>0</v>
      </c>
      <c r="G75">
        <v>0</v>
      </c>
      <c r="H75">
        <v>45</v>
      </c>
      <c r="I75">
        <v>3</v>
      </c>
      <c r="J75">
        <v>1</v>
      </c>
      <c r="K75">
        <v>0</v>
      </c>
    </row>
    <row r="76" spans="1:12" x14ac:dyDescent="0.2">
      <c r="A76" t="s">
        <v>903</v>
      </c>
      <c r="B76" s="5">
        <v>67</v>
      </c>
      <c r="C76" s="5">
        <v>75</v>
      </c>
      <c r="D76">
        <v>24</v>
      </c>
      <c r="E76">
        <v>22</v>
      </c>
      <c r="F76">
        <v>2</v>
      </c>
      <c r="G76">
        <v>0</v>
      </c>
      <c r="H76">
        <v>22</v>
      </c>
      <c r="I76">
        <v>16</v>
      </c>
      <c r="J76">
        <v>8</v>
      </c>
      <c r="K76">
        <v>1</v>
      </c>
    </row>
    <row r="77" spans="1:12" x14ac:dyDescent="0.2">
      <c r="A77" t="s">
        <v>903</v>
      </c>
      <c r="B77" s="5">
        <v>68</v>
      </c>
      <c r="C77" s="5">
        <v>76</v>
      </c>
      <c r="D77">
        <v>28</v>
      </c>
      <c r="E77">
        <v>15</v>
      </c>
      <c r="F77">
        <v>1</v>
      </c>
      <c r="G77">
        <v>0</v>
      </c>
      <c r="H77">
        <v>43</v>
      </c>
      <c r="I77">
        <v>1</v>
      </c>
      <c r="J77">
        <v>0</v>
      </c>
      <c r="K77">
        <v>0</v>
      </c>
    </row>
    <row r="78" spans="1:12" x14ac:dyDescent="0.2">
      <c r="A78" t="s">
        <v>903</v>
      </c>
      <c r="B78" s="5">
        <v>69</v>
      </c>
      <c r="C78" s="5">
        <v>70</v>
      </c>
      <c r="D78">
        <v>16</v>
      </c>
      <c r="E78">
        <v>21</v>
      </c>
      <c r="F78">
        <v>1</v>
      </c>
      <c r="G78">
        <v>0</v>
      </c>
      <c r="H78">
        <v>33</v>
      </c>
      <c r="I78">
        <v>5</v>
      </c>
      <c r="J78">
        <v>0</v>
      </c>
      <c r="K78">
        <v>0</v>
      </c>
    </row>
    <row r="79" spans="1:12" hidden="1" x14ac:dyDescent="0.2">
      <c r="D79" s="6">
        <v>1327</v>
      </c>
      <c r="E79" s="6">
        <v>788</v>
      </c>
      <c r="F79" s="6">
        <v>67</v>
      </c>
      <c r="G79" s="6">
        <v>5</v>
      </c>
      <c r="H79" s="6">
        <f>SUM(H19:H78)</f>
        <v>1786</v>
      </c>
      <c r="I79" s="6">
        <f>SUM(I19:I78)</f>
        <v>327</v>
      </c>
      <c r="J79" s="6">
        <f>SUM(J19:J78)</f>
        <v>63</v>
      </c>
      <c r="K79" s="6">
        <f>SUM(K19:K78)</f>
        <v>12</v>
      </c>
      <c r="L79" s="6"/>
    </row>
    <row r="86" spans="1:38" x14ac:dyDescent="0.2">
      <c r="AF86" s="5" t="s">
        <v>1205</v>
      </c>
      <c r="AG86" t="s">
        <v>1199</v>
      </c>
      <c r="AH86" s="37" t="s">
        <v>1450</v>
      </c>
      <c r="AJ86" s="37" t="s">
        <v>1447</v>
      </c>
      <c r="AK86" s="37" t="s">
        <v>1448</v>
      </c>
      <c r="AL86" s="37" t="s">
        <v>1449</v>
      </c>
    </row>
    <row r="87" spans="1:38" x14ac:dyDescent="0.2">
      <c r="B87" t="s">
        <v>1043</v>
      </c>
      <c r="F87" t="s">
        <v>1044</v>
      </c>
      <c r="M87" t="s">
        <v>929</v>
      </c>
      <c r="N87" s="5">
        <v>2</v>
      </c>
      <c r="O87" s="5">
        <v>25</v>
      </c>
      <c r="P87">
        <v>28</v>
      </c>
      <c r="Q87">
        <v>0</v>
      </c>
      <c r="R87">
        <v>0</v>
      </c>
      <c r="S87">
        <v>0</v>
      </c>
      <c r="T87">
        <v>28</v>
      </c>
      <c r="U87">
        <v>0</v>
      </c>
      <c r="V87">
        <v>0</v>
      </c>
      <c r="W87">
        <v>0</v>
      </c>
      <c r="AF87" s="5">
        <v>40</v>
      </c>
      <c r="AG87" s="5">
        <v>19</v>
      </c>
      <c r="AH87">
        <v>15</v>
      </c>
      <c r="AJ87">
        <v>21</v>
      </c>
      <c r="AK87">
        <v>15</v>
      </c>
      <c r="AL87">
        <v>0</v>
      </c>
    </row>
    <row r="88" spans="1:38" x14ac:dyDescent="0.2">
      <c r="A88" t="s">
        <v>1</v>
      </c>
      <c r="B88" t="s">
        <v>1207</v>
      </c>
      <c r="C88" t="s">
        <v>1208</v>
      </c>
      <c r="D88" t="s">
        <v>1209</v>
      </c>
      <c r="E88" t="s">
        <v>1210</v>
      </c>
      <c r="F88" t="s">
        <v>1207</v>
      </c>
      <c r="G88" t="s">
        <v>1208</v>
      </c>
      <c r="H88" t="s">
        <v>1209</v>
      </c>
      <c r="I88" t="s">
        <v>1210</v>
      </c>
      <c r="M88" t="s">
        <v>929</v>
      </c>
      <c r="N88" s="5">
        <v>7</v>
      </c>
      <c r="O88" s="5">
        <v>71</v>
      </c>
      <c r="P88">
        <v>15</v>
      </c>
      <c r="Q88">
        <v>12</v>
      </c>
      <c r="R88">
        <v>8</v>
      </c>
      <c r="S88">
        <v>4</v>
      </c>
      <c r="T88">
        <v>27</v>
      </c>
      <c r="U88">
        <v>10</v>
      </c>
      <c r="V88">
        <v>2</v>
      </c>
      <c r="W88">
        <v>0</v>
      </c>
      <c r="AF88" s="5">
        <v>2</v>
      </c>
      <c r="AG88" s="5">
        <v>25</v>
      </c>
      <c r="AH88">
        <v>0</v>
      </c>
      <c r="AJ88">
        <v>27</v>
      </c>
      <c r="AK88">
        <v>0</v>
      </c>
      <c r="AL88">
        <v>0</v>
      </c>
    </row>
    <row r="89" spans="1:38" x14ac:dyDescent="0.2">
      <c r="A89" t="s">
        <v>903</v>
      </c>
      <c r="B89" s="5">
        <f t="shared" ref="B89:I89" si="6">AVERAGE(D19:D78)</f>
        <v>22.116666666666667</v>
      </c>
      <c r="C89" s="5">
        <f t="shared" si="6"/>
        <v>13.133333333333333</v>
      </c>
      <c r="D89" s="5">
        <f t="shared" si="6"/>
        <v>1.1166666666666667</v>
      </c>
      <c r="E89" s="5">
        <f t="shared" si="6"/>
        <v>8.3333333333333329E-2</v>
      </c>
      <c r="F89" s="5">
        <f t="shared" si="6"/>
        <v>29.766666666666666</v>
      </c>
      <c r="G89" s="5">
        <f t="shared" si="6"/>
        <v>5.45</v>
      </c>
      <c r="H89" s="5">
        <f t="shared" si="6"/>
        <v>1.05</v>
      </c>
      <c r="I89" s="5">
        <f t="shared" si="6"/>
        <v>0.2</v>
      </c>
      <c r="M89" t="s">
        <v>929</v>
      </c>
      <c r="N89" s="5">
        <v>9</v>
      </c>
      <c r="O89" s="5">
        <v>68</v>
      </c>
      <c r="P89">
        <v>26</v>
      </c>
      <c r="Q89">
        <v>12</v>
      </c>
      <c r="R89">
        <v>0</v>
      </c>
      <c r="S89">
        <v>0</v>
      </c>
      <c r="T89">
        <v>37</v>
      </c>
      <c r="U89">
        <v>0</v>
      </c>
      <c r="V89">
        <v>0</v>
      </c>
      <c r="W89">
        <v>1</v>
      </c>
      <c r="AF89" s="5">
        <v>58</v>
      </c>
      <c r="AG89" s="5">
        <v>30</v>
      </c>
      <c r="AH89">
        <v>10</v>
      </c>
      <c r="AJ89">
        <v>32</v>
      </c>
      <c r="AK89">
        <v>10</v>
      </c>
      <c r="AL89">
        <v>0</v>
      </c>
    </row>
    <row r="90" spans="1:38" x14ac:dyDescent="0.2">
      <c r="A90" t="s">
        <v>929</v>
      </c>
      <c r="B90" s="5">
        <f t="shared" ref="B90:G90" si="7">AVERAGE(P87:P107)</f>
        <v>22.61904761904762</v>
      </c>
      <c r="C90" s="5">
        <f t="shared" si="7"/>
        <v>11.952380952380953</v>
      </c>
      <c r="D90" s="5">
        <f t="shared" si="7"/>
        <v>1.1904761904761905</v>
      </c>
      <c r="E90" s="5">
        <f t="shared" si="7"/>
        <v>0.19047619047619047</v>
      </c>
      <c r="F90" s="5">
        <f t="shared" si="7"/>
        <v>30.142857142857142</v>
      </c>
      <c r="G90" s="5">
        <f t="shared" si="7"/>
        <v>5.0476190476190474</v>
      </c>
      <c r="H90" s="5">
        <f t="shared" ref="H90:I90" si="8">AVERAGE(V87:V107)</f>
        <v>0.7142857142857143</v>
      </c>
      <c r="I90" s="5">
        <f t="shared" si="8"/>
        <v>4.7619047619047616E-2</v>
      </c>
      <c r="M90" t="s">
        <v>929</v>
      </c>
      <c r="N90" s="5">
        <v>10</v>
      </c>
      <c r="O90" s="5">
        <v>83</v>
      </c>
      <c r="P90">
        <v>31</v>
      </c>
      <c r="Q90">
        <v>21</v>
      </c>
      <c r="R90">
        <v>0</v>
      </c>
      <c r="S90">
        <v>0</v>
      </c>
      <c r="T90">
        <v>49</v>
      </c>
      <c r="U90">
        <v>2</v>
      </c>
      <c r="V90">
        <v>1</v>
      </c>
      <c r="W90">
        <v>0</v>
      </c>
      <c r="AF90" s="5">
        <v>53</v>
      </c>
      <c r="AG90" s="5">
        <v>41</v>
      </c>
      <c r="AH90">
        <v>2</v>
      </c>
      <c r="AJ90">
        <v>23</v>
      </c>
      <c r="AK90">
        <v>2</v>
      </c>
      <c r="AL90">
        <v>0</v>
      </c>
    </row>
    <row r="91" spans="1:38" x14ac:dyDescent="0.2">
      <c r="B91" s="5"/>
      <c r="M91" t="s">
        <v>929</v>
      </c>
      <c r="N91" s="5">
        <v>13</v>
      </c>
      <c r="O91" s="5">
        <v>77</v>
      </c>
      <c r="P91">
        <v>28</v>
      </c>
      <c r="Q91">
        <v>4</v>
      </c>
      <c r="R91">
        <v>0</v>
      </c>
      <c r="S91">
        <v>0</v>
      </c>
      <c r="T91">
        <v>28</v>
      </c>
      <c r="U91">
        <v>4</v>
      </c>
      <c r="V91">
        <v>0</v>
      </c>
      <c r="W91">
        <v>0</v>
      </c>
      <c r="AF91" s="5">
        <v>12</v>
      </c>
      <c r="AG91" s="5">
        <v>42</v>
      </c>
      <c r="AH91">
        <v>12</v>
      </c>
      <c r="AJ91">
        <v>26</v>
      </c>
      <c r="AK91">
        <v>12</v>
      </c>
      <c r="AL91">
        <v>0</v>
      </c>
    </row>
    <row r="92" spans="1:38" x14ac:dyDescent="0.2">
      <c r="M92" t="s">
        <v>929</v>
      </c>
      <c r="N92" s="5">
        <v>15</v>
      </c>
      <c r="O92" s="5">
        <v>72</v>
      </c>
      <c r="P92">
        <v>20</v>
      </c>
      <c r="Q92">
        <v>13</v>
      </c>
      <c r="R92">
        <v>0</v>
      </c>
      <c r="S92">
        <v>0</v>
      </c>
      <c r="T92">
        <v>30</v>
      </c>
      <c r="U92">
        <v>3</v>
      </c>
      <c r="V92">
        <v>0</v>
      </c>
      <c r="W92">
        <v>0</v>
      </c>
      <c r="AF92" s="5">
        <v>14</v>
      </c>
      <c r="AG92" s="5">
        <v>45</v>
      </c>
      <c r="AH92">
        <v>6</v>
      </c>
      <c r="AJ92">
        <v>27</v>
      </c>
      <c r="AK92">
        <v>6</v>
      </c>
      <c r="AL92">
        <v>0</v>
      </c>
    </row>
    <row r="93" spans="1:38" x14ac:dyDescent="0.2">
      <c r="M93" t="s">
        <v>929</v>
      </c>
      <c r="N93" s="5">
        <v>19</v>
      </c>
      <c r="O93" s="5">
        <v>74</v>
      </c>
      <c r="P93">
        <v>1</v>
      </c>
      <c r="Q93">
        <v>34</v>
      </c>
      <c r="R93">
        <v>7</v>
      </c>
      <c r="S93">
        <v>0</v>
      </c>
      <c r="T93">
        <v>4</v>
      </c>
      <c r="U93">
        <v>33</v>
      </c>
      <c r="V93">
        <v>5</v>
      </c>
      <c r="W93">
        <v>0</v>
      </c>
      <c r="AF93" s="5">
        <v>18</v>
      </c>
      <c r="AG93" s="5">
        <v>45</v>
      </c>
      <c r="AH93">
        <v>2</v>
      </c>
      <c r="AJ93">
        <v>37</v>
      </c>
      <c r="AK93">
        <v>2</v>
      </c>
      <c r="AL93">
        <v>0</v>
      </c>
    </row>
    <row r="94" spans="1:38" x14ac:dyDescent="0.2">
      <c r="M94" t="s">
        <v>929</v>
      </c>
      <c r="N94" s="5">
        <v>20</v>
      </c>
      <c r="O94" s="5">
        <v>47</v>
      </c>
      <c r="P94">
        <v>21</v>
      </c>
      <c r="Q94">
        <v>3</v>
      </c>
      <c r="R94">
        <v>0</v>
      </c>
      <c r="S94">
        <v>0</v>
      </c>
      <c r="T94">
        <v>24</v>
      </c>
      <c r="U94">
        <v>0</v>
      </c>
      <c r="V94">
        <v>0</v>
      </c>
      <c r="W94">
        <v>0</v>
      </c>
      <c r="AF94" s="5">
        <v>36</v>
      </c>
      <c r="AG94" s="5">
        <v>46</v>
      </c>
      <c r="AH94">
        <v>0</v>
      </c>
      <c r="AJ94">
        <v>37</v>
      </c>
      <c r="AK94">
        <v>0</v>
      </c>
      <c r="AL94">
        <v>0</v>
      </c>
    </row>
    <row r="95" spans="1:38" x14ac:dyDescent="0.2">
      <c r="M95" t="s">
        <v>929</v>
      </c>
      <c r="N95" s="5">
        <v>30</v>
      </c>
      <c r="O95" s="5">
        <v>66</v>
      </c>
      <c r="P95">
        <v>25</v>
      </c>
      <c r="Q95">
        <v>16</v>
      </c>
      <c r="R95">
        <v>0</v>
      </c>
      <c r="S95">
        <v>0</v>
      </c>
      <c r="T95">
        <v>37</v>
      </c>
      <c r="U95">
        <v>3</v>
      </c>
      <c r="V95">
        <v>1</v>
      </c>
      <c r="W95">
        <v>0</v>
      </c>
      <c r="AF95" s="5">
        <v>20</v>
      </c>
      <c r="AG95" s="5">
        <v>47</v>
      </c>
      <c r="AH95">
        <v>4</v>
      </c>
      <c r="AJ95">
        <v>19</v>
      </c>
      <c r="AK95">
        <v>4</v>
      </c>
      <c r="AL95">
        <v>0</v>
      </c>
    </row>
    <row r="96" spans="1:38" x14ac:dyDescent="0.2">
      <c r="M96" t="s">
        <v>929</v>
      </c>
      <c r="N96" s="5">
        <v>31</v>
      </c>
      <c r="O96" s="5">
        <v>75</v>
      </c>
      <c r="P96">
        <v>14</v>
      </c>
      <c r="Q96">
        <v>18</v>
      </c>
      <c r="R96">
        <v>5</v>
      </c>
      <c r="S96">
        <v>0</v>
      </c>
      <c r="T96">
        <v>28</v>
      </c>
      <c r="U96">
        <v>7</v>
      </c>
      <c r="V96">
        <v>2</v>
      </c>
      <c r="W96">
        <v>0</v>
      </c>
      <c r="AF96" s="5">
        <v>17</v>
      </c>
      <c r="AG96" s="5">
        <v>50</v>
      </c>
      <c r="AH96">
        <v>7</v>
      </c>
      <c r="AJ96">
        <v>24</v>
      </c>
      <c r="AK96">
        <v>6</v>
      </c>
      <c r="AL96">
        <v>1</v>
      </c>
    </row>
    <row r="97" spans="13:38" x14ac:dyDescent="0.2">
      <c r="M97" t="s">
        <v>929</v>
      </c>
      <c r="N97" s="5">
        <v>33</v>
      </c>
      <c r="O97" s="5">
        <v>83</v>
      </c>
      <c r="P97">
        <v>12</v>
      </c>
      <c r="Q97">
        <v>17</v>
      </c>
      <c r="R97">
        <v>0</v>
      </c>
      <c r="S97">
        <v>0</v>
      </c>
      <c r="T97">
        <v>27</v>
      </c>
      <c r="U97">
        <v>2</v>
      </c>
      <c r="V97">
        <v>0</v>
      </c>
      <c r="W97">
        <v>0</v>
      </c>
      <c r="AF97" s="5">
        <v>24</v>
      </c>
      <c r="AG97" s="5">
        <v>50</v>
      </c>
      <c r="AH97">
        <v>26</v>
      </c>
      <c r="AJ97">
        <v>13</v>
      </c>
      <c r="AK97">
        <v>26</v>
      </c>
      <c r="AL97">
        <v>0</v>
      </c>
    </row>
    <row r="98" spans="13:38" x14ac:dyDescent="0.2">
      <c r="M98" t="s">
        <v>929</v>
      </c>
      <c r="N98" s="5">
        <v>34</v>
      </c>
      <c r="O98" s="5">
        <v>64</v>
      </c>
      <c r="P98">
        <v>17</v>
      </c>
      <c r="Q98">
        <v>12</v>
      </c>
      <c r="R98">
        <v>2</v>
      </c>
      <c r="S98">
        <v>0</v>
      </c>
      <c r="T98">
        <v>26</v>
      </c>
      <c r="U98">
        <v>5</v>
      </c>
      <c r="V98">
        <v>0</v>
      </c>
      <c r="W98">
        <v>0</v>
      </c>
      <c r="AF98" s="5">
        <v>23</v>
      </c>
      <c r="AG98" s="5">
        <v>51</v>
      </c>
      <c r="AH98">
        <v>10</v>
      </c>
      <c r="AJ98">
        <v>22</v>
      </c>
      <c r="AK98">
        <v>10</v>
      </c>
      <c r="AL98">
        <v>0</v>
      </c>
    </row>
    <row r="99" spans="13:38" x14ac:dyDescent="0.2">
      <c r="M99" t="s">
        <v>929</v>
      </c>
      <c r="N99" s="5">
        <v>36</v>
      </c>
      <c r="O99" s="5">
        <v>46</v>
      </c>
      <c r="P99">
        <v>36</v>
      </c>
      <c r="Q99">
        <v>0</v>
      </c>
      <c r="R99">
        <v>0</v>
      </c>
      <c r="S99">
        <v>0</v>
      </c>
      <c r="T99">
        <v>36</v>
      </c>
      <c r="U99">
        <v>0</v>
      </c>
      <c r="V99">
        <v>0</v>
      </c>
      <c r="W99">
        <v>0</v>
      </c>
      <c r="AF99" s="5">
        <v>39</v>
      </c>
      <c r="AG99" s="5">
        <v>51</v>
      </c>
      <c r="AH99">
        <v>22</v>
      </c>
      <c r="AJ99">
        <v>17</v>
      </c>
      <c r="AK99">
        <v>21</v>
      </c>
      <c r="AL99">
        <v>1</v>
      </c>
    </row>
    <row r="100" spans="13:38" x14ac:dyDescent="0.2">
      <c r="M100" t="s">
        <v>929</v>
      </c>
      <c r="N100" s="5">
        <v>44</v>
      </c>
      <c r="O100" s="5">
        <v>57</v>
      </c>
      <c r="P100">
        <v>24</v>
      </c>
      <c r="Q100">
        <v>3</v>
      </c>
      <c r="R100">
        <v>0</v>
      </c>
      <c r="S100">
        <v>0</v>
      </c>
      <c r="T100">
        <v>26</v>
      </c>
      <c r="U100">
        <v>1</v>
      </c>
      <c r="V100">
        <v>0</v>
      </c>
      <c r="W100">
        <v>0</v>
      </c>
      <c r="AF100" s="5">
        <v>55</v>
      </c>
      <c r="AG100" s="5">
        <v>52</v>
      </c>
      <c r="AH100">
        <v>2</v>
      </c>
      <c r="AJ100">
        <v>35</v>
      </c>
      <c r="AK100">
        <v>2</v>
      </c>
      <c r="AL100">
        <v>0</v>
      </c>
    </row>
    <row r="101" spans="13:38" x14ac:dyDescent="0.2">
      <c r="M101" t="s">
        <v>929</v>
      </c>
      <c r="N101" s="5">
        <v>52</v>
      </c>
      <c r="O101" s="5">
        <v>81</v>
      </c>
      <c r="P101">
        <v>15</v>
      </c>
      <c r="Q101">
        <v>11</v>
      </c>
      <c r="R101">
        <v>0</v>
      </c>
      <c r="S101">
        <v>0</v>
      </c>
      <c r="T101">
        <v>20</v>
      </c>
      <c r="U101">
        <v>4</v>
      </c>
      <c r="V101">
        <v>2</v>
      </c>
      <c r="W101">
        <v>0</v>
      </c>
      <c r="AF101" s="5">
        <v>45</v>
      </c>
      <c r="AG101" s="5">
        <v>53</v>
      </c>
      <c r="AH101">
        <v>2</v>
      </c>
      <c r="AJ101">
        <v>36</v>
      </c>
      <c r="AK101">
        <v>2</v>
      </c>
      <c r="AL101">
        <v>0</v>
      </c>
    </row>
    <row r="102" spans="13:38" x14ac:dyDescent="0.2">
      <c r="M102" t="s">
        <v>929</v>
      </c>
      <c r="N102" s="5">
        <v>53</v>
      </c>
      <c r="O102" s="5">
        <v>41</v>
      </c>
      <c r="P102">
        <v>22</v>
      </c>
      <c r="Q102">
        <v>2</v>
      </c>
      <c r="R102">
        <v>0</v>
      </c>
      <c r="S102">
        <v>0</v>
      </c>
      <c r="T102">
        <v>24</v>
      </c>
      <c r="U102">
        <v>0</v>
      </c>
      <c r="V102">
        <v>0</v>
      </c>
      <c r="W102">
        <v>0</v>
      </c>
      <c r="AF102" s="5">
        <v>49</v>
      </c>
      <c r="AG102" s="5">
        <v>53</v>
      </c>
      <c r="AH102">
        <v>12</v>
      </c>
      <c r="AJ102">
        <v>26</v>
      </c>
      <c r="AK102">
        <v>12</v>
      </c>
      <c r="AL102">
        <v>0</v>
      </c>
    </row>
    <row r="103" spans="13:38" x14ac:dyDescent="0.2">
      <c r="M103" t="s">
        <v>929</v>
      </c>
      <c r="N103" s="5">
        <v>58</v>
      </c>
      <c r="O103" s="5">
        <v>30</v>
      </c>
      <c r="P103">
        <v>33</v>
      </c>
      <c r="Q103">
        <v>8</v>
      </c>
      <c r="R103">
        <v>0</v>
      </c>
      <c r="S103">
        <v>0</v>
      </c>
      <c r="T103">
        <v>40</v>
      </c>
      <c r="U103">
        <v>1</v>
      </c>
      <c r="V103">
        <v>0</v>
      </c>
      <c r="W103">
        <v>0</v>
      </c>
      <c r="AF103" s="5">
        <v>3</v>
      </c>
      <c r="AG103" s="5">
        <v>56</v>
      </c>
      <c r="AH103">
        <v>8</v>
      </c>
      <c r="AJ103">
        <v>29</v>
      </c>
      <c r="AK103">
        <v>8</v>
      </c>
      <c r="AL103">
        <v>0</v>
      </c>
    </row>
    <row r="104" spans="13:38" x14ac:dyDescent="0.2">
      <c r="M104" t="s">
        <v>929</v>
      </c>
      <c r="N104" s="5">
        <v>60</v>
      </c>
      <c r="O104" s="5">
        <v>69</v>
      </c>
      <c r="P104">
        <v>37</v>
      </c>
      <c r="Q104">
        <v>11</v>
      </c>
      <c r="R104">
        <v>0</v>
      </c>
      <c r="S104">
        <v>0</v>
      </c>
      <c r="T104">
        <v>47</v>
      </c>
      <c r="U104">
        <v>1</v>
      </c>
      <c r="V104">
        <v>0</v>
      </c>
      <c r="W104">
        <v>0</v>
      </c>
      <c r="AF104" s="5">
        <v>27</v>
      </c>
      <c r="AG104" s="5">
        <v>56</v>
      </c>
      <c r="AH104">
        <v>1</v>
      </c>
      <c r="AJ104">
        <v>19</v>
      </c>
      <c r="AK104">
        <v>1</v>
      </c>
      <c r="AL104">
        <v>0</v>
      </c>
    </row>
    <row r="105" spans="13:38" x14ac:dyDescent="0.2">
      <c r="M105" t="s">
        <v>929</v>
      </c>
      <c r="N105" s="5">
        <v>62</v>
      </c>
      <c r="O105" s="5">
        <v>80</v>
      </c>
      <c r="P105">
        <v>21</v>
      </c>
      <c r="Q105">
        <v>21</v>
      </c>
      <c r="R105">
        <v>2</v>
      </c>
      <c r="S105">
        <v>0</v>
      </c>
      <c r="T105">
        <v>31</v>
      </c>
      <c r="U105">
        <v>11</v>
      </c>
      <c r="V105">
        <v>2</v>
      </c>
      <c r="W105">
        <v>0</v>
      </c>
      <c r="AF105" s="5">
        <v>44</v>
      </c>
      <c r="AG105" s="5">
        <v>57</v>
      </c>
      <c r="AH105">
        <v>2</v>
      </c>
      <c r="AJ105">
        <v>25</v>
      </c>
      <c r="AK105">
        <v>2</v>
      </c>
      <c r="AL105">
        <v>0</v>
      </c>
    </row>
    <row r="106" spans="13:38" x14ac:dyDescent="0.2">
      <c r="M106" t="s">
        <v>929</v>
      </c>
      <c r="N106" s="5">
        <v>63</v>
      </c>
      <c r="O106" s="5">
        <v>85</v>
      </c>
      <c r="P106">
        <v>27</v>
      </c>
      <c r="Q106">
        <v>11</v>
      </c>
      <c r="R106">
        <v>1</v>
      </c>
      <c r="S106">
        <v>0</v>
      </c>
      <c r="T106">
        <v>24</v>
      </c>
      <c r="U106">
        <v>15</v>
      </c>
      <c r="V106">
        <v>0</v>
      </c>
      <c r="W106">
        <v>0</v>
      </c>
      <c r="AF106" s="5">
        <v>54</v>
      </c>
      <c r="AG106" s="5">
        <v>57</v>
      </c>
      <c r="AH106">
        <v>17</v>
      </c>
      <c r="AJ106">
        <v>15</v>
      </c>
      <c r="AK106">
        <v>17</v>
      </c>
      <c r="AL106">
        <v>0</v>
      </c>
    </row>
    <row r="107" spans="13:38" x14ac:dyDescent="0.2">
      <c r="M107" t="s">
        <v>929</v>
      </c>
      <c r="N107" s="5">
        <v>65</v>
      </c>
      <c r="O107" s="5">
        <v>77</v>
      </c>
      <c r="P107">
        <v>22</v>
      </c>
      <c r="Q107">
        <v>22</v>
      </c>
      <c r="R107">
        <v>0</v>
      </c>
      <c r="S107">
        <v>0</v>
      </c>
      <c r="T107">
        <v>40</v>
      </c>
      <c r="U107">
        <v>4</v>
      </c>
      <c r="V107">
        <v>0</v>
      </c>
      <c r="W107">
        <v>0</v>
      </c>
      <c r="AF107" s="5">
        <v>8</v>
      </c>
      <c r="AG107" s="5">
        <v>59</v>
      </c>
      <c r="AH107">
        <v>18</v>
      </c>
      <c r="AJ107">
        <v>28</v>
      </c>
      <c r="AK107">
        <v>18</v>
      </c>
      <c r="AL107">
        <v>0</v>
      </c>
    </row>
    <row r="108" spans="13:38" x14ac:dyDescent="0.2">
      <c r="AF108" s="5">
        <v>37</v>
      </c>
      <c r="AG108" s="5">
        <v>60</v>
      </c>
      <c r="AH108">
        <v>10</v>
      </c>
      <c r="AJ108">
        <v>27</v>
      </c>
      <c r="AK108">
        <v>8</v>
      </c>
      <c r="AL108">
        <v>2</v>
      </c>
    </row>
    <row r="109" spans="13:38" x14ac:dyDescent="0.2">
      <c r="AF109" s="5">
        <v>51</v>
      </c>
      <c r="AG109" s="5">
        <v>62</v>
      </c>
      <c r="AH109">
        <v>14</v>
      </c>
      <c r="AJ109">
        <v>22</v>
      </c>
      <c r="AK109">
        <v>14</v>
      </c>
      <c r="AL109">
        <v>0</v>
      </c>
    </row>
    <row r="110" spans="13:38" x14ac:dyDescent="0.2">
      <c r="AF110" s="5">
        <v>11</v>
      </c>
      <c r="AG110" s="5">
        <v>64</v>
      </c>
      <c r="AH110">
        <v>21</v>
      </c>
      <c r="AJ110">
        <v>15</v>
      </c>
      <c r="AK110">
        <v>21</v>
      </c>
      <c r="AL110">
        <v>0</v>
      </c>
    </row>
    <row r="111" spans="13:38" x14ac:dyDescent="0.2">
      <c r="AF111" s="5">
        <v>34</v>
      </c>
      <c r="AG111" s="5">
        <v>64</v>
      </c>
      <c r="AH111">
        <v>10</v>
      </c>
      <c r="AJ111">
        <v>21</v>
      </c>
      <c r="AK111">
        <v>10</v>
      </c>
      <c r="AL111">
        <v>0</v>
      </c>
    </row>
    <row r="112" spans="13:38" x14ac:dyDescent="0.2">
      <c r="AF112" s="5">
        <v>47</v>
      </c>
      <c r="AG112" s="5">
        <v>65</v>
      </c>
      <c r="AH112">
        <v>15</v>
      </c>
      <c r="AJ112">
        <v>28</v>
      </c>
      <c r="AK112">
        <v>14</v>
      </c>
      <c r="AL112">
        <v>1</v>
      </c>
    </row>
    <row r="113" spans="32:38" x14ac:dyDescent="0.2">
      <c r="AF113" s="5">
        <v>50</v>
      </c>
      <c r="AG113" s="5">
        <v>65</v>
      </c>
      <c r="AH113">
        <v>14</v>
      </c>
      <c r="AJ113">
        <v>19</v>
      </c>
      <c r="AK113">
        <v>14</v>
      </c>
      <c r="AL113">
        <v>0</v>
      </c>
    </row>
    <row r="114" spans="32:38" x14ac:dyDescent="0.2">
      <c r="AF114" s="5">
        <v>61</v>
      </c>
      <c r="AG114" s="5">
        <v>65</v>
      </c>
      <c r="AH114">
        <v>15</v>
      </c>
      <c r="AJ114">
        <v>20</v>
      </c>
      <c r="AK114">
        <v>15</v>
      </c>
      <c r="AL114">
        <v>0</v>
      </c>
    </row>
    <row r="115" spans="32:38" x14ac:dyDescent="0.2">
      <c r="AF115" s="5">
        <v>30</v>
      </c>
      <c r="AG115" s="5">
        <v>66</v>
      </c>
      <c r="AH115">
        <v>13</v>
      </c>
      <c r="AJ115">
        <v>29</v>
      </c>
      <c r="AK115">
        <v>13</v>
      </c>
      <c r="AL115">
        <v>0</v>
      </c>
    </row>
    <row r="116" spans="32:38" x14ac:dyDescent="0.2">
      <c r="AF116" s="5">
        <v>35</v>
      </c>
      <c r="AG116" s="5">
        <v>66</v>
      </c>
      <c r="AH116">
        <v>17</v>
      </c>
      <c r="AJ116">
        <v>18</v>
      </c>
      <c r="AK116">
        <v>15</v>
      </c>
      <c r="AL116">
        <v>2</v>
      </c>
    </row>
    <row r="117" spans="32:38" x14ac:dyDescent="0.2">
      <c r="AF117" s="5">
        <v>48</v>
      </c>
      <c r="AG117" s="5">
        <v>66</v>
      </c>
      <c r="AH117">
        <v>4</v>
      </c>
      <c r="AJ117">
        <v>31</v>
      </c>
      <c r="AK117">
        <v>4</v>
      </c>
      <c r="AL117">
        <v>0</v>
      </c>
    </row>
    <row r="118" spans="32:38" x14ac:dyDescent="0.2">
      <c r="AF118" s="5">
        <v>1</v>
      </c>
      <c r="AG118" s="5">
        <v>67</v>
      </c>
      <c r="AH118">
        <v>16</v>
      </c>
      <c r="AJ118">
        <v>26</v>
      </c>
      <c r="AK118">
        <v>12</v>
      </c>
      <c r="AL118">
        <v>4</v>
      </c>
    </row>
    <row r="119" spans="32:38" x14ac:dyDescent="0.2">
      <c r="AF119" s="5">
        <v>38</v>
      </c>
      <c r="AG119" s="5">
        <v>67</v>
      </c>
      <c r="AH119">
        <v>10</v>
      </c>
      <c r="AJ119">
        <v>28</v>
      </c>
      <c r="AK119">
        <v>9</v>
      </c>
      <c r="AL119">
        <v>1</v>
      </c>
    </row>
    <row r="120" spans="32:38" x14ac:dyDescent="0.2">
      <c r="AF120" s="5">
        <v>66</v>
      </c>
      <c r="AG120" s="5">
        <v>67</v>
      </c>
      <c r="AH120">
        <v>14</v>
      </c>
      <c r="AJ120">
        <v>36</v>
      </c>
      <c r="AK120">
        <v>13</v>
      </c>
      <c r="AL120">
        <v>1</v>
      </c>
    </row>
    <row r="121" spans="32:38" x14ac:dyDescent="0.2">
      <c r="AF121" s="5">
        <v>9</v>
      </c>
      <c r="AG121" s="5">
        <v>68</v>
      </c>
      <c r="AH121">
        <v>12</v>
      </c>
      <c r="AJ121">
        <v>26</v>
      </c>
      <c r="AK121">
        <v>11</v>
      </c>
      <c r="AL121">
        <v>1</v>
      </c>
    </row>
    <row r="122" spans="32:38" x14ac:dyDescent="0.2">
      <c r="AF122" s="5">
        <v>22</v>
      </c>
      <c r="AG122" s="5">
        <v>68</v>
      </c>
      <c r="AH122">
        <v>17</v>
      </c>
      <c r="AJ122">
        <v>19</v>
      </c>
      <c r="AK122">
        <v>17</v>
      </c>
      <c r="AL122">
        <v>0</v>
      </c>
    </row>
    <row r="123" spans="32:38" x14ac:dyDescent="0.2">
      <c r="AF123" s="5">
        <v>57</v>
      </c>
      <c r="AG123" s="5">
        <v>69</v>
      </c>
      <c r="AH123">
        <v>20</v>
      </c>
      <c r="AJ123">
        <v>20</v>
      </c>
      <c r="AK123">
        <v>18</v>
      </c>
      <c r="AL123">
        <v>2</v>
      </c>
    </row>
    <row r="124" spans="32:38" x14ac:dyDescent="0.2">
      <c r="AF124" s="5">
        <v>60</v>
      </c>
      <c r="AG124" s="5">
        <v>69</v>
      </c>
      <c r="AH124">
        <v>12</v>
      </c>
      <c r="AJ124">
        <v>37</v>
      </c>
      <c r="AK124">
        <v>12</v>
      </c>
      <c r="AL124">
        <v>0</v>
      </c>
    </row>
    <row r="125" spans="32:38" x14ac:dyDescent="0.2">
      <c r="AF125" s="5">
        <v>69</v>
      </c>
      <c r="AG125" s="5">
        <v>70</v>
      </c>
      <c r="AH125">
        <v>17</v>
      </c>
      <c r="AJ125">
        <v>21</v>
      </c>
      <c r="AK125">
        <v>17</v>
      </c>
      <c r="AL125">
        <v>0</v>
      </c>
    </row>
    <row r="126" spans="32:38" x14ac:dyDescent="0.2">
      <c r="AF126" s="5">
        <v>7</v>
      </c>
      <c r="AG126" s="5">
        <v>71</v>
      </c>
      <c r="AH126">
        <v>20</v>
      </c>
      <c r="AJ126">
        <v>19</v>
      </c>
      <c r="AK126">
        <v>15</v>
      </c>
      <c r="AL126">
        <v>5</v>
      </c>
    </row>
    <row r="127" spans="32:38" x14ac:dyDescent="0.2">
      <c r="AF127" s="5">
        <v>28</v>
      </c>
      <c r="AG127" s="5">
        <v>71</v>
      </c>
      <c r="AH127">
        <v>6</v>
      </c>
      <c r="AJ127">
        <v>28</v>
      </c>
      <c r="AK127">
        <v>6</v>
      </c>
      <c r="AL127">
        <v>0</v>
      </c>
    </row>
    <row r="128" spans="32:38" x14ac:dyDescent="0.2">
      <c r="AF128" s="5">
        <v>15</v>
      </c>
      <c r="AG128" s="5">
        <v>72</v>
      </c>
      <c r="AH128">
        <v>10</v>
      </c>
      <c r="AJ128">
        <v>23</v>
      </c>
      <c r="AK128">
        <v>10</v>
      </c>
      <c r="AL128">
        <v>0</v>
      </c>
    </row>
    <row r="129" spans="32:38" x14ac:dyDescent="0.2">
      <c r="AF129" s="5">
        <v>56</v>
      </c>
      <c r="AG129" s="5">
        <v>73</v>
      </c>
      <c r="AH129">
        <v>12</v>
      </c>
      <c r="AJ129">
        <v>25</v>
      </c>
      <c r="AK129">
        <v>12</v>
      </c>
      <c r="AL129">
        <v>0</v>
      </c>
    </row>
    <row r="130" spans="32:38" x14ac:dyDescent="0.2">
      <c r="AF130" s="5">
        <v>59</v>
      </c>
      <c r="AG130" s="5">
        <v>73</v>
      </c>
      <c r="AH130">
        <v>7</v>
      </c>
      <c r="AJ130">
        <v>33</v>
      </c>
      <c r="AK130">
        <v>7</v>
      </c>
      <c r="AL130">
        <v>0</v>
      </c>
    </row>
    <row r="131" spans="32:38" x14ac:dyDescent="0.2">
      <c r="AF131" s="5">
        <v>4</v>
      </c>
      <c r="AG131" s="5">
        <v>74</v>
      </c>
      <c r="AH131">
        <v>15</v>
      </c>
      <c r="AJ131">
        <v>28</v>
      </c>
      <c r="AK131">
        <v>14</v>
      </c>
      <c r="AL131">
        <v>1</v>
      </c>
    </row>
    <row r="132" spans="32:38" x14ac:dyDescent="0.2">
      <c r="AF132" s="5">
        <v>19</v>
      </c>
      <c r="AG132" s="5">
        <v>74</v>
      </c>
      <c r="AH132">
        <v>6</v>
      </c>
      <c r="AJ132">
        <v>37</v>
      </c>
      <c r="AK132">
        <v>6</v>
      </c>
      <c r="AL132">
        <v>0</v>
      </c>
    </row>
    <row r="133" spans="32:38" x14ac:dyDescent="0.2">
      <c r="AF133" s="5">
        <v>32</v>
      </c>
      <c r="AG133" s="5">
        <v>74</v>
      </c>
      <c r="AH133">
        <v>8</v>
      </c>
      <c r="AJ133">
        <v>20</v>
      </c>
      <c r="AK133">
        <v>8</v>
      </c>
      <c r="AL133">
        <v>0</v>
      </c>
    </row>
    <row r="134" spans="32:38" x14ac:dyDescent="0.2">
      <c r="AF134" s="5">
        <v>31</v>
      </c>
      <c r="AG134" s="5">
        <v>75</v>
      </c>
      <c r="AH134">
        <v>16</v>
      </c>
      <c r="AJ134">
        <v>22</v>
      </c>
      <c r="AK134">
        <v>14</v>
      </c>
      <c r="AL134">
        <v>2</v>
      </c>
    </row>
    <row r="135" spans="32:38" x14ac:dyDescent="0.2">
      <c r="AF135" s="5">
        <v>67</v>
      </c>
      <c r="AG135" s="5">
        <v>75</v>
      </c>
      <c r="AH135">
        <v>26</v>
      </c>
      <c r="AJ135">
        <v>22</v>
      </c>
      <c r="AK135">
        <v>24</v>
      </c>
      <c r="AL135">
        <v>2</v>
      </c>
    </row>
    <row r="136" spans="32:38" x14ac:dyDescent="0.2">
      <c r="AF136" s="5">
        <v>68</v>
      </c>
      <c r="AG136" s="5">
        <v>76</v>
      </c>
      <c r="AH136">
        <v>16</v>
      </c>
      <c r="AJ136">
        <v>28</v>
      </c>
      <c r="AK136">
        <v>15</v>
      </c>
      <c r="AL136">
        <v>1</v>
      </c>
    </row>
    <row r="137" spans="32:38" x14ac:dyDescent="0.2">
      <c r="AF137" s="5">
        <v>13</v>
      </c>
      <c r="AG137" s="5">
        <v>77</v>
      </c>
      <c r="AH137">
        <v>4</v>
      </c>
      <c r="AJ137">
        <v>28</v>
      </c>
      <c r="AK137">
        <v>4</v>
      </c>
      <c r="AL137">
        <v>0</v>
      </c>
    </row>
    <row r="138" spans="32:38" x14ac:dyDescent="0.2">
      <c r="AF138" s="5">
        <v>65</v>
      </c>
      <c r="AG138" s="5">
        <v>77</v>
      </c>
      <c r="AH138">
        <v>21</v>
      </c>
      <c r="AJ138">
        <v>23</v>
      </c>
      <c r="AK138">
        <v>21</v>
      </c>
      <c r="AL138">
        <v>0</v>
      </c>
    </row>
    <row r="139" spans="32:38" x14ac:dyDescent="0.2">
      <c r="AF139" s="5">
        <v>21</v>
      </c>
      <c r="AG139" s="5">
        <v>79</v>
      </c>
      <c r="AH139">
        <v>2</v>
      </c>
      <c r="AJ139">
        <v>35</v>
      </c>
      <c r="AK139">
        <v>2</v>
      </c>
      <c r="AL139">
        <v>0</v>
      </c>
    </row>
    <row r="140" spans="32:38" x14ac:dyDescent="0.2">
      <c r="AF140" s="5">
        <v>41</v>
      </c>
      <c r="AG140" s="5">
        <v>79</v>
      </c>
      <c r="AH140">
        <v>14</v>
      </c>
      <c r="AJ140">
        <v>20</v>
      </c>
      <c r="AK140">
        <v>13</v>
      </c>
      <c r="AL140">
        <v>1</v>
      </c>
    </row>
    <row r="141" spans="32:38" x14ac:dyDescent="0.2">
      <c r="AF141" s="5">
        <v>62</v>
      </c>
      <c r="AG141" s="5">
        <v>80</v>
      </c>
      <c r="AH141">
        <v>16</v>
      </c>
      <c r="AJ141">
        <v>28</v>
      </c>
      <c r="AK141">
        <v>16</v>
      </c>
      <c r="AL141">
        <v>0</v>
      </c>
    </row>
    <row r="142" spans="32:38" x14ac:dyDescent="0.2">
      <c r="AF142" s="5">
        <v>52</v>
      </c>
      <c r="AG142" s="5">
        <v>81</v>
      </c>
      <c r="AH142">
        <v>13</v>
      </c>
      <c r="AJ142">
        <v>13</v>
      </c>
      <c r="AK142">
        <v>13</v>
      </c>
      <c r="AL142">
        <v>0</v>
      </c>
    </row>
    <row r="143" spans="32:38" x14ac:dyDescent="0.2">
      <c r="AF143" s="5">
        <v>10</v>
      </c>
      <c r="AG143" s="5">
        <v>83</v>
      </c>
      <c r="AH143">
        <v>18</v>
      </c>
      <c r="AJ143">
        <v>35</v>
      </c>
      <c r="AK143">
        <v>17</v>
      </c>
      <c r="AL143">
        <v>1</v>
      </c>
    </row>
    <row r="144" spans="32:38" x14ac:dyDescent="0.2">
      <c r="AF144" s="5">
        <v>33</v>
      </c>
      <c r="AG144" s="5">
        <v>83</v>
      </c>
      <c r="AH144">
        <v>14</v>
      </c>
      <c r="AJ144">
        <v>15</v>
      </c>
      <c r="AK144">
        <v>14</v>
      </c>
      <c r="AL144">
        <v>0</v>
      </c>
    </row>
    <row r="145" spans="32:38" x14ac:dyDescent="0.2">
      <c r="AF145" s="5">
        <v>46</v>
      </c>
      <c r="AG145" s="5">
        <v>84</v>
      </c>
      <c r="AH145">
        <v>15</v>
      </c>
      <c r="AJ145">
        <v>22</v>
      </c>
      <c r="AK145">
        <v>15</v>
      </c>
      <c r="AL145">
        <v>0</v>
      </c>
    </row>
    <row r="146" spans="32:38" x14ac:dyDescent="0.2">
      <c r="AF146" s="5">
        <v>63</v>
      </c>
      <c r="AG146" s="5">
        <v>85</v>
      </c>
      <c r="AH146">
        <v>11</v>
      </c>
      <c r="AJ146">
        <v>29</v>
      </c>
      <c r="AK146">
        <v>11</v>
      </c>
      <c r="AL146">
        <v>0</v>
      </c>
    </row>
  </sheetData>
  <autoFilter ref="A18:K79" xr:uid="{14B46189-1639-43B5-A1BB-331B3AE9174E}">
    <filterColumn colId="0">
      <customFilters>
        <customFilter operator="notEqual" val=" "/>
      </customFilters>
    </filterColumn>
  </autoFilter>
  <sortState xmlns:xlrd2="http://schemas.microsoft.com/office/spreadsheetml/2017/richdata2" ref="AG87:AL146">
    <sortCondition ref="AG87:AG146"/>
  </sortState>
  <pageMargins left="0.7" right="0.7" top="0.78740157499999996" bottom="0.78740157499999996" header="0.3" footer="0.3"/>
  <ignoredErrors>
    <ignoredError sqref="U23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E8BA-01D4-4DA0-B2A9-9EA2609DAD50}">
  <dimension ref="B2:AN107"/>
  <sheetViews>
    <sheetView topLeftCell="F1" zoomScale="50" zoomScaleNormal="80" workbookViewId="0">
      <selection activeCell="B107" sqref="B107"/>
    </sheetView>
  </sheetViews>
  <sheetFormatPr baseColWidth="10" defaultRowHeight="15" x14ac:dyDescent="0.2"/>
  <sheetData>
    <row r="2" spans="2:40" x14ac:dyDescent="0.2">
      <c r="B2" s="6" t="s">
        <v>1203</v>
      </c>
      <c r="C2" s="6" t="s">
        <v>517</v>
      </c>
      <c r="D2" s="6" t="s">
        <v>518</v>
      </c>
      <c r="E2" s="6" t="s">
        <v>519</v>
      </c>
      <c r="F2" s="6" t="s">
        <v>520</v>
      </c>
      <c r="G2" s="6" t="s">
        <v>521</v>
      </c>
      <c r="H2" s="6" t="s">
        <v>522</v>
      </c>
      <c r="I2" s="6" t="s">
        <v>523</v>
      </c>
      <c r="J2" s="6" t="s">
        <v>524</v>
      </c>
      <c r="K2" s="6" t="s">
        <v>525</v>
      </c>
      <c r="L2" s="6" t="s">
        <v>526</v>
      </c>
      <c r="M2" s="6" t="s">
        <v>527</v>
      </c>
      <c r="N2" s="6" t="s">
        <v>528</v>
      </c>
      <c r="O2" s="6" t="s">
        <v>529</v>
      </c>
      <c r="P2" s="6" t="s">
        <v>530</v>
      </c>
      <c r="Q2" s="6" t="s">
        <v>531</v>
      </c>
      <c r="R2" s="6" t="s">
        <v>532</v>
      </c>
      <c r="S2" s="6" t="s">
        <v>533</v>
      </c>
      <c r="T2" s="6" t="s">
        <v>534</v>
      </c>
      <c r="V2" s="6" t="s">
        <v>1202</v>
      </c>
    </row>
    <row r="3" spans="2:40" x14ac:dyDescent="0.2">
      <c r="B3" s="5">
        <v>1</v>
      </c>
      <c r="C3" t="s">
        <v>920</v>
      </c>
      <c r="D3" t="s">
        <v>921</v>
      </c>
      <c r="E3" t="s">
        <v>921</v>
      </c>
      <c r="F3" t="s">
        <v>920</v>
      </c>
      <c r="G3" t="s">
        <v>921</v>
      </c>
      <c r="H3" t="s">
        <v>922</v>
      </c>
      <c r="I3" t="s">
        <v>920</v>
      </c>
      <c r="J3" t="s">
        <v>920</v>
      </c>
      <c r="K3" t="s">
        <v>920</v>
      </c>
      <c r="L3" t="s">
        <v>921</v>
      </c>
      <c r="M3" t="s">
        <v>920</v>
      </c>
      <c r="N3" t="s">
        <v>921</v>
      </c>
      <c r="O3" t="s">
        <v>920</v>
      </c>
      <c r="P3" t="s">
        <v>922</v>
      </c>
      <c r="Q3" t="s">
        <v>923</v>
      </c>
      <c r="R3" t="s">
        <v>921</v>
      </c>
      <c r="S3" t="s">
        <v>922</v>
      </c>
      <c r="T3" t="s">
        <v>921</v>
      </c>
      <c r="V3">
        <v>4</v>
      </c>
      <c r="AC3" s="6" t="s">
        <v>920</v>
      </c>
      <c r="AD3" s="6" t="s">
        <v>921</v>
      </c>
      <c r="AE3" s="6" t="s">
        <v>922</v>
      </c>
      <c r="AF3" s="6" t="s">
        <v>923</v>
      </c>
      <c r="AG3" s="6" t="s">
        <v>932</v>
      </c>
      <c r="AH3" s="6" t="s">
        <v>941</v>
      </c>
      <c r="AI3" s="6" t="s">
        <v>945</v>
      </c>
      <c r="AJ3" s="6" t="s">
        <v>942</v>
      </c>
      <c r="AK3" s="6" t="s">
        <v>947</v>
      </c>
      <c r="AL3" s="6" t="s">
        <v>943</v>
      </c>
      <c r="AM3" s="6" t="s">
        <v>948</v>
      </c>
      <c r="AN3" s="6" t="s">
        <v>944</v>
      </c>
    </row>
    <row r="4" spans="2:40" x14ac:dyDescent="0.2">
      <c r="B4" s="5">
        <v>2</v>
      </c>
      <c r="C4" t="s">
        <v>920</v>
      </c>
      <c r="D4" t="s">
        <v>922</v>
      </c>
      <c r="E4" t="s">
        <v>920</v>
      </c>
      <c r="F4" t="s">
        <v>922</v>
      </c>
      <c r="G4" t="s">
        <v>920</v>
      </c>
      <c r="H4" t="s">
        <v>920</v>
      </c>
      <c r="I4" t="s">
        <v>920</v>
      </c>
      <c r="J4" t="s">
        <v>920</v>
      </c>
      <c r="K4" t="s">
        <v>920</v>
      </c>
      <c r="L4" t="s">
        <v>920</v>
      </c>
      <c r="M4" t="s">
        <v>920</v>
      </c>
      <c r="N4" t="s">
        <v>920</v>
      </c>
      <c r="O4" t="s">
        <v>920</v>
      </c>
      <c r="P4" t="s">
        <v>920</v>
      </c>
      <c r="Q4" t="s">
        <v>921</v>
      </c>
      <c r="R4" t="s">
        <v>920</v>
      </c>
      <c r="S4" t="s">
        <v>920</v>
      </c>
      <c r="T4" t="s">
        <v>920</v>
      </c>
      <c r="V4">
        <v>3</v>
      </c>
      <c r="AC4">
        <f t="shared" ref="AC4:AC50" si="0">COUNTIF(C3:T3,"Di")</f>
        <v>7</v>
      </c>
      <c r="AD4">
        <f t="shared" ref="AD4:AD50" si="1">COUNTIF(C3:T3,"R")</f>
        <v>7</v>
      </c>
      <c r="AE4">
        <f t="shared" ref="AE4:AE50" si="2">COUNTIF(C3:T3,"Af")</f>
        <v>3</v>
      </c>
      <c r="AF4">
        <f t="shared" ref="AF4:AF50" si="3">COUNTIF(C3:T3,"Ne")</f>
        <v>1</v>
      </c>
      <c r="AG4">
        <v>0</v>
      </c>
      <c r="AH4">
        <f t="shared" ref="AH4:AH50" si="4">COUNTIF(C3:T3,"Ia")</f>
        <v>0</v>
      </c>
      <c r="AI4">
        <f t="shared" ref="AI4:AI50" si="5">COUNTIF(C3:T3,"LR")</f>
        <v>0</v>
      </c>
      <c r="AJ4">
        <f t="shared" ref="AJ4:AJ50" si="6">COUNTIF(C3:T3,"ÜG")</f>
        <v>0</v>
      </c>
      <c r="AK4">
        <f t="shared" ref="AK4:AK50" si="7">COUNTIF(C3:T3,"Mo")</f>
        <v>0</v>
      </c>
      <c r="AL4">
        <f t="shared" ref="AL4:AL50" si="8">COUNTIF(C3:T3,"MP")</f>
        <v>0</v>
      </c>
      <c r="AM4">
        <f t="shared" ref="AM4:AM50" si="9">COUNTIF(C3:T3,"UE")</f>
        <v>0</v>
      </c>
      <c r="AN4">
        <f t="shared" ref="AN4:AN50" si="10">COUNTIF(C3:T3,"Sh")</f>
        <v>0</v>
      </c>
    </row>
    <row r="5" spans="2:40" x14ac:dyDescent="0.2">
      <c r="B5" s="5">
        <v>3</v>
      </c>
      <c r="C5" t="s">
        <v>922</v>
      </c>
      <c r="D5" t="s">
        <v>921</v>
      </c>
      <c r="E5" t="s">
        <v>921</v>
      </c>
      <c r="F5" t="s">
        <v>932</v>
      </c>
      <c r="G5" t="s">
        <v>921</v>
      </c>
      <c r="H5" t="s">
        <v>932</v>
      </c>
      <c r="I5" t="s">
        <v>920</v>
      </c>
      <c r="J5" t="s">
        <v>922</v>
      </c>
      <c r="K5" t="s">
        <v>922</v>
      </c>
      <c r="L5" t="s">
        <v>922</v>
      </c>
      <c r="M5" t="s">
        <v>922</v>
      </c>
      <c r="N5" t="s">
        <v>922</v>
      </c>
      <c r="O5" t="s">
        <v>921</v>
      </c>
      <c r="P5" t="s">
        <v>921</v>
      </c>
      <c r="Q5" t="s">
        <v>921</v>
      </c>
      <c r="R5" t="s">
        <v>920</v>
      </c>
      <c r="S5" t="s">
        <v>921</v>
      </c>
      <c r="T5" t="s">
        <v>932</v>
      </c>
      <c r="V5">
        <v>5</v>
      </c>
      <c r="AC5">
        <f t="shared" si="0"/>
        <v>15</v>
      </c>
      <c r="AD5">
        <f t="shared" si="1"/>
        <v>1</v>
      </c>
      <c r="AE5">
        <f t="shared" si="2"/>
        <v>2</v>
      </c>
      <c r="AF5">
        <f t="shared" si="3"/>
        <v>0</v>
      </c>
      <c r="AG5">
        <v>0</v>
      </c>
      <c r="AH5">
        <f t="shared" si="4"/>
        <v>0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  <c r="AN5">
        <f t="shared" si="10"/>
        <v>0</v>
      </c>
    </row>
    <row r="6" spans="2:40" x14ac:dyDescent="0.2">
      <c r="B6" s="5">
        <v>4</v>
      </c>
      <c r="C6" s="17">
        <v>999</v>
      </c>
      <c r="D6" t="s">
        <v>932</v>
      </c>
      <c r="E6" t="s">
        <v>922</v>
      </c>
      <c r="F6" t="s">
        <v>921</v>
      </c>
      <c r="G6" t="s">
        <v>923</v>
      </c>
      <c r="H6" t="s">
        <v>932</v>
      </c>
      <c r="I6" t="s">
        <v>922</v>
      </c>
      <c r="J6" t="s">
        <v>921</v>
      </c>
      <c r="K6" t="s">
        <v>923</v>
      </c>
      <c r="L6" t="s">
        <v>921</v>
      </c>
      <c r="M6" t="s">
        <v>932</v>
      </c>
      <c r="N6" t="s">
        <v>921</v>
      </c>
      <c r="O6" t="s">
        <v>923</v>
      </c>
      <c r="P6" t="s">
        <v>920</v>
      </c>
      <c r="Q6" t="s">
        <v>921</v>
      </c>
      <c r="R6" t="s">
        <v>921</v>
      </c>
      <c r="S6" t="s">
        <v>923</v>
      </c>
      <c r="T6" t="s">
        <v>923</v>
      </c>
      <c r="V6" s="16">
        <v>4</v>
      </c>
      <c r="AC6">
        <f t="shared" si="0"/>
        <v>2</v>
      </c>
      <c r="AD6">
        <f t="shared" si="1"/>
        <v>7</v>
      </c>
      <c r="AE6">
        <f t="shared" si="2"/>
        <v>6</v>
      </c>
      <c r="AF6">
        <f t="shared" si="3"/>
        <v>0</v>
      </c>
      <c r="AG6">
        <f t="shared" ref="AG6:AG50" si="11">COUNTIF(C5:T5,"Cs")</f>
        <v>3</v>
      </c>
      <c r="AH6">
        <f t="shared" si="4"/>
        <v>0</v>
      </c>
      <c r="AI6">
        <f t="shared" si="5"/>
        <v>0</v>
      </c>
      <c r="AJ6">
        <f t="shared" si="6"/>
        <v>0</v>
      </c>
      <c r="AK6">
        <f t="shared" si="7"/>
        <v>0</v>
      </c>
      <c r="AL6">
        <f t="shared" si="8"/>
        <v>0</v>
      </c>
      <c r="AM6">
        <f t="shared" si="9"/>
        <v>0</v>
      </c>
      <c r="AN6">
        <f t="shared" si="10"/>
        <v>0</v>
      </c>
    </row>
    <row r="7" spans="2:40" x14ac:dyDescent="0.2">
      <c r="B7" s="5">
        <v>7</v>
      </c>
      <c r="C7" t="s">
        <v>920</v>
      </c>
      <c r="D7" t="s">
        <v>921</v>
      </c>
      <c r="E7" t="s">
        <v>922</v>
      </c>
      <c r="F7" t="s">
        <v>921</v>
      </c>
      <c r="G7" t="s">
        <v>921</v>
      </c>
      <c r="H7" t="s">
        <v>921</v>
      </c>
      <c r="I7" t="s">
        <v>932</v>
      </c>
      <c r="J7" t="s">
        <v>920</v>
      </c>
      <c r="K7" t="s">
        <v>922</v>
      </c>
      <c r="L7" t="s">
        <v>932</v>
      </c>
      <c r="M7" t="s">
        <v>932</v>
      </c>
      <c r="N7" t="s">
        <v>920</v>
      </c>
      <c r="O7" t="s">
        <v>922</v>
      </c>
      <c r="P7" t="s">
        <v>921</v>
      </c>
      <c r="Q7" t="s">
        <v>921</v>
      </c>
      <c r="R7" t="s">
        <v>921</v>
      </c>
      <c r="S7" t="s">
        <v>922</v>
      </c>
      <c r="T7" t="s">
        <v>932</v>
      </c>
      <c r="V7">
        <v>4</v>
      </c>
      <c r="AC7">
        <f t="shared" si="0"/>
        <v>1</v>
      </c>
      <c r="AD7">
        <f t="shared" si="1"/>
        <v>6</v>
      </c>
      <c r="AE7">
        <f t="shared" si="2"/>
        <v>2</v>
      </c>
      <c r="AF7">
        <f t="shared" si="3"/>
        <v>5</v>
      </c>
      <c r="AG7">
        <f t="shared" si="11"/>
        <v>3</v>
      </c>
      <c r="AH7">
        <f t="shared" si="4"/>
        <v>0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0</v>
      </c>
    </row>
    <row r="8" spans="2:40" x14ac:dyDescent="0.2">
      <c r="B8" s="5">
        <v>8</v>
      </c>
      <c r="C8" t="s">
        <v>932</v>
      </c>
      <c r="D8" t="s">
        <v>920</v>
      </c>
      <c r="E8" t="s">
        <v>920</v>
      </c>
      <c r="F8" t="s">
        <v>922</v>
      </c>
      <c r="G8" t="s">
        <v>922</v>
      </c>
      <c r="H8" t="s">
        <v>923</v>
      </c>
      <c r="I8" t="s">
        <v>932</v>
      </c>
      <c r="J8" t="s">
        <v>920</v>
      </c>
      <c r="K8" t="s">
        <v>920</v>
      </c>
      <c r="L8" t="s">
        <v>922</v>
      </c>
      <c r="M8" t="s">
        <v>923</v>
      </c>
      <c r="N8" t="s">
        <v>921</v>
      </c>
      <c r="O8" t="s">
        <v>920</v>
      </c>
      <c r="P8" t="s">
        <v>920</v>
      </c>
      <c r="Q8" t="s">
        <v>923</v>
      </c>
      <c r="R8" t="s">
        <v>920</v>
      </c>
      <c r="S8" t="s">
        <v>922</v>
      </c>
      <c r="T8" t="s">
        <v>920</v>
      </c>
      <c r="V8">
        <v>5</v>
      </c>
      <c r="AC8">
        <f t="shared" si="0"/>
        <v>3</v>
      </c>
      <c r="AD8">
        <f t="shared" si="1"/>
        <v>7</v>
      </c>
      <c r="AE8">
        <f t="shared" si="2"/>
        <v>4</v>
      </c>
      <c r="AF8">
        <f t="shared" si="3"/>
        <v>0</v>
      </c>
      <c r="AG8">
        <f t="shared" si="11"/>
        <v>4</v>
      </c>
      <c r="AH8">
        <f t="shared" si="4"/>
        <v>0</v>
      </c>
      <c r="AI8">
        <f t="shared" si="5"/>
        <v>0</v>
      </c>
      <c r="AJ8">
        <f t="shared" si="6"/>
        <v>0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0</v>
      </c>
    </row>
    <row r="9" spans="2:40" x14ac:dyDescent="0.2">
      <c r="B9" s="5">
        <v>9</v>
      </c>
      <c r="C9" t="s">
        <v>921</v>
      </c>
      <c r="D9" t="s">
        <v>922</v>
      </c>
      <c r="E9" t="s">
        <v>932</v>
      </c>
      <c r="F9" t="s">
        <v>923</v>
      </c>
      <c r="G9" t="s">
        <v>932</v>
      </c>
      <c r="H9" t="s">
        <v>922</v>
      </c>
      <c r="I9" t="s">
        <v>922</v>
      </c>
      <c r="J9" t="s">
        <v>922</v>
      </c>
      <c r="K9" t="s">
        <v>923</v>
      </c>
      <c r="L9" t="s">
        <v>923</v>
      </c>
      <c r="M9" t="s">
        <v>920</v>
      </c>
      <c r="N9" t="s">
        <v>923</v>
      </c>
      <c r="O9" t="s">
        <v>920</v>
      </c>
      <c r="P9" t="s">
        <v>921</v>
      </c>
      <c r="Q9" t="s">
        <v>922</v>
      </c>
      <c r="R9" t="s">
        <v>922</v>
      </c>
      <c r="S9" t="s">
        <v>921</v>
      </c>
      <c r="T9" t="s">
        <v>921</v>
      </c>
      <c r="V9">
        <v>5</v>
      </c>
      <c r="AC9">
        <f t="shared" si="0"/>
        <v>8</v>
      </c>
      <c r="AD9">
        <f t="shared" si="1"/>
        <v>1</v>
      </c>
      <c r="AE9">
        <f t="shared" si="2"/>
        <v>4</v>
      </c>
      <c r="AF9">
        <f t="shared" si="3"/>
        <v>3</v>
      </c>
      <c r="AG9">
        <f t="shared" si="11"/>
        <v>2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  <c r="AN9">
        <f t="shared" si="10"/>
        <v>0</v>
      </c>
    </row>
    <row r="10" spans="2:40" x14ac:dyDescent="0.2">
      <c r="B10" s="5">
        <v>10</v>
      </c>
      <c r="C10" t="s">
        <v>921</v>
      </c>
      <c r="D10" t="s">
        <v>921</v>
      </c>
      <c r="E10" t="s">
        <v>921</v>
      </c>
      <c r="F10" t="s">
        <v>921</v>
      </c>
      <c r="G10" t="s">
        <v>922</v>
      </c>
      <c r="H10" t="s">
        <v>921</v>
      </c>
      <c r="I10" t="s">
        <v>923</v>
      </c>
      <c r="J10" t="s">
        <v>923</v>
      </c>
      <c r="K10" t="s">
        <v>920</v>
      </c>
      <c r="L10" t="s">
        <v>920</v>
      </c>
      <c r="M10" t="s">
        <v>932</v>
      </c>
      <c r="N10" t="s">
        <v>932</v>
      </c>
      <c r="O10" t="s">
        <v>923</v>
      </c>
      <c r="P10" t="s">
        <v>922</v>
      </c>
      <c r="Q10" t="s">
        <v>920</v>
      </c>
      <c r="R10" t="s">
        <v>923</v>
      </c>
      <c r="S10" t="s">
        <v>922</v>
      </c>
      <c r="T10" t="s">
        <v>923</v>
      </c>
      <c r="V10">
        <v>5</v>
      </c>
      <c r="AC10">
        <f t="shared" si="0"/>
        <v>2</v>
      </c>
      <c r="AD10">
        <f t="shared" si="1"/>
        <v>4</v>
      </c>
      <c r="AE10">
        <f t="shared" si="2"/>
        <v>6</v>
      </c>
      <c r="AF10">
        <f t="shared" si="3"/>
        <v>4</v>
      </c>
      <c r="AG10">
        <f t="shared" si="11"/>
        <v>2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  <c r="AN10">
        <f t="shared" si="10"/>
        <v>0</v>
      </c>
    </row>
    <row r="11" spans="2:40" x14ac:dyDescent="0.2">
      <c r="B11" s="5">
        <v>11</v>
      </c>
      <c r="C11" t="s">
        <v>932</v>
      </c>
      <c r="D11" t="s">
        <v>920</v>
      </c>
      <c r="E11" t="s">
        <v>921</v>
      </c>
      <c r="F11" t="s">
        <v>920</v>
      </c>
      <c r="G11" t="s">
        <v>923</v>
      </c>
      <c r="H11" t="s">
        <v>921</v>
      </c>
      <c r="I11" t="s">
        <v>921</v>
      </c>
      <c r="J11" t="s">
        <v>932</v>
      </c>
      <c r="K11" t="s">
        <v>921</v>
      </c>
      <c r="L11" t="s">
        <v>932</v>
      </c>
      <c r="M11" t="s">
        <v>932</v>
      </c>
      <c r="N11" t="s">
        <v>932</v>
      </c>
      <c r="O11" t="s">
        <v>932</v>
      </c>
      <c r="P11" t="s">
        <v>932</v>
      </c>
      <c r="Q11" t="s">
        <v>922</v>
      </c>
      <c r="R11" t="s">
        <v>932</v>
      </c>
      <c r="S11" t="s">
        <v>921</v>
      </c>
      <c r="T11" t="s">
        <v>922</v>
      </c>
      <c r="V11">
        <v>5</v>
      </c>
      <c r="AC11">
        <f t="shared" si="0"/>
        <v>3</v>
      </c>
      <c r="AD11">
        <f t="shared" si="1"/>
        <v>5</v>
      </c>
      <c r="AE11">
        <f t="shared" si="2"/>
        <v>3</v>
      </c>
      <c r="AF11">
        <f t="shared" si="3"/>
        <v>5</v>
      </c>
      <c r="AG11">
        <f t="shared" si="11"/>
        <v>2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0</v>
      </c>
    </row>
    <row r="12" spans="2:40" x14ac:dyDescent="0.2">
      <c r="B12" s="5">
        <v>12</v>
      </c>
      <c r="C12" t="s">
        <v>932</v>
      </c>
      <c r="D12" t="s">
        <v>932</v>
      </c>
      <c r="E12" t="s">
        <v>932</v>
      </c>
      <c r="F12" t="s">
        <v>921</v>
      </c>
      <c r="G12" t="s">
        <v>932</v>
      </c>
      <c r="H12" t="s">
        <v>932</v>
      </c>
      <c r="I12" t="s">
        <v>932</v>
      </c>
      <c r="J12" t="s">
        <v>920</v>
      </c>
      <c r="K12" t="s">
        <v>932</v>
      </c>
      <c r="L12" t="s">
        <v>932</v>
      </c>
      <c r="M12" t="s">
        <v>922</v>
      </c>
      <c r="N12" t="s">
        <v>922</v>
      </c>
      <c r="O12" t="s">
        <v>932</v>
      </c>
      <c r="P12" t="s">
        <v>932</v>
      </c>
      <c r="Q12" t="s">
        <v>922</v>
      </c>
      <c r="R12" t="s">
        <v>932</v>
      </c>
      <c r="S12" t="s">
        <v>932</v>
      </c>
      <c r="T12" t="s">
        <v>932</v>
      </c>
      <c r="V12">
        <v>4</v>
      </c>
      <c r="AC12">
        <f t="shared" si="0"/>
        <v>2</v>
      </c>
      <c r="AD12">
        <f t="shared" si="1"/>
        <v>5</v>
      </c>
      <c r="AE12">
        <f t="shared" si="2"/>
        <v>2</v>
      </c>
      <c r="AF12">
        <f t="shared" si="3"/>
        <v>1</v>
      </c>
      <c r="AG12">
        <f t="shared" si="11"/>
        <v>8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  <c r="AN12">
        <f t="shared" si="10"/>
        <v>0</v>
      </c>
    </row>
    <row r="13" spans="2:40" x14ac:dyDescent="0.2">
      <c r="B13" s="5">
        <v>13</v>
      </c>
      <c r="C13" t="s">
        <v>920</v>
      </c>
      <c r="D13" t="s">
        <v>921</v>
      </c>
      <c r="E13" t="s">
        <v>920</v>
      </c>
      <c r="F13" t="s">
        <v>922</v>
      </c>
      <c r="G13" t="s">
        <v>921</v>
      </c>
      <c r="H13" t="s">
        <v>920</v>
      </c>
      <c r="I13" t="s">
        <v>920</v>
      </c>
      <c r="J13" t="s">
        <v>920</v>
      </c>
      <c r="K13" t="s">
        <v>920</v>
      </c>
      <c r="L13" t="s">
        <v>920</v>
      </c>
      <c r="M13" t="s">
        <v>922</v>
      </c>
      <c r="N13" t="s">
        <v>921</v>
      </c>
      <c r="O13" t="s">
        <v>932</v>
      </c>
      <c r="P13" t="s">
        <v>920</v>
      </c>
      <c r="Q13" t="s">
        <v>921</v>
      </c>
      <c r="R13" t="s">
        <v>920</v>
      </c>
      <c r="S13" t="s">
        <v>932</v>
      </c>
      <c r="T13" t="s">
        <v>921</v>
      </c>
      <c r="V13">
        <v>4</v>
      </c>
      <c r="AC13">
        <f t="shared" si="0"/>
        <v>1</v>
      </c>
      <c r="AD13">
        <f t="shared" si="1"/>
        <v>1</v>
      </c>
      <c r="AE13">
        <f t="shared" si="2"/>
        <v>3</v>
      </c>
      <c r="AF13">
        <f t="shared" si="3"/>
        <v>0</v>
      </c>
      <c r="AG13">
        <f t="shared" si="11"/>
        <v>13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0</v>
      </c>
    </row>
    <row r="14" spans="2:40" x14ac:dyDescent="0.2">
      <c r="B14" s="5">
        <v>14</v>
      </c>
      <c r="C14" t="s">
        <v>921</v>
      </c>
      <c r="D14" t="s">
        <v>932</v>
      </c>
      <c r="E14" t="s">
        <v>923</v>
      </c>
      <c r="F14" t="s">
        <v>921</v>
      </c>
      <c r="G14" t="s">
        <v>923</v>
      </c>
      <c r="H14" t="s">
        <v>920</v>
      </c>
      <c r="I14" t="s">
        <v>922</v>
      </c>
      <c r="J14" t="s">
        <v>921</v>
      </c>
      <c r="K14" t="s">
        <v>920</v>
      </c>
      <c r="L14" t="s">
        <v>921</v>
      </c>
      <c r="M14" t="s">
        <v>932</v>
      </c>
      <c r="N14" t="s">
        <v>923</v>
      </c>
      <c r="O14" t="s">
        <v>932</v>
      </c>
      <c r="P14" t="s">
        <v>923</v>
      </c>
      <c r="Q14" t="s">
        <v>921</v>
      </c>
      <c r="R14" t="s">
        <v>921</v>
      </c>
      <c r="S14" t="s">
        <v>921</v>
      </c>
      <c r="T14" t="s">
        <v>921</v>
      </c>
      <c r="V14">
        <v>5</v>
      </c>
      <c r="AC14">
        <f t="shared" si="0"/>
        <v>9</v>
      </c>
      <c r="AD14">
        <f t="shared" si="1"/>
        <v>5</v>
      </c>
      <c r="AE14">
        <f t="shared" si="2"/>
        <v>2</v>
      </c>
      <c r="AF14">
        <f t="shared" si="3"/>
        <v>0</v>
      </c>
      <c r="AG14">
        <f t="shared" si="11"/>
        <v>2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  <c r="AN14">
        <f t="shared" si="10"/>
        <v>0</v>
      </c>
    </row>
    <row r="15" spans="2:40" x14ac:dyDescent="0.2">
      <c r="B15" s="5">
        <v>15</v>
      </c>
      <c r="C15" t="s">
        <v>920</v>
      </c>
      <c r="D15" t="s">
        <v>922</v>
      </c>
      <c r="E15" t="s">
        <v>922</v>
      </c>
      <c r="F15" t="s">
        <v>921</v>
      </c>
      <c r="G15" t="s">
        <v>920</v>
      </c>
      <c r="H15" t="s">
        <v>921</v>
      </c>
      <c r="I15" t="s">
        <v>921</v>
      </c>
      <c r="J15" t="s">
        <v>921</v>
      </c>
      <c r="K15" t="s">
        <v>920</v>
      </c>
      <c r="L15" t="s">
        <v>921</v>
      </c>
      <c r="M15" t="s">
        <v>921</v>
      </c>
      <c r="N15" t="s">
        <v>932</v>
      </c>
      <c r="O15" t="s">
        <v>932</v>
      </c>
      <c r="P15" t="s">
        <v>920</v>
      </c>
      <c r="Q15" t="s">
        <v>920</v>
      </c>
      <c r="R15" t="s">
        <v>920</v>
      </c>
      <c r="S15" t="s">
        <v>920</v>
      </c>
      <c r="T15" t="s">
        <v>932</v>
      </c>
      <c r="V15">
        <v>4</v>
      </c>
      <c r="AC15">
        <f t="shared" si="0"/>
        <v>2</v>
      </c>
      <c r="AD15">
        <f t="shared" si="1"/>
        <v>8</v>
      </c>
      <c r="AE15">
        <f t="shared" si="2"/>
        <v>1</v>
      </c>
      <c r="AF15">
        <f t="shared" si="3"/>
        <v>4</v>
      </c>
      <c r="AG15">
        <f t="shared" si="11"/>
        <v>3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</row>
    <row r="16" spans="2:40" x14ac:dyDescent="0.2">
      <c r="B16" s="5">
        <v>17</v>
      </c>
      <c r="C16" t="s">
        <v>921</v>
      </c>
      <c r="D16" t="s">
        <v>921</v>
      </c>
      <c r="E16" t="s">
        <v>921</v>
      </c>
      <c r="F16" t="s">
        <v>932</v>
      </c>
      <c r="G16" t="s">
        <v>920</v>
      </c>
      <c r="H16" t="s">
        <v>920</v>
      </c>
      <c r="I16" t="s">
        <v>920</v>
      </c>
      <c r="J16" t="s">
        <v>921</v>
      </c>
      <c r="K16" t="s">
        <v>921</v>
      </c>
      <c r="L16" t="s">
        <v>921</v>
      </c>
      <c r="M16" t="s">
        <v>921</v>
      </c>
      <c r="N16" t="s">
        <v>921</v>
      </c>
      <c r="O16" t="s">
        <v>922</v>
      </c>
      <c r="P16" t="s">
        <v>921</v>
      </c>
      <c r="Q16" t="s">
        <v>922</v>
      </c>
      <c r="R16" s="17">
        <v>0</v>
      </c>
      <c r="S16" t="s">
        <v>922</v>
      </c>
      <c r="T16" t="s">
        <v>921</v>
      </c>
      <c r="V16" s="18">
        <v>4</v>
      </c>
      <c r="AC16">
        <f t="shared" si="0"/>
        <v>7</v>
      </c>
      <c r="AD16">
        <f t="shared" si="1"/>
        <v>6</v>
      </c>
      <c r="AE16">
        <f t="shared" si="2"/>
        <v>2</v>
      </c>
      <c r="AF16">
        <f t="shared" si="3"/>
        <v>0</v>
      </c>
      <c r="AG16">
        <f t="shared" si="11"/>
        <v>3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  <c r="AN16">
        <f t="shared" si="10"/>
        <v>0</v>
      </c>
    </row>
    <row r="17" spans="2:40" x14ac:dyDescent="0.2">
      <c r="B17" s="5">
        <v>18</v>
      </c>
      <c r="C17" t="s">
        <v>941</v>
      </c>
      <c r="D17" t="s">
        <v>922</v>
      </c>
      <c r="E17" t="s">
        <v>941</v>
      </c>
      <c r="F17" t="s">
        <v>941</v>
      </c>
      <c r="G17" t="s">
        <v>922</v>
      </c>
      <c r="H17" t="s">
        <v>942</v>
      </c>
      <c r="I17" t="s">
        <v>942</v>
      </c>
      <c r="J17" t="s">
        <v>942</v>
      </c>
      <c r="K17" t="s">
        <v>943</v>
      </c>
      <c r="L17" t="s">
        <v>942</v>
      </c>
      <c r="M17" t="s">
        <v>942</v>
      </c>
      <c r="N17" t="s">
        <v>942</v>
      </c>
      <c r="O17" t="s">
        <v>942</v>
      </c>
      <c r="P17" t="s">
        <v>922</v>
      </c>
      <c r="Q17" t="s">
        <v>944</v>
      </c>
      <c r="R17" s="17">
        <v>0</v>
      </c>
      <c r="S17" t="s">
        <v>944</v>
      </c>
      <c r="T17" t="s">
        <v>941</v>
      </c>
      <c r="V17" s="18">
        <v>6</v>
      </c>
      <c r="AC17">
        <f t="shared" si="0"/>
        <v>3</v>
      </c>
      <c r="AD17">
        <f t="shared" si="1"/>
        <v>10</v>
      </c>
      <c r="AE17">
        <f t="shared" si="2"/>
        <v>3</v>
      </c>
      <c r="AF17">
        <f t="shared" si="3"/>
        <v>0</v>
      </c>
      <c r="AG17">
        <f t="shared" si="11"/>
        <v>1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  <c r="AN17">
        <f t="shared" si="10"/>
        <v>0</v>
      </c>
    </row>
    <row r="18" spans="2:40" x14ac:dyDescent="0.2">
      <c r="B18" s="5">
        <v>19</v>
      </c>
      <c r="C18" t="s">
        <v>944</v>
      </c>
      <c r="D18" t="s">
        <v>944</v>
      </c>
      <c r="E18" t="s">
        <v>943</v>
      </c>
      <c r="F18" t="s">
        <v>943</v>
      </c>
      <c r="G18" t="s">
        <v>943</v>
      </c>
      <c r="H18" t="s">
        <v>932</v>
      </c>
      <c r="I18" t="s">
        <v>932</v>
      </c>
      <c r="J18" t="s">
        <v>932</v>
      </c>
      <c r="K18" t="s">
        <v>932</v>
      </c>
      <c r="L18" t="s">
        <v>941</v>
      </c>
      <c r="M18" t="s">
        <v>932</v>
      </c>
      <c r="N18" t="s">
        <v>932</v>
      </c>
      <c r="O18" t="s">
        <v>942</v>
      </c>
      <c r="P18" t="s">
        <v>944</v>
      </c>
      <c r="Q18" t="s">
        <v>944</v>
      </c>
      <c r="R18" s="17">
        <v>0</v>
      </c>
      <c r="S18" t="s">
        <v>942</v>
      </c>
      <c r="T18" t="s">
        <v>944</v>
      </c>
      <c r="V18">
        <v>5</v>
      </c>
      <c r="AC18">
        <f t="shared" si="0"/>
        <v>0</v>
      </c>
      <c r="AD18">
        <f t="shared" si="1"/>
        <v>0</v>
      </c>
      <c r="AE18">
        <f t="shared" si="2"/>
        <v>3</v>
      </c>
      <c r="AF18">
        <f t="shared" si="3"/>
        <v>0</v>
      </c>
      <c r="AG18">
        <f t="shared" si="11"/>
        <v>0</v>
      </c>
      <c r="AH18">
        <f t="shared" si="4"/>
        <v>4</v>
      </c>
      <c r="AI18">
        <f t="shared" si="5"/>
        <v>0</v>
      </c>
      <c r="AJ18">
        <f t="shared" si="6"/>
        <v>7</v>
      </c>
      <c r="AK18">
        <f t="shared" si="7"/>
        <v>0</v>
      </c>
      <c r="AL18">
        <f t="shared" si="8"/>
        <v>1</v>
      </c>
      <c r="AM18">
        <f t="shared" si="9"/>
        <v>0</v>
      </c>
      <c r="AN18">
        <f t="shared" si="10"/>
        <v>2</v>
      </c>
    </row>
    <row r="19" spans="2:40" x14ac:dyDescent="0.2">
      <c r="B19" s="5">
        <v>20</v>
      </c>
      <c r="C19" t="s">
        <v>945</v>
      </c>
      <c r="D19" t="s">
        <v>945</v>
      </c>
      <c r="E19" t="s">
        <v>945</v>
      </c>
      <c r="F19" t="s">
        <v>945</v>
      </c>
      <c r="G19" t="s">
        <v>945</v>
      </c>
      <c r="H19" t="s">
        <v>932</v>
      </c>
      <c r="I19" t="s">
        <v>945</v>
      </c>
      <c r="J19" t="s">
        <v>941</v>
      </c>
      <c r="K19" t="s">
        <v>920</v>
      </c>
      <c r="L19" t="s">
        <v>945</v>
      </c>
      <c r="M19" t="s">
        <v>945</v>
      </c>
      <c r="N19" t="s">
        <v>920</v>
      </c>
      <c r="O19" t="s">
        <v>920</v>
      </c>
      <c r="P19" t="s">
        <v>945</v>
      </c>
      <c r="Q19" t="s">
        <v>945</v>
      </c>
      <c r="R19" s="17">
        <v>0</v>
      </c>
      <c r="S19" t="s">
        <v>920</v>
      </c>
      <c r="T19" t="s">
        <v>920</v>
      </c>
      <c r="V19">
        <v>4</v>
      </c>
      <c r="AC19">
        <f t="shared" si="0"/>
        <v>0</v>
      </c>
      <c r="AD19">
        <f t="shared" si="1"/>
        <v>0</v>
      </c>
      <c r="AE19">
        <f t="shared" si="2"/>
        <v>0</v>
      </c>
      <c r="AF19">
        <f t="shared" si="3"/>
        <v>0</v>
      </c>
      <c r="AG19">
        <f t="shared" si="11"/>
        <v>6</v>
      </c>
      <c r="AH19">
        <f t="shared" si="4"/>
        <v>1</v>
      </c>
      <c r="AI19">
        <f t="shared" si="5"/>
        <v>0</v>
      </c>
      <c r="AJ19">
        <f t="shared" si="6"/>
        <v>2</v>
      </c>
      <c r="AK19">
        <f t="shared" si="7"/>
        <v>0</v>
      </c>
      <c r="AL19">
        <f t="shared" si="8"/>
        <v>3</v>
      </c>
      <c r="AM19">
        <f t="shared" si="9"/>
        <v>0</v>
      </c>
      <c r="AN19">
        <f t="shared" si="10"/>
        <v>5</v>
      </c>
    </row>
    <row r="20" spans="2:40" x14ac:dyDescent="0.2">
      <c r="B20" s="5">
        <v>21</v>
      </c>
      <c r="C20" t="s">
        <v>941</v>
      </c>
      <c r="D20" t="s">
        <v>942</v>
      </c>
      <c r="E20" t="s">
        <v>920</v>
      </c>
      <c r="F20" t="s">
        <v>920</v>
      </c>
      <c r="G20" t="s">
        <v>943</v>
      </c>
      <c r="H20" t="s">
        <v>920</v>
      </c>
      <c r="I20" t="s">
        <v>920</v>
      </c>
      <c r="J20" t="s">
        <v>920</v>
      </c>
      <c r="K20" t="s">
        <v>920</v>
      </c>
      <c r="L20" t="s">
        <v>942</v>
      </c>
      <c r="M20" t="s">
        <v>943</v>
      </c>
      <c r="N20" t="s">
        <v>942</v>
      </c>
      <c r="O20" t="s">
        <v>942</v>
      </c>
      <c r="P20" s="17">
        <v>999</v>
      </c>
      <c r="Q20" t="s">
        <v>942</v>
      </c>
      <c r="R20" s="17">
        <v>0</v>
      </c>
      <c r="S20" t="s">
        <v>943</v>
      </c>
      <c r="T20" t="s">
        <v>941</v>
      </c>
      <c r="V20">
        <v>4</v>
      </c>
      <c r="AC20">
        <f t="shared" si="0"/>
        <v>5</v>
      </c>
      <c r="AD20">
        <f t="shared" si="1"/>
        <v>0</v>
      </c>
      <c r="AE20">
        <f t="shared" si="2"/>
        <v>0</v>
      </c>
      <c r="AF20">
        <f t="shared" si="3"/>
        <v>0</v>
      </c>
      <c r="AG20">
        <f t="shared" si="11"/>
        <v>1</v>
      </c>
      <c r="AH20">
        <f t="shared" si="4"/>
        <v>1</v>
      </c>
      <c r="AI20">
        <f t="shared" si="5"/>
        <v>10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</row>
    <row r="21" spans="2:40" x14ac:dyDescent="0.2">
      <c r="B21" s="5">
        <v>22</v>
      </c>
      <c r="C21" t="s">
        <v>932</v>
      </c>
      <c r="D21" t="s">
        <v>932</v>
      </c>
      <c r="E21" t="s">
        <v>932</v>
      </c>
      <c r="F21" t="s">
        <v>932</v>
      </c>
      <c r="G21" t="s">
        <v>932</v>
      </c>
      <c r="H21" t="s">
        <v>932</v>
      </c>
      <c r="I21" t="s">
        <v>932</v>
      </c>
      <c r="J21" t="s">
        <v>932</v>
      </c>
      <c r="K21" t="s">
        <v>932</v>
      </c>
      <c r="L21" t="s">
        <v>932</v>
      </c>
      <c r="M21" t="s">
        <v>932</v>
      </c>
      <c r="N21" t="s">
        <v>932</v>
      </c>
      <c r="O21" t="s">
        <v>932</v>
      </c>
      <c r="P21" t="s">
        <v>932</v>
      </c>
      <c r="Q21" t="s">
        <v>932</v>
      </c>
      <c r="R21" t="s">
        <v>932</v>
      </c>
      <c r="S21" t="s">
        <v>932</v>
      </c>
      <c r="T21" t="s">
        <v>932</v>
      </c>
      <c r="V21">
        <v>1</v>
      </c>
      <c r="AC21">
        <f t="shared" si="0"/>
        <v>6</v>
      </c>
      <c r="AD21">
        <f t="shared" si="1"/>
        <v>0</v>
      </c>
      <c r="AE21">
        <f t="shared" si="2"/>
        <v>0</v>
      </c>
      <c r="AF21">
        <f t="shared" si="3"/>
        <v>0</v>
      </c>
      <c r="AG21">
        <f t="shared" si="11"/>
        <v>0</v>
      </c>
      <c r="AH21">
        <f t="shared" si="4"/>
        <v>2</v>
      </c>
      <c r="AI21">
        <f t="shared" si="5"/>
        <v>0</v>
      </c>
      <c r="AJ21">
        <f t="shared" si="6"/>
        <v>5</v>
      </c>
      <c r="AK21">
        <f t="shared" si="7"/>
        <v>0</v>
      </c>
      <c r="AL21">
        <f t="shared" si="8"/>
        <v>3</v>
      </c>
      <c r="AM21">
        <f t="shared" si="9"/>
        <v>0</v>
      </c>
      <c r="AN21">
        <f t="shared" si="10"/>
        <v>0</v>
      </c>
    </row>
    <row r="22" spans="2:40" x14ac:dyDescent="0.2">
      <c r="B22" s="5">
        <v>23</v>
      </c>
      <c r="C22" t="s">
        <v>943</v>
      </c>
      <c r="D22" t="s">
        <v>942</v>
      </c>
      <c r="E22" t="s">
        <v>945</v>
      </c>
      <c r="F22" t="s">
        <v>932</v>
      </c>
      <c r="G22" t="s">
        <v>945</v>
      </c>
      <c r="H22" t="s">
        <v>932</v>
      </c>
      <c r="I22" t="s">
        <v>943</v>
      </c>
      <c r="J22" t="s">
        <v>920</v>
      </c>
      <c r="K22" t="s">
        <v>945</v>
      </c>
      <c r="L22" t="s">
        <v>932</v>
      </c>
      <c r="M22" t="s">
        <v>920</v>
      </c>
      <c r="N22" t="s">
        <v>920</v>
      </c>
      <c r="O22" t="s">
        <v>920</v>
      </c>
      <c r="P22" t="s">
        <v>945</v>
      </c>
      <c r="Q22" t="s">
        <v>945</v>
      </c>
      <c r="R22" t="s">
        <v>945</v>
      </c>
      <c r="S22" t="s">
        <v>920</v>
      </c>
      <c r="T22" t="s">
        <v>943</v>
      </c>
      <c r="V22">
        <v>5</v>
      </c>
      <c r="AC22">
        <f t="shared" si="0"/>
        <v>0</v>
      </c>
      <c r="AD22">
        <f t="shared" si="1"/>
        <v>0</v>
      </c>
      <c r="AE22">
        <f t="shared" si="2"/>
        <v>0</v>
      </c>
      <c r="AF22">
        <f t="shared" si="3"/>
        <v>0</v>
      </c>
      <c r="AG22">
        <f t="shared" si="11"/>
        <v>18</v>
      </c>
      <c r="AH22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</row>
    <row r="23" spans="2:40" x14ac:dyDescent="0.2">
      <c r="B23" s="5">
        <v>24</v>
      </c>
      <c r="C23" t="s">
        <v>947</v>
      </c>
      <c r="D23" t="s">
        <v>932</v>
      </c>
      <c r="E23" t="s">
        <v>943</v>
      </c>
      <c r="F23" t="s">
        <v>941</v>
      </c>
      <c r="G23" t="s">
        <v>945</v>
      </c>
      <c r="H23" t="s">
        <v>943</v>
      </c>
      <c r="I23" t="s">
        <v>942</v>
      </c>
      <c r="J23" t="s">
        <v>943</v>
      </c>
      <c r="K23" t="s">
        <v>942</v>
      </c>
      <c r="L23" t="s">
        <v>942</v>
      </c>
      <c r="M23" t="s">
        <v>942</v>
      </c>
      <c r="N23" t="s">
        <v>942</v>
      </c>
      <c r="O23" t="s">
        <v>942</v>
      </c>
      <c r="P23" t="s">
        <v>920</v>
      </c>
      <c r="Q23" t="s">
        <v>920</v>
      </c>
      <c r="R23" t="s">
        <v>945</v>
      </c>
      <c r="S23" t="s">
        <v>920</v>
      </c>
      <c r="T23" t="s">
        <v>947</v>
      </c>
      <c r="V23">
        <v>6</v>
      </c>
      <c r="AC23">
        <f t="shared" si="0"/>
        <v>5</v>
      </c>
      <c r="AD23">
        <f t="shared" si="1"/>
        <v>0</v>
      </c>
      <c r="AE23">
        <f t="shared" si="2"/>
        <v>0</v>
      </c>
      <c r="AF23">
        <f t="shared" si="3"/>
        <v>0</v>
      </c>
      <c r="AG23">
        <f t="shared" si="11"/>
        <v>3</v>
      </c>
      <c r="AH23">
        <f t="shared" si="4"/>
        <v>0</v>
      </c>
      <c r="AI23">
        <f t="shared" si="5"/>
        <v>6</v>
      </c>
      <c r="AJ23">
        <f t="shared" si="6"/>
        <v>1</v>
      </c>
      <c r="AK23">
        <f t="shared" si="7"/>
        <v>0</v>
      </c>
      <c r="AL23">
        <f t="shared" si="8"/>
        <v>3</v>
      </c>
      <c r="AM23">
        <f t="shared" si="9"/>
        <v>0</v>
      </c>
      <c r="AN23">
        <f t="shared" si="10"/>
        <v>0</v>
      </c>
    </row>
    <row r="24" spans="2:40" x14ac:dyDescent="0.2">
      <c r="B24" s="5">
        <v>27</v>
      </c>
      <c r="C24" t="s">
        <v>920</v>
      </c>
      <c r="D24" t="s">
        <v>932</v>
      </c>
      <c r="E24" t="s">
        <v>932</v>
      </c>
      <c r="F24" t="s">
        <v>942</v>
      </c>
      <c r="G24" t="s">
        <v>941</v>
      </c>
      <c r="H24" t="s">
        <v>941</v>
      </c>
      <c r="I24" t="s">
        <v>932</v>
      </c>
      <c r="J24" t="s">
        <v>932</v>
      </c>
      <c r="K24" t="s">
        <v>932</v>
      </c>
      <c r="L24" t="s">
        <v>920</v>
      </c>
      <c r="M24" t="s">
        <v>932</v>
      </c>
      <c r="N24" t="s">
        <v>943</v>
      </c>
      <c r="O24" s="17">
        <v>999</v>
      </c>
      <c r="P24" s="17">
        <v>999</v>
      </c>
      <c r="Q24" s="17">
        <v>999</v>
      </c>
      <c r="R24" s="17">
        <v>999</v>
      </c>
      <c r="S24" s="17">
        <v>999</v>
      </c>
      <c r="T24" s="17">
        <v>999</v>
      </c>
      <c r="V24" s="16">
        <v>5</v>
      </c>
      <c r="AC24">
        <f t="shared" si="0"/>
        <v>3</v>
      </c>
      <c r="AD24">
        <f t="shared" si="1"/>
        <v>0</v>
      </c>
      <c r="AE24">
        <f t="shared" si="2"/>
        <v>0</v>
      </c>
      <c r="AF24">
        <f t="shared" si="3"/>
        <v>0</v>
      </c>
      <c r="AG24">
        <f t="shared" si="11"/>
        <v>1</v>
      </c>
      <c r="AH24">
        <f t="shared" si="4"/>
        <v>1</v>
      </c>
      <c r="AI24">
        <f t="shared" si="5"/>
        <v>2</v>
      </c>
      <c r="AJ24">
        <f t="shared" si="6"/>
        <v>6</v>
      </c>
      <c r="AK24">
        <f t="shared" si="7"/>
        <v>2</v>
      </c>
      <c r="AL24">
        <f t="shared" si="8"/>
        <v>3</v>
      </c>
      <c r="AM24">
        <f t="shared" si="9"/>
        <v>0</v>
      </c>
      <c r="AN24">
        <f t="shared" si="10"/>
        <v>0</v>
      </c>
    </row>
    <row r="25" spans="2:40" x14ac:dyDescent="0.2">
      <c r="B25" s="5">
        <v>28</v>
      </c>
      <c r="C25" t="s">
        <v>942</v>
      </c>
      <c r="D25" t="s">
        <v>942</v>
      </c>
      <c r="E25" t="s">
        <v>942</v>
      </c>
      <c r="F25" t="s">
        <v>942</v>
      </c>
      <c r="G25" t="s">
        <v>942</v>
      </c>
      <c r="H25" t="s">
        <v>942</v>
      </c>
      <c r="I25" t="s">
        <v>942</v>
      </c>
      <c r="J25" t="s">
        <v>942</v>
      </c>
      <c r="K25" t="s">
        <v>942</v>
      </c>
      <c r="L25" t="s">
        <v>942</v>
      </c>
      <c r="M25" t="s">
        <v>942</v>
      </c>
      <c r="N25" t="s">
        <v>942</v>
      </c>
      <c r="O25" t="s">
        <v>942</v>
      </c>
      <c r="P25" t="s">
        <v>942</v>
      </c>
      <c r="Q25" t="s">
        <v>942</v>
      </c>
      <c r="R25" t="s">
        <v>942</v>
      </c>
      <c r="S25" t="s">
        <v>932</v>
      </c>
      <c r="T25" t="s">
        <v>942</v>
      </c>
      <c r="V25">
        <v>1</v>
      </c>
      <c r="AC25">
        <f t="shared" si="0"/>
        <v>2</v>
      </c>
      <c r="AD25">
        <f t="shared" si="1"/>
        <v>0</v>
      </c>
      <c r="AE25">
        <f t="shared" si="2"/>
        <v>0</v>
      </c>
      <c r="AF25">
        <f t="shared" si="3"/>
        <v>0</v>
      </c>
      <c r="AG25">
        <f t="shared" si="11"/>
        <v>6</v>
      </c>
      <c r="AH25">
        <f t="shared" si="4"/>
        <v>2</v>
      </c>
      <c r="AI25">
        <f t="shared" si="5"/>
        <v>0</v>
      </c>
      <c r="AJ25">
        <f t="shared" si="6"/>
        <v>1</v>
      </c>
      <c r="AK25">
        <f t="shared" si="7"/>
        <v>0</v>
      </c>
      <c r="AL25">
        <f t="shared" si="8"/>
        <v>1</v>
      </c>
      <c r="AM25">
        <f t="shared" si="9"/>
        <v>0</v>
      </c>
      <c r="AN25">
        <f t="shared" si="10"/>
        <v>0</v>
      </c>
    </row>
    <row r="26" spans="2:40" x14ac:dyDescent="0.2">
      <c r="B26" s="5">
        <v>30</v>
      </c>
      <c r="C26" t="s">
        <v>945</v>
      </c>
      <c r="D26" t="s">
        <v>932</v>
      </c>
      <c r="E26" t="s">
        <v>943</v>
      </c>
      <c r="F26" t="s">
        <v>943</v>
      </c>
      <c r="G26" t="s">
        <v>945</v>
      </c>
      <c r="H26" t="s">
        <v>932</v>
      </c>
      <c r="I26" t="s">
        <v>945</v>
      </c>
      <c r="J26" t="s">
        <v>922</v>
      </c>
      <c r="K26" t="s">
        <v>945</v>
      </c>
      <c r="L26" t="s">
        <v>943</v>
      </c>
      <c r="M26" t="s">
        <v>945</v>
      </c>
      <c r="N26" t="s">
        <v>943</v>
      </c>
      <c r="O26" t="s">
        <v>943</v>
      </c>
      <c r="P26" t="s">
        <v>920</v>
      </c>
      <c r="Q26" t="s">
        <v>920</v>
      </c>
      <c r="R26" t="s">
        <v>943</v>
      </c>
      <c r="S26" t="s">
        <v>943</v>
      </c>
      <c r="T26" t="s">
        <v>943</v>
      </c>
      <c r="V26">
        <v>5</v>
      </c>
      <c r="AC26">
        <f t="shared" si="0"/>
        <v>0</v>
      </c>
      <c r="AD26">
        <f t="shared" si="1"/>
        <v>0</v>
      </c>
      <c r="AE26">
        <f t="shared" si="2"/>
        <v>0</v>
      </c>
      <c r="AF26">
        <f t="shared" si="3"/>
        <v>0</v>
      </c>
      <c r="AG26">
        <f t="shared" si="11"/>
        <v>1</v>
      </c>
      <c r="AH26">
        <f t="shared" si="4"/>
        <v>0</v>
      </c>
      <c r="AI26">
        <f t="shared" si="5"/>
        <v>0</v>
      </c>
      <c r="AJ26">
        <f t="shared" si="6"/>
        <v>17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0</v>
      </c>
    </row>
    <row r="27" spans="2:40" x14ac:dyDescent="0.2">
      <c r="B27" s="5">
        <v>31</v>
      </c>
      <c r="C27" t="s">
        <v>932</v>
      </c>
      <c r="D27" t="s">
        <v>932</v>
      </c>
      <c r="E27" t="s">
        <v>932</v>
      </c>
      <c r="F27" t="s">
        <v>943</v>
      </c>
      <c r="G27" t="s">
        <v>932</v>
      </c>
      <c r="H27" t="s">
        <v>932</v>
      </c>
      <c r="I27" t="s">
        <v>932</v>
      </c>
      <c r="J27" t="s">
        <v>932</v>
      </c>
      <c r="K27" t="s">
        <v>932</v>
      </c>
      <c r="L27" t="s">
        <v>943</v>
      </c>
      <c r="M27" t="s">
        <v>945</v>
      </c>
      <c r="N27" t="s">
        <v>945</v>
      </c>
      <c r="O27" t="s">
        <v>945</v>
      </c>
      <c r="P27" t="s">
        <v>932</v>
      </c>
      <c r="Q27" t="s">
        <v>920</v>
      </c>
      <c r="R27" t="s">
        <v>945</v>
      </c>
      <c r="S27" t="s">
        <v>920</v>
      </c>
      <c r="T27" t="s">
        <v>945</v>
      </c>
      <c r="V27">
        <v>4</v>
      </c>
      <c r="AC27">
        <f t="shared" si="0"/>
        <v>2</v>
      </c>
      <c r="AD27">
        <f t="shared" si="1"/>
        <v>0</v>
      </c>
      <c r="AE27">
        <f t="shared" si="2"/>
        <v>1</v>
      </c>
      <c r="AF27">
        <f t="shared" si="3"/>
        <v>0</v>
      </c>
      <c r="AG27">
        <f t="shared" si="11"/>
        <v>2</v>
      </c>
      <c r="AH27">
        <f t="shared" si="4"/>
        <v>0</v>
      </c>
      <c r="AI27">
        <f t="shared" si="5"/>
        <v>5</v>
      </c>
      <c r="AJ27">
        <f t="shared" si="6"/>
        <v>0</v>
      </c>
      <c r="AK27">
        <f t="shared" si="7"/>
        <v>0</v>
      </c>
      <c r="AL27">
        <f t="shared" si="8"/>
        <v>8</v>
      </c>
      <c r="AM27">
        <f t="shared" si="9"/>
        <v>0</v>
      </c>
      <c r="AN27">
        <f t="shared" si="10"/>
        <v>0</v>
      </c>
    </row>
    <row r="28" spans="2:40" x14ac:dyDescent="0.2">
      <c r="B28" s="5">
        <v>32</v>
      </c>
      <c r="C28" t="s">
        <v>945</v>
      </c>
      <c r="D28" s="17">
        <v>999</v>
      </c>
      <c r="E28" t="s">
        <v>920</v>
      </c>
      <c r="F28" t="s">
        <v>945</v>
      </c>
      <c r="G28" t="s">
        <v>945</v>
      </c>
      <c r="H28" t="s">
        <v>932</v>
      </c>
      <c r="I28" t="s">
        <v>922</v>
      </c>
      <c r="J28" t="s">
        <v>945</v>
      </c>
      <c r="K28" t="s">
        <v>922</v>
      </c>
      <c r="L28" t="s">
        <v>922</v>
      </c>
      <c r="M28" t="s">
        <v>945</v>
      </c>
      <c r="N28" t="s">
        <v>945</v>
      </c>
      <c r="O28" t="s">
        <v>945</v>
      </c>
      <c r="P28" t="s">
        <v>945</v>
      </c>
      <c r="Q28" t="s">
        <v>945</v>
      </c>
      <c r="R28" t="s">
        <v>945</v>
      </c>
      <c r="S28" t="s">
        <v>945</v>
      </c>
      <c r="T28" t="s">
        <v>920</v>
      </c>
      <c r="V28" s="16">
        <v>4</v>
      </c>
      <c r="AC28">
        <f t="shared" si="0"/>
        <v>2</v>
      </c>
      <c r="AD28">
        <f t="shared" si="1"/>
        <v>0</v>
      </c>
      <c r="AE28">
        <f t="shared" si="2"/>
        <v>0</v>
      </c>
      <c r="AF28">
        <f t="shared" si="3"/>
        <v>0</v>
      </c>
      <c r="AG28">
        <f t="shared" si="11"/>
        <v>9</v>
      </c>
      <c r="AH28">
        <f t="shared" si="4"/>
        <v>0</v>
      </c>
      <c r="AI28">
        <f t="shared" si="5"/>
        <v>5</v>
      </c>
      <c r="AJ28">
        <f t="shared" si="6"/>
        <v>0</v>
      </c>
      <c r="AK28">
        <f t="shared" si="7"/>
        <v>0</v>
      </c>
      <c r="AL28">
        <f t="shared" si="8"/>
        <v>2</v>
      </c>
      <c r="AM28">
        <f t="shared" si="9"/>
        <v>0</v>
      </c>
      <c r="AN28">
        <f t="shared" si="10"/>
        <v>0</v>
      </c>
    </row>
    <row r="29" spans="2:40" x14ac:dyDescent="0.2">
      <c r="B29" s="5">
        <v>33</v>
      </c>
      <c r="C29" t="s">
        <v>945</v>
      </c>
      <c r="D29" t="s">
        <v>945</v>
      </c>
      <c r="E29" t="s">
        <v>942</v>
      </c>
      <c r="F29" t="s">
        <v>920</v>
      </c>
      <c r="G29" t="s">
        <v>943</v>
      </c>
      <c r="H29" t="s">
        <v>942</v>
      </c>
      <c r="I29" t="s">
        <v>943</v>
      </c>
      <c r="J29" t="s">
        <v>941</v>
      </c>
      <c r="K29" t="s">
        <v>920</v>
      </c>
      <c r="L29" t="s">
        <v>941</v>
      </c>
      <c r="M29" t="s">
        <v>941</v>
      </c>
      <c r="N29" t="s">
        <v>941</v>
      </c>
      <c r="O29" t="s">
        <v>945</v>
      </c>
      <c r="P29" s="17">
        <v>999</v>
      </c>
      <c r="Q29" s="17">
        <v>999</v>
      </c>
      <c r="R29" s="17">
        <v>999</v>
      </c>
      <c r="S29" s="17">
        <v>999</v>
      </c>
      <c r="T29" s="17">
        <v>999</v>
      </c>
      <c r="V29" s="19">
        <v>5</v>
      </c>
      <c r="AC29">
        <f t="shared" si="0"/>
        <v>2</v>
      </c>
      <c r="AD29">
        <f t="shared" si="1"/>
        <v>0</v>
      </c>
      <c r="AE29">
        <f t="shared" si="2"/>
        <v>3</v>
      </c>
      <c r="AF29">
        <f t="shared" si="3"/>
        <v>0</v>
      </c>
      <c r="AG29">
        <f t="shared" si="11"/>
        <v>1</v>
      </c>
      <c r="AH29">
        <f t="shared" si="4"/>
        <v>0</v>
      </c>
      <c r="AI29">
        <f t="shared" si="5"/>
        <v>11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0</v>
      </c>
    </row>
    <row r="30" spans="2:40" x14ac:dyDescent="0.2">
      <c r="B30" s="5">
        <v>34</v>
      </c>
      <c r="C30" t="s">
        <v>932</v>
      </c>
      <c r="D30" t="s">
        <v>943</v>
      </c>
      <c r="E30" t="s">
        <v>943</v>
      </c>
      <c r="F30" t="s">
        <v>945</v>
      </c>
      <c r="G30" t="s">
        <v>943</v>
      </c>
      <c r="H30" t="s">
        <v>943</v>
      </c>
      <c r="I30" t="s">
        <v>945</v>
      </c>
      <c r="J30" t="s">
        <v>945</v>
      </c>
      <c r="K30" t="s">
        <v>945</v>
      </c>
      <c r="L30" t="s">
        <v>932</v>
      </c>
      <c r="M30" t="s">
        <v>945</v>
      </c>
      <c r="N30" t="s">
        <v>943</v>
      </c>
      <c r="O30" t="s">
        <v>941</v>
      </c>
      <c r="P30" t="s">
        <v>920</v>
      </c>
      <c r="Q30" t="s">
        <v>943</v>
      </c>
      <c r="R30" s="17">
        <v>999</v>
      </c>
      <c r="S30" s="17">
        <v>999</v>
      </c>
      <c r="T30" s="17">
        <v>999</v>
      </c>
      <c r="V30" s="20">
        <v>5</v>
      </c>
      <c r="AC30">
        <f t="shared" si="0"/>
        <v>2</v>
      </c>
      <c r="AD30">
        <f t="shared" si="1"/>
        <v>0</v>
      </c>
      <c r="AE30">
        <f t="shared" si="2"/>
        <v>0</v>
      </c>
      <c r="AF30">
        <f t="shared" si="3"/>
        <v>0</v>
      </c>
      <c r="AG30">
        <f t="shared" si="11"/>
        <v>0</v>
      </c>
      <c r="AH30">
        <f t="shared" si="4"/>
        <v>4</v>
      </c>
      <c r="AI30">
        <f t="shared" si="5"/>
        <v>3</v>
      </c>
      <c r="AJ30">
        <f t="shared" si="6"/>
        <v>2</v>
      </c>
      <c r="AK30">
        <f t="shared" si="7"/>
        <v>0</v>
      </c>
      <c r="AL30">
        <f t="shared" si="8"/>
        <v>2</v>
      </c>
      <c r="AM30">
        <f t="shared" si="9"/>
        <v>0</v>
      </c>
      <c r="AN30">
        <f t="shared" si="10"/>
        <v>0</v>
      </c>
    </row>
    <row r="31" spans="2:40" x14ac:dyDescent="0.2">
      <c r="B31" s="5">
        <v>35</v>
      </c>
      <c r="C31" t="s">
        <v>944</v>
      </c>
      <c r="D31" t="s">
        <v>941</v>
      </c>
      <c r="E31" t="s">
        <v>944</v>
      </c>
      <c r="F31" t="s">
        <v>922</v>
      </c>
      <c r="G31" t="s">
        <v>932</v>
      </c>
      <c r="H31" t="s">
        <v>941</v>
      </c>
      <c r="I31" t="s">
        <v>944</v>
      </c>
      <c r="J31" t="s">
        <v>943</v>
      </c>
      <c r="K31" t="s">
        <v>943</v>
      </c>
      <c r="L31" t="s">
        <v>944</v>
      </c>
      <c r="M31" t="s">
        <v>943</v>
      </c>
      <c r="N31" t="s">
        <v>948</v>
      </c>
      <c r="O31" t="s">
        <v>943</v>
      </c>
      <c r="P31" t="s">
        <v>943</v>
      </c>
      <c r="Q31" t="s">
        <v>944</v>
      </c>
      <c r="R31" t="s">
        <v>932</v>
      </c>
      <c r="S31" t="s">
        <v>948</v>
      </c>
      <c r="T31" t="s">
        <v>944</v>
      </c>
      <c r="V31">
        <v>6</v>
      </c>
      <c r="AC31">
        <f t="shared" si="0"/>
        <v>1</v>
      </c>
      <c r="AD31">
        <f t="shared" si="1"/>
        <v>0</v>
      </c>
      <c r="AE31">
        <f t="shared" si="2"/>
        <v>0</v>
      </c>
      <c r="AF31">
        <f t="shared" si="3"/>
        <v>0</v>
      </c>
      <c r="AG31">
        <f t="shared" si="11"/>
        <v>2</v>
      </c>
      <c r="AH31">
        <f t="shared" si="4"/>
        <v>1</v>
      </c>
      <c r="AI31">
        <f t="shared" si="5"/>
        <v>5</v>
      </c>
      <c r="AJ31">
        <f t="shared" si="6"/>
        <v>0</v>
      </c>
      <c r="AK31">
        <f t="shared" si="7"/>
        <v>0</v>
      </c>
      <c r="AL31">
        <f t="shared" si="8"/>
        <v>6</v>
      </c>
      <c r="AM31">
        <f t="shared" si="9"/>
        <v>0</v>
      </c>
      <c r="AN31">
        <f t="shared" si="10"/>
        <v>0</v>
      </c>
    </row>
    <row r="32" spans="2:40" x14ac:dyDescent="0.2">
      <c r="B32" s="5">
        <v>36</v>
      </c>
      <c r="C32" t="s">
        <v>922</v>
      </c>
      <c r="D32" t="s">
        <v>943</v>
      </c>
      <c r="E32" t="s">
        <v>941</v>
      </c>
      <c r="F32" t="s">
        <v>943</v>
      </c>
      <c r="G32" t="s">
        <v>932</v>
      </c>
      <c r="H32" t="s">
        <v>932</v>
      </c>
      <c r="I32" t="s">
        <v>943</v>
      </c>
      <c r="J32" t="s">
        <v>948</v>
      </c>
      <c r="K32" t="s">
        <v>932</v>
      </c>
      <c r="L32" t="s">
        <v>941</v>
      </c>
      <c r="M32" t="s">
        <v>944</v>
      </c>
      <c r="N32" t="s">
        <v>943</v>
      </c>
      <c r="O32" t="s">
        <v>943</v>
      </c>
      <c r="P32" t="s">
        <v>948</v>
      </c>
      <c r="Q32" t="s">
        <v>932</v>
      </c>
      <c r="R32" t="s">
        <v>944</v>
      </c>
      <c r="S32" t="s">
        <v>948</v>
      </c>
      <c r="T32" t="s">
        <v>941</v>
      </c>
      <c r="V32">
        <v>5</v>
      </c>
      <c r="AC32">
        <f t="shared" si="0"/>
        <v>0</v>
      </c>
      <c r="AD32">
        <f t="shared" si="1"/>
        <v>0</v>
      </c>
      <c r="AE32">
        <f t="shared" si="2"/>
        <v>1</v>
      </c>
      <c r="AF32">
        <f t="shared" si="3"/>
        <v>0</v>
      </c>
      <c r="AG32">
        <f t="shared" si="11"/>
        <v>2</v>
      </c>
      <c r="AH32">
        <f t="shared" si="4"/>
        <v>2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5</v>
      </c>
      <c r="AM32">
        <f t="shared" si="9"/>
        <v>2</v>
      </c>
      <c r="AN32">
        <f t="shared" si="10"/>
        <v>6</v>
      </c>
    </row>
    <row r="33" spans="2:40" x14ac:dyDescent="0.2">
      <c r="B33" s="5">
        <v>37</v>
      </c>
      <c r="C33" t="s">
        <v>943</v>
      </c>
      <c r="D33" t="s">
        <v>943</v>
      </c>
      <c r="E33" t="s">
        <v>932</v>
      </c>
      <c r="F33" t="s">
        <v>943</v>
      </c>
      <c r="G33" t="s">
        <v>941</v>
      </c>
      <c r="H33" t="s">
        <v>943</v>
      </c>
      <c r="I33" t="s">
        <v>943</v>
      </c>
      <c r="J33" t="s">
        <v>932</v>
      </c>
      <c r="K33" t="s">
        <v>943</v>
      </c>
      <c r="L33" t="s">
        <v>943</v>
      </c>
      <c r="M33" t="s">
        <v>943</v>
      </c>
      <c r="N33" t="s">
        <v>943</v>
      </c>
      <c r="O33" t="s">
        <v>943</v>
      </c>
      <c r="P33" t="s">
        <v>932</v>
      </c>
      <c r="Q33" t="s">
        <v>948</v>
      </c>
      <c r="R33" t="s">
        <v>944</v>
      </c>
      <c r="S33" t="s">
        <v>943</v>
      </c>
      <c r="T33" t="s">
        <v>948</v>
      </c>
      <c r="V33">
        <v>4</v>
      </c>
      <c r="AC33">
        <f t="shared" si="0"/>
        <v>0</v>
      </c>
      <c r="AD33">
        <f t="shared" si="1"/>
        <v>0</v>
      </c>
      <c r="AE33">
        <f t="shared" si="2"/>
        <v>1</v>
      </c>
      <c r="AF33">
        <f t="shared" si="3"/>
        <v>0</v>
      </c>
      <c r="AG33">
        <f t="shared" si="11"/>
        <v>4</v>
      </c>
      <c r="AH33">
        <f t="shared" si="4"/>
        <v>3</v>
      </c>
      <c r="AI33">
        <f t="shared" si="5"/>
        <v>0</v>
      </c>
      <c r="AJ33">
        <f t="shared" si="6"/>
        <v>0</v>
      </c>
      <c r="AK33">
        <f t="shared" si="7"/>
        <v>0</v>
      </c>
      <c r="AL33">
        <f t="shared" si="8"/>
        <v>5</v>
      </c>
      <c r="AM33">
        <f t="shared" si="9"/>
        <v>3</v>
      </c>
      <c r="AN33">
        <f t="shared" si="10"/>
        <v>2</v>
      </c>
    </row>
    <row r="34" spans="2:40" x14ac:dyDescent="0.2">
      <c r="B34" s="5">
        <v>38</v>
      </c>
      <c r="C34" t="s">
        <v>942</v>
      </c>
      <c r="D34" t="s">
        <v>920</v>
      </c>
      <c r="E34" t="s">
        <v>920</v>
      </c>
      <c r="F34" t="s">
        <v>942</v>
      </c>
      <c r="G34" t="s">
        <v>942</v>
      </c>
      <c r="H34" t="s">
        <v>944</v>
      </c>
      <c r="I34" t="s">
        <v>942</v>
      </c>
      <c r="J34" t="s">
        <v>942</v>
      </c>
      <c r="K34" t="s">
        <v>941</v>
      </c>
      <c r="L34" t="s">
        <v>944</v>
      </c>
      <c r="M34" t="s">
        <v>944</v>
      </c>
      <c r="N34" t="s">
        <v>942</v>
      </c>
      <c r="O34" t="s">
        <v>932</v>
      </c>
      <c r="P34" t="s">
        <v>942</v>
      </c>
      <c r="Q34" t="s">
        <v>932</v>
      </c>
      <c r="R34" t="s">
        <v>932</v>
      </c>
      <c r="S34" t="s">
        <v>942</v>
      </c>
      <c r="T34" t="s">
        <v>942</v>
      </c>
      <c r="V34">
        <v>5</v>
      </c>
      <c r="AC34">
        <f t="shared" si="0"/>
        <v>0</v>
      </c>
      <c r="AD34">
        <f t="shared" si="1"/>
        <v>0</v>
      </c>
      <c r="AE34">
        <f t="shared" si="2"/>
        <v>0</v>
      </c>
      <c r="AF34">
        <f t="shared" si="3"/>
        <v>0</v>
      </c>
      <c r="AG34">
        <f t="shared" si="11"/>
        <v>3</v>
      </c>
      <c r="AH34">
        <f t="shared" si="4"/>
        <v>1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11</v>
      </c>
      <c r="AM34">
        <f t="shared" si="9"/>
        <v>2</v>
      </c>
      <c r="AN34">
        <f t="shared" si="10"/>
        <v>1</v>
      </c>
    </row>
    <row r="35" spans="2:40" x14ac:dyDescent="0.2">
      <c r="B35" s="5">
        <v>39</v>
      </c>
      <c r="C35" t="s">
        <v>945</v>
      </c>
      <c r="D35" t="s">
        <v>942</v>
      </c>
      <c r="E35" t="s">
        <v>943</v>
      </c>
      <c r="F35" t="s">
        <v>920</v>
      </c>
      <c r="G35" t="s">
        <v>920</v>
      </c>
      <c r="H35" t="s">
        <v>920</v>
      </c>
      <c r="I35" t="s">
        <v>944</v>
      </c>
      <c r="J35" t="s">
        <v>943</v>
      </c>
      <c r="K35" t="s">
        <v>932</v>
      </c>
      <c r="L35" t="s">
        <v>943</v>
      </c>
      <c r="M35" t="s">
        <v>932</v>
      </c>
      <c r="N35" t="s">
        <v>932</v>
      </c>
      <c r="O35" t="s">
        <v>943</v>
      </c>
      <c r="P35" t="s">
        <v>932</v>
      </c>
      <c r="Q35" t="s">
        <v>932</v>
      </c>
      <c r="R35" t="s">
        <v>932</v>
      </c>
      <c r="S35" t="s">
        <v>943</v>
      </c>
      <c r="T35" t="s">
        <v>932</v>
      </c>
      <c r="V35">
        <v>5</v>
      </c>
      <c r="AC35">
        <f t="shared" si="0"/>
        <v>2</v>
      </c>
      <c r="AD35">
        <f t="shared" si="1"/>
        <v>0</v>
      </c>
      <c r="AE35">
        <f t="shared" si="2"/>
        <v>0</v>
      </c>
      <c r="AF35">
        <f t="shared" si="3"/>
        <v>0</v>
      </c>
      <c r="AG35">
        <f t="shared" si="11"/>
        <v>3</v>
      </c>
      <c r="AH35">
        <f t="shared" si="4"/>
        <v>1</v>
      </c>
      <c r="AI35">
        <f t="shared" si="5"/>
        <v>0</v>
      </c>
      <c r="AJ35">
        <f t="shared" si="6"/>
        <v>9</v>
      </c>
      <c r="AK35">
        <f t="shared" si="7"/>
        <v>0</v>
      </c>
      <c r="AL35">
        <f t="shared" si="8"/>
        <v>0</v>
      </c>
      <c r="AM35">
        <f t="shared" si="9"/>
        <v>0</v>
      </c>
      <c r="AN35">
        <f t="shared" si="10"/>
        <v>3</v>
      </c>
    </row>
    <row r="36" spans="2:40" x14ac:dyDescent="0.2">
      <c r="B36" s="5">
        <v>40</v>
      </c>
      <c r="C36" t="s">
        <v>941</v>
      </c>
      <c r="D36" t="s">
        <v>944</v>
      </c>
      <c r="E36" t="s">
        <v>944</v>
      </c>
      <c r="F36" t="s">
        <v>944</v>
      </c>
      <c r="G36" t="s">
        <v>948</v>
      </c>
      <c r="H36" t="s">
        <v>943</v>
      </c>
      <c r="I36" t="s">
        <v>932</v>
      </c>
      <c r="J36" t="s">
        <v>932</v>
      </c>
      <c r="K36" t="s">
        <v>932</v>
      </c>
      <c r="L36" t="s">
        <v>941</v>
      </c>
      <c r="M36" t="s">
        <v>941</v>
      </c>
      <c r="N36" t="s">
        <v>941</v>
      </c>
      <c r="O36" t="s">
        <v>948</v>
      </c>
      <c r="P36" t="s">
        <v>941</v>
      </c>
      <c r="Q36" t="s">
        <v>948</v>
      </c>
      <c r="R36" t="s">
        <v>943</v>
      </c>
      <c r="S36" t="s">
        <v>943</v>
      </c>
      <c r="T36" t="s">
        <v>943</v>
      </c>
      <c r="V36">
        <v>5</v>
      </c>
      <c r="AC36">
        <f t="shared" si="0"/>
        <v>3</v>
      </c>
      <c r="AD36">
        <f t="shared" si="1"/>
        <v>0</v>
      </c>
      <c r="AE36">
        <f t="shared" si="2"/>
        <v>0</v>
      </c>
      <c r="AF36">
        <f t="shared" si="3"/>
        <v>0</v>
      </c>
      <c r="AG36">
        <f t="shared" si="11"/>
        <v>7</v>
      </c>
      <c r="AH36">
        <f t="shared" si="4"/>
        <v>0</v>
      </c>
      <c r="AI36">
        <f t="shared" si="5"/>
        <v>1</v>
      </c>
      <c r="AJ36">
        <f t="shared" si="6"/>
        <v>1</v>
      </c>
      <c r="AK36">
        <f t="shared" si="7"/>
        <v>0</v>
      </c>
      <c r="AL36">
        <f t="shared" si="8"/>
        <v>5</v>
      </c>
      <c r="AM36">
        <f t="shared" si="9"/>
        <v>0</v>
      </c>
      <c r="AN36">
        <f t="shared" si="10"/>
        <v>1</v>
      </c>
    </row>
    <row r="37" spans="2:40" x14ac:dyDescent="0.2">
      <c r="B37" s="5">
        <v>41</v>
      </c>
      <c r="C37" t="s">
        <v>943</v>
      </c>
      <c r="D37" t="s">
        <v>932</v>
      </c>
      <c r="E37" t="s">
        <v>950</v>
      </c>
      <c r="F37" t="s">
        <v>932</v>
      </c>
      <c r="G37" t="s">
        <v>943</v>
      </c>
      <c r="H37" t="s">
        <v>932</v>
      </c>
      <c r="I37" t="s">
        <v>944</v>
      </c>
      <c r="J37" t="s">
        <v>941</v>
      </c>
      <c r="K37" t="s">
        <v>932</v>
      </c>
      <c r="L37" t="s">
        <v>941</v>
      </c>
      <c r="M37" t="s">
        <v>948</v>
      </c>
      <c r="N37" t="s">
        <v>932</v>
      </c>
      <c r="O37" t="s">
        <v>944</v>
      </c>
      <c r="P37" t="s">
        <v>944</v>
      </c>
      <c r="Q37" t="s">
        <v>944</v>
      </c>
      <c r="R37" t="s">
        <v>941</v>
      </c>
      <c r="S37" t="s">
        <v>948</v>
      </c>
      <c r="T37" t="s">
        <v>941</v>
      </c>
      <c r="V37">
        <v>6</v>
      </c>
      <c r="AC37">
        <f t="shared" si="0"/>
        <v>0</v>
      </c>
      <c r="AD37">
        <f t="shared" si="1"/>
        <v>0</v>
      </c>
      <c r="AE37">
        <f t="shared" si="2"/>
        <v>0</v>
      </c>
      <c r="AF37">
        <f t="shared" si="3"/>
        <v>0</v>
      </c>
      <c r="AG37">
        <f t="shared" si="11"/>
        <v>3</v>
      </c>
      <c r="AH37">
        <f t="shared" si="4"/>
        <v>5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4</v>
      </c>
      <c r="AM37">
        <f t="shared" si="9"/>
        <v>3</v>
      </c>
      <c r="AN37">
        <f t="shared" si="10"/>
        <v>3</v>
      </c>
    </row>
    <row r="38" spans="2:40" x14ac:dyDescent="0.2">
      <c r="B38" s="5">
        <v>44</v>
      </c>
      <c r="C38" t="s">
        <v>943</v>
      </c>
      <c r="D38" t="s">
        <v>943</v>
      </c>
      <c r="E38" t="s">
        <v>945</v>
      </c>
      <c r="F38" t="s">
        <v>943</v>
      </c>
      <c r="G38" t="s">
        <v>941</v>
      </c>
      <c r="H38" t="s">
        <v>920</v>
      </c>
      <c r="I38" t="s">
        <v>945</v>
      </c>
      <c r="J38" t="s">
        <v>932</v>
      </c>
      <c r="K38" t="s">
        <v>920</v>
      </c>
      <c r="L38" t="s">
        <v>942</v>
      </c>
      <c r="M38" t="s">
        <v>945</v>
      </c>
      <c r="N38" t="s">
        <v>942</v>
      </c>
      <c r="O38" t="s">
        <v>932</v>
      </c>
      <c r="P38" t="s">
        <v>945</v>
      </c>
      <c r="Q38" t="s">
        <v>941</v>
      </c>
      <c r="R38" t="s">
        <v>945</v>
      </c>
      <c r="S38" t="s">
        <v>945</v>
      </c>
      <c r="T38" t="s">
        <v>945</v>
      </c>
      <c r="V38">
        <v>6</v>
      </c>
      <c r="AC38">
        <f t="shared" si="0"/>
        <v>0</v>
      </c>
      <c r="AD38">
        <f t="shared" si="1"/>
        <v>0</v>
      </c>
      <c r="AE38">
        <f t="shared" si="2"/>
        <v>0</v>
      </c>
      <c r="AF38">
        <f t="shared" si="3"/>
        <v>0</v>
      </c>
      <c r="AG38">
        <f t="shared" si="11"/>
        <v>5</v>
      </c>
      <c r="AH38">
        <f t="shared" si="4"/>
        <v>4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2</v>
      </c>
      <c r="AM38">
        <f t="shared" si="9"/>
        <v>2</v>
      </c>
      <c r="AN38">
        <f t="shared" si="10"/>
        <v>4</v>
      </c>
    </row>
    <row r="39" spans="2:40" x14ac:dyDescent="0.2">
      <c r="B39" s="5">
        <v>45</v>
      </c>
      <c r="C39" t="s">
        <v>945</v>
      </c>
      <c r="D39" t="s">
        <v>943</v>
      </c>
      <c r="E39" t="s">
        <v>932</v>
      </c>
      <c r="F39" t="s">
        <v>942</v>
      </c>
      <c r="G39" t="s">
        <v>932</v>
      </c>
      <c r="H39" t="s">
        <v>943</v>
      </c>
      <c r="I39" t="s">
        <v>941</v>
      </c>
      <c r="J39" t="s">
        <v>941</v>
      </c>
      <c r="K39" t="s">
        <v>945</v>
      </c>
      <c r="L39" t="s">
        <v>920</v>
      </c>
      <c r="M39" t="s">
        <v>941</v>
      </c>
      <c r="N39" t="s">
        <v>932</v>
      </c>
      <c r="O39" t="s">
        <v>932</v>
      </c>
      <c r="P39" t="s">
        <v>942</v>
      </c>
      <c r="Q39" t="s">
        <v>920</v>
      </c>
      <c r="R39" t="s">
        <v>920</v>
      </c>
      <c r="S39" t="s">
        <v>945</v>
      </c>
      <c r="T39" t="s">
        <v>943</v>
      </c>
      <c r="V39">
        <v>5</v>
      </c>
      <c r="AC39">
        <f t="shared" si="0"/>
        <v>2</v>
      </c>
      <c r="AD39">
        <f t="shared" si="1"/>
        <v>0</v>
      </c>
      <c r="AE39">
        <f t="shared" si="2"/>
        <v>0</v>
      </c>
      <c r="AF39">
        <f t="shared" si="3"/>
        <v>0</v>
      </c>
      <c r="AG39">
        <f t="shared" si="11"/>
        <v>2</v>
      </c>
      <c r="AH39">
        <f t="shared" si="4"/>
        <v>2</v>
      </c>
      <c r="AI39">
        <f t="shared" si="5"/>
        <v>7</v>
      </c>
      <c r="AJ39">
        <f t="shared" si="6"/>
        <v>2</v>
      </c>
      <c r="AK39">
        <f t="shared" si="7"/>
        <v>0</v>
      </c>
      <c r="AL39">
        <f t="shared" si="8"/>
        <v>3</v>
      </c>
      <c r="AM39">
        <f t="shared" si="9"/>
        <v>0</v>
      </c>
      <c r="AN39">
        <f t="shared" si="10"/>
        <v>0</v>
      </c>
    </row>
    <row r="40" spans="2:40" x14ac:dyDescent="0.2">
      <c r="B40" s="5">
        <v>46</v>
      </c>
      <c r="C40" t="s">
        <v>943</v>
      </c>
      <c r="D40" t="s">
        <v>948</v>
      </c>
      <c r="E40" t="s">
        <v>941</v>
      </c>
      <c r="F40" t="s">
        <v>932</v>
      </c>
      <c r="G40" t="s">
        <v>943</v>
      </c>
      <c r="H40" t="s">
        <v>941</v>
      </c>
      <c r="I40" t="s">
        <v>943</v>
      </c>
      <c r="J40" t="s">
        <v>941</v>
      </c>
      <c r="K40" t="s">
        <v>948</v>
      </c>
      <c r="L40" t="s">
        <v>941</v>
      </c>
      <c r="M40" t="s">
        <v>941</v>
      </c>
      <c r="N40" t="s">
        <v>932</v>
      </c>
      <c r="O40" t="s">
        <v>944</v>
      </c>
      <c r="P40" t="s">
        <v>948</v>
      </c>
      <c r="Q40" t="s">
        <v>948</v>
      </c>
      <c r="R40" t="s">
        <v>948</v>
      </c>
      <c r="S40" t="s">
        <v>941</v>
      </c>
      <c r="T40" t="s">
        <v>943</v>
      </c>
      <c r="V40">
        <v>5</v>
      </c>
      <c r="AC40">
        <f t="shared" si="0"/>
        <v>3</v>
      </c>
      <c r="AD40">
        <f t="shared" si="1"/>
        <v>0</v>
      </c>
      <c r="AE40">
        <f t="shared" si="2"/>
        <v>0</v>
      </c>
      <c r="AF40">
        <f t="shared" si="3"/>
        <v>0</v>
      </c>
      <c r="AG40">
        <f t="shared" si="11"/>
        <v>4</v>
      </c>
      <c r="AH40">
        <f t="shared" si="4"/>
        <v>3</v>
      </c>
      <c r="AI40">
        <f t="shared" si="5"/>
        <v>3</v>
      </c>
      <c r="AJ40">
        <f t="shared" si="6"/>
        <v>2</v>
      </c>
      <c r="AK40">
        <f t="shared" si="7"/>
        <v>0</v>
      </c>
      <c r="AL40">
        <f t="shared" si="8"/>
        <v>3</v>
      </c>
      <c r="AM40">
        <f t="shared" si="9"/>
        <v>0</v>
      </c>
      <c r="AN40">
        <f t="shared" si="10"/>
        <v>0</v>
      </c>
    </row>
    <row r="41" spans="2:40" x14ac:dyDescent="0.2">
      <c r="B41" s="5">
        <v>47</v>
      </c>
      <c r="C41" t="s">
        <v>948</v>
      </c>
      <c r="D41" t="s">
        <v>945</v>
      </c>
      <c r="E41" t="s">
        <v>948</v>
      </c>
      <c r="F41" t="s">
        <v>945</v>
      </c>
      <c r="G41" t="s">
        <v>920</v>
      </c>
      <c r="H41" t="s">
        <v>920</v>
      </c>
      <c r="I41" t="s">
        <v>920</v>
      </c>
      <c r="J41" t="s">
        <v>945</v>
      </c>
      <c r="K41" t="s">
        <v>945</v>
      </c>
      <c r="L41" t="s">
        <v>945</v>
      </c>
      <c r="M41" t="s">
        <v>945</v>
      </c>
      <c r="N41" t="s">
        <v>945</v>
      </c>
      <c r="O41" t="s">
        <v>932</v>
      </c>
      <c r="P41" t="s">
        <v>932</v>
      </c>
      <c r="Q41" t="s">
        <v>948</v>
      </c>
      <c r="R41" t="s">
        <v>932</v>
      </c>
      <c r="S41" t="s">
        <v>948</v>
      </c>
      <c r="T41" t="s">
        <v>932</v>
      </c>
      <c r="V41">
        <v>4</v>
      </c>
      <c r="AC41">
        <f t="shared" si="0"/>
        <v>0</v>
      </c>
      <c r="AD41">
        <f t="shared" si="1"/>
        <v>0</v>
      </c>
      <c r="AE41">
        <f t="shared" si="2"/>
        <v>0</v>
      </c>
      <c r="AF41">
        <f t="shared" si="3"/>
        <v>0</v>
      </c>
      <c r="AG41">
        <f t="shared" si="11"/>
        <v>2</v>
      </c>
      <c r="AH41">
        <f t="shared" si="4"/>
        <v>6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4</v>
      </c>
      <c r="AM41">
        <f t="shared" si="9"/>
        <v>5</v>
      </c>
      <c r="AN41">
        <f t="shared" si="10"/>
        <v>1</v>
      </c>
    </row>
    <row r="42" spans="2:40" x14ac:dyDescent="0.2">
      <c r="B42" s="5">
        <v>48</v>
      </c>
      <c r="C42" t="s">
        <v>941</v>
      </c>
      <c r="D42" t="s">
        <v>932</v>
      </c>
      <c r="E42" t="s">
        <v>932</v>
      </c>
      <c r="F42" t="s">
        <v>920</v>
      </c>
      <c r="G42" t="s">
        <v>948</v>
      </c>
      <c r="H42" t="s">
        <v>941</v>
      </c>
      <c r="I42" t="s">
        <v>943</v>
      </c>
      <c r="J42" t="s">
        <v>945</v>
      </c>
      <c r="K42" t="s">
        <v>943</v>
      </c>
      <c r="L42" t="s">
        <v>932</v>
      </c>
      <c r="M42" t="s">
        <v>943</v>
      </c>
      <c r="N42" t="s">
        <v>945</v>
      </c>
      <c r="O42" t="s">
        <v>943</v>
      </c>
      <c r="P42" t="s">
        <v>945</v>
      </c>
      <c r="Q42" t="s">
        <v>943</v>
      </c>
      <c r="R42" t="s">
        <v>945</v>
      </c>
      <c r="S42" t="s">
        <v>943</v>
      </c>
      <c r="T42" t="s">
        <v>932</v>
      </c>
      <c r="V42">
        <v>6</v>
      </c>
      <c r="AC42">
        <f t="shared" si="0"/>
        <v>3</v>
      </c>
      <c r="AD42">
        <f t="shared" si="1"/>
        <v>0</v>
      </c>
      <c r="AE42">
        <f t="shared" si="2"/>
        <v>0</v>
      </c>
      <c r="AF42">
        <f t="shared" si="3"/>
        <v>0</v>
      </c>
      <c r="AG42">
        <f t="shared" si="11"/>
        <v>4</v>
      </c>
      <c r="AH42">
        <f t="shared" si="4"/>
        <v>0</v>
      </c>
      <c r="AI42">
        <f t="shared" si="5"/>
        <v>7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4</v>
      </c>
      <c r="AN42">
        <f t="shared" si="10"/>
        <v>0</v>
      </c>
    </row>
    <row r="43" spans="2:40" x14ac:dyDescent="0.2">
      <c r="B43" s="5">
        <v>49</v>
      </c>
      <c r="C43" t="s">
        <v>943</v>
      </c>
      <c r="D43" t="s">
        <v>920</v>
      </c>
      <c r="E43" t="s">
        <v>943</v>
      </c>
      <c r="F43" t="s">
        <v>943</v>
      </c>
      <c r="G43" t="s">
        <v>920</v>
      </c>
      <c r="H43" t="s">
        <v>920</v>
      </c>
      <c r="I43" t="s">
        <v>932</v>
      </c>
      <c r="J43" t="s">
        <v>943</v>
      </c>
      <c r="K43" t="s">
        <v>941</v>
      </c>
      <c r="L43" t="s">
        <v>942</v>
      </c>
      <c r="M43" t="s">
        <v>920</v>
      </c>
      <c r="N43" t="s">
        <v>942</v>
      </c>
      <c r="O43" t="s">
        <v>943</v>
      </c>
      <c r="P43" t="s">
        <v>941</v>
      </c>
      <c r="Q43" t="s">
        <v>941</v>
      </c>
      <c r="R43" t="s">
        <v>932</v>
      </c>
      <c r="S43" t="s">
        <v>920</v>
      </c>
      <c r="T43" t="s">
        <v>942</v>
      </c>
      <c r="V43">
        <v>5</v>
      </c>
      <c r="AC43">
        <f t="shared" si="0"/>
        <v>1</v>
      </c>
      <c r="AD43">
        <f t="shared" si="1"/>
        <v>0</v>
      </c>
      <c r="AE43">
        <f t="shared" si="2"/>
        <v>0</v>
      </c>
      <c r="AF43">
        <f t="shared" si="3"/>
        <v>0</v>
      </c>
      <c r="AG43">
        <f t="shared" si="11"/>
        <v>4</v>
      </c>
      <c r="AH43">
        <f t="shared" si="4"/>
        <v>2</v>
      </c>
      <c r="AI43">
        <f t="shared" si="5"/>
        <v>4</v>
      </c>
      <c r="AJ43">
        <f t="shared" si="6"/>
        <v>0</v>
      </c>
      <c r="AK43">
        <f t="shared" si="7"/>
        <v>0</v>
      </c>
      <c r="AL43">
        <f t="shared" si="8"/>
        <v>6</v>
      </c>
      <c r="AM43">
        <f t="shared" si="9"/>
        <v>1</v>
      </c>
      <c r="AN43">
        <f t="shared" si="10"/>
        <v>0</v>
      </c>
    </row>
    <row r="44" spans="2:40" x14ac:dyDescent="0.2">
      <c r="B44" s="5">
        <v>50</v>
      </c>
      <c r="C44" t="s">
        <v>932</v>
      </c>
      <c r="D44" t="s">
        <v>945</v>
      </c>
      <c r="E44" t="s">
        <v>932</v>
      </c>
      <c r="F44" t="s">
        <v>945</v>
      </c>
      <c r="G44" t="s">
        <v>942</v>
      </c>
      <c r="H44" t="s">
        <v>932</v>
      </c>
      <c r="I44" t="s">
        <v>932</v>
      </c>
      <c r="J44" t="s">
        <v>942</v>
      </c>
      <c r="K44" t="s">
        <v>920</v>
      </c>
      <c r="L44" t="s">
        <v>945</v>
      </c>
      <c r="M44" t="s">
        <v>920</v>
      </c>
      <c r="N44" t="s">
        <v>945</v>
      </c>
      <c r="O44" t="s">
        <v>945</v>
      </c>
      <c r="P44" t="s">
        <v>932</v>
      </c>
      <c r="Q44" t="s">
        <v>932</v>
      </c>
      <c r="R44" t="s">
        <v>945</v>
      </c>
      <c r="S44" t="s">
        <v>945</v>
      </c>
      <c r="T44" t="s">
        <v>945</v>
      </c>
      <c r="V44">
        <v>4</v>
      </c>
      <c r="AC44">
        <f t="shared" si="0"/>
        <v>5</v>
      </c>
      <c r="AD44">
        <f t="shared" si="1"/>
        <v>0</v>
      </c>
      <c r="AE44">
        <f t="shared" si="2"/>
        <v>0</v>
      </c>
      <c r="AF44">
        <f t="shared" si="3"/>
        <v>0</v>
      </c>
      <c r="AG44">
        <f t="shared" si="11"/>
        <v>2</v>
      </c>
      <c r="AH44">
        <f t="shared" si="4"/>
        <v>3</v>
      </c>
      <c r="AI44">
        <f t="shared" si="5"/>
        <v>0</v>
      </c>
      <c r="AJ44">
        <f t="shared" si="6"/>
        <v>3</v>
      </c>
      <c r="AK44">
        <f t="shared" si="7"/>
        <v>0</v>
      </c>
      <c r="AL44">
        <f t="shared" si="8"/>
        <v>5</v>
      </c>
      <c r="AM44">
        <f t="shared" si="9"/>
        <v>0</v>
      </c>
      <c r="AN44">
        <f t="shared" si="10"/>
        <v>0</v>
      </c>
    </row>
    <row r="45" spans="2:40" x14ac:dyDescent="0.2">
      <c r="B45" s="5">
        <v>51</v>
      </c>
      <c r="C45" t="s">
        <v>941</v>
      </c>
      <c r="D45" t="s">
        <v>943</v>
      </c>
      <c r="E45" t="s">
        <v>944</v>
      </c>
      <c r="F45" t="s">
        <v>943</v>
      </c>
      <c r="G45" t="s">
        <v>948</v>
      </c>
      <c r="H45" t="s">
        <v>948</v>
      </c>
      <c r="I45" t="s">
        <v>948</v>
      </c>
      <c r="J45" t="s">
        <v>948</v>
      </c>
      <c r="K45" t="s">
        <v>948</v>
      </c>
      <c r="L45" t="s">
        <v>944</v>
      </c>
      <c r="M45" t="s">
        <v>941</v>
      </c>
      <c r="N45" t="s">
        <v>944</v>
      </c>
      <c r="O45" t="s">
        <v>941</v>
      </c>
      <c r="P45" t="s">
        <v>941</v>
      </c>
      <c r="Q45" t="s">
        <v>944</v>
      </c>
      <c r="R45" t="s">
        <v>932</v>
      </c>
      <c r="S45" t="s">
        <v>944</v>
      </c>
      <c r="T45" t="s">
        <v>944</v>
      </c>
      <c r="V45">
        <v>5</v>
      </c>
      <c r="AC45">
        <f t="shared" si="0"/>
        <v>2</v>
      </c>
      <c r="AD45">
        <f t="shared" si="1"/>
        <v>0</v>
      </c>
      <c r="AE45">
        <f t="shared" si="2"/>
        <v>0</v>
      </c>
      <c r="AF45">
        <f t="shared" si="3"/>
        <v>0</v>
      </c>
      <c r="AG45">
        <f t="shared" si="11"/>
        <v>6</v>
      </c>
      <c r="AH45">
        <f t="shared" si="4"/>
        <v>0</v>
      </c>
      <c r="AI45">
        <f t="shared" si="5"/>
        <v>8</v>
      </c>
      <c r="AJ45">
        <f t="shared" si="6"/>
        <v>2</v>
      </c>
      <c r="AK45">
        <f t="shared" si="7"/>
        <v>0</v>
      </c>
      <c r="AL45">
        <f t="shared" si="8"/>
        <v>0</v>
      </c>
      <c r="AM45">
        <f t="shared" si="9"/>
        <v>0</v>
      </c>
      <c r="AN45">
        <f t="shared" si="10"/>
        <v>0</v>
      </c>
    </row>
    <row r="46" spans="2:40" x14ac:dyDescent="0.2">
      <c r="B46" s="5">
        <v>52</v>
      </c>
      <c r="C46" t="s">
        <v>944</v>
      </c>
      <c r="D46" t="s">
        <v>943</v>
      </c>
      <c r="E46" t="s">
        <v>944</v>
      </c>
      <c r="F46" t="s">
        <v>944</v>
      </c>
      <c r="G46" t="s">
        <v>944</v>
      </c>
      <c r="H46" t="s">
        <v>941</v>
      </c>
      <c r="I46" t="s">
        <v>948</v>
      </c>
      <c r="J46" t="s">
        <v>941</v>
      </c>
      <c r="K46" t="s">
        <v>944</v>
      </c>
      <c r="L46" t="s">
        <v>948</v>
      </c>
      <c r="M46" t="s">
        <v>943</v>
      </c>
      <c r="N46" t="s">
        <v>941</v>
      </c>
      <c r="O46" t="s">
        <v>932</v>
      </c>
      <c r="P46" s="17">
        <v>999</v>
      </c>
      <c r="Q46" s="17">
        <v>999</v>
      </c>
      <c r="R46" s="17">
        <v>999</v>
      </c>
      <c r="S46" s="17">
        <v>999</v>
      </c>
      <c r="T46" s="17">
        <v>999</v>
      </c>
      <c r="V46" s="19">
        <v>5</v>
      </c>
      <c r="AC46">
        <f t="shared" si="0"/>
        <v>0</v>
      </c>
      <c r="AD46">
        <f t="shared" si="1"/>
        <v>0</v>
      </c>
      <c r="AE46">
        <f t="shared" si="2"/>
        <v>0</v>
      </c>
      <c r="AF46">
        <f t="shared" si="3"/>
        <v>0</v>
      </c>
      <c r="AG46">
        <f t="shared" si="11"/>
        <v>1</v>
      </c>
      <c r="AH46">
        <f t="shared" si="4"/>
        <v>4</v>
      </c>
      <c r="AI46">
        <f t="shared" si="5"/>
        <v>0</v>
      </c>
      <c r="AJ46">
        <f t="shared" si="6"/>
        <v>0</v>
      </c>
      <c r="AK46">
        <f t="shared" si="7"/>
        <v>0</v>
      </c>
      <c r="AL46">
        <f t="shared" si="8"/>
        <v>2</v>
      </c>
      <c r="AM46">
        <f t="shared" si="9"/>
        <v>5</v>
      </c>
      <c r="AN46">
        <f t="shared" si="10"/>
        <v>6</v>
      </c>
    </row>
    <row r="47" spans="2:40" x14ac:dyDescent="0.2">
      <c r="B47" s="5">
        <v>53</v>
      </c>
      <c r="C47" t="s">
        <v>944</v>
      </c>
      <c r="D47" t="s">
        <v>932</v>
      </c>
      <c r="E47" t="s">
        <v>944</v>
      </c>
      <c r="F47" t="s">
        <v>948</v>
      </c>
      <c r="G47" t="s">
        <v>932</v>
      </c>
      <c r="H47" t="s">
        <v>948</v>
      </c>
      <c r="I47" t="s">
        <v>932</v>
      </c>
      <c r="J47" t="s">
        <v>943</v>
      </c>
      <c r="K47" t="s">
        <v>948</v>
      </c>
      <c r="L47" t="s">
        <v>944</v>
      </c>
      <c r="M47" t="s">
        <v>932</v>
      </c>
      <c r="N47" t="s">
        <v>932</v>
      </c>
      <c r="O47" t="s">
        <v>932</v>
      </c>
      <c r="P47" s="17">
        <v>999</v>
      </c>
      <c r="Q47" s="17">
        <v>999</v>
      </c>
      <c r="R47" s="17">
        <v>999</v>
      </c>
      <c r="S47" s="17">
        <v>999</v>
      </c>
      <c r="T47" s="17">
        <v>999</v>
      </c>
      <c r="V47" s="19">
        <v>4</v>
      </c>
      <c r="AC47">
        <f t="shared" si="0"/>
        <v>0</v>
      </c>
      <c r="AD47">
        <f t="shared" si="1"/>
        <v>0</v>
      </c>
      <c r="AE47">
        <f t="shared" si="2"/>
        <v>0</v>
      </c>
      <c r="AF47">
        <f t="shared" si="3"/>
        <v>0</v>
      </c>
      <c r="AG47">
        <f t="shared" si="11"/>
        <v>1</v>
      </c>
      <c r="AH47">
        <f t="shared" si="4"/>
        <v>3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2</v>
      </c>
      <c r="AM47">
        <f t="shared" si="9"/>
        <v>2</v>
      </c>
      <c r="AN47">
        <f t="shared" si="10"/>
        <v>5</v>
      </c>
    </row>
    <row r="48" spans="2:40" x14ac:dyDescent="0.2">
      <c r="B48" s="5">
        <v>54</v>
      </c>
      <c r="C48" t="s">
        <v>944</v>
      </c>
      <c r="D48" t="s">
        <v>944</v>
      </c>
      <c r="E48" t="s">
        <v>944</v>
      </c>
      <c r="F48" t="s">
        <v>943</v>
      </c>
      <c r="G48" t="s">
        <v>941</v>
      </c>
      <c r="H48" t="s">
        <v>932</v>
      </c>
      <c r="I48" t="s">
        <v>943</v>
      </c>
      <c r="J48" t="s">
        <v>932</v>
      </c>
      <c r="K48" t="s">
        <v>943</v>
      </c>
      <c r="L48" t="s">
        <v>932</v>
      </c>
      <c r="M48" t="s">
        <v>943</v>
      </c>
      <c r="N48" t="s">
        <v>943</v>
      </c>
      <c r="O48" t="s">
        <v>944</v>
      </c>
      <c r="P48" t="s">
        <v>932</v>
      </c>
      <c r="Q48" t="s">
        <v>943</v>
      </c>
      <c r="R48" t="s">
        <v>941</v>
      </c>
      <c r="S48" t="s">
        <v>941</v>
      </c>
      <c r="T48" t="s">
        <v>932</v>
      </c>
      <c r="V48">
        <v>4</v>
      </c>
      <c r="AC48">
        <f t="shared" si="0"/>
        <v>0</v>
      </c>
      <c r="AD48">
        <f t="shared" si="1"/>
        <v>0</v>
      </c>
      <c r="AE48">
        <f t="shared" si="2"/>
        <v>0</v>
      </c>
      <c r="AF48">
        <f t="shared" si="3"/>
        <v>0</v>
      </c>
      <c r="AG48">
        <f t="shared" si="11"/>
        <v>6</v>
      </c>
      <c r="AH48">
        <f t="shared" si="4"/>
        <v>0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1</v>
      </c>
      <c r="AM48">
        <f t="shared" si="9"/>
        <v>3</v>
      </c>
      <c r="AN48">
        <f t="shared" si="10"/>
        <v>3</v>
      </c>
    </row>
    <row r="49" spans="2:40" x14ac:dyDescent="0.2">
      <c r="B49" s="5">
        <v>55</v>
      </c>
      <c r="C49" t="s">
        <v>944</v>
      </c>
      <c r="D49" t="s">
        <v>932</v>
      </c>
      <c r="E49" t="s">
        <v>941</v>
      </c>
      <c r="F49" t="s">
        <v>932</v>
      </c>
      <c r="G49" t="s">
        <v>941</v>
      </c>
      <c r="H49" t="s">
        <v>944</v>
      </c>
      <c r="I49" t="s">
        <v>944</v>
      </c>
      <c r="J49" t="s">
        <v>944</v>
      </c>
      <c r="K49" t="s">
        <v>941</v>
      </c>
      <c r="L49" t="s">
        <v>943</v>
      </c>
      <c r="M49" t="s">
        <v>932</v>
      </c>
      <c r="N49" t="s">
        <v>932</v>
      </c>
      <c r="O49" t="s">
        <v>944</v>
      </c>
      <c r="P49" t="s">
        <v>944</v>
      </c>
      <c r="Q49" t="s">
        <v>932</v>
      </c>
      <c r="R49" t="s">
        <v>932</v>
      </c>
      <c r="S49" t="s">
        <v>932</v>
      </c>
      <c r="T49" t="s">
        <v>932</v>
      </c>
      <c r="V49">
        <v>4</v>
      </c>
      <c r="AC49">
        <f t="shared" si="0"/>
        <v>0</v>
      </c>
      <c r="AD49">
        <f t="shared" si="1"/>
        <v>0</v>
      </c>
      <c r="AE49">
        <f t="shared" si="2"/>
        <v>0</v>
      </c>
      <c r="AF49">
        <f t="shared" si="3"/>
        <v>0</v>
      </c>
      <c r="AG49">
        <f t="shared" si="11"/>
        <v>5</v>
      </c>
      <c r="AH49">
        <f t="shared" si="4"/>
        <v>3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6</v>
      </c>
      <c r="AM49">
        <f t="shared" si="9"/>
        <v>0</v>
      </c>
      <c r="AN49">
        <f t="shared" si="10"/>
        <v>4</v>
      </c>
    </row>
    <row r="50" spans="2:40" x14ac:dyDescent="0.2">
      <c r="B50" s="5"/>
      <c r="U50" t="s">
        <v>1231</v>
      </c>
      <c r="V50" s="23">
        <f>AVERAGE(V3:V49)</f>
        <v>4.5531914893617023</v>
      </c>
      <c r="AC50">
        <f t="shared" si="0"/>
        <v>0</v>
      </c>
      <c r="AD50">
        <f t="shared" si="1"/>
        <v>0</v>
      </c>
      <c r="AE50">
        <f t="shared" si="2"/>
        <v>0</v>
      </c>
      <c r="AF50">
        <f t="shared" si="3"/>
        <v>0</v>
      </c>
      <c r="AG50">
        <f t="shared" si="11"/>
        <v>8</v>
      </c>
      <c r="AH50">
        <f t="shared" si="4"/>
        <v>3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1</v>
      </c>
      <c r="AM50">
        <f t="shared" si="9"/>
        <v>0</v>
      </c>
      <c r="AN50">
        <f t="shared" si="10"/>
        <v>6</v>
      </c>
    </row>
    <row r="51" spans="2:40" x14ac:dyDescent="0.2">
      <c r="B51" s="5"/>
    </row>
    <row r="52" spans="2:40" x14ac:dyDescent="0.2">
      <c r="B52" s="5"/>
      <c r="AA52" s="30" t="s">
        <v>1230</v>
      </c>
      <c r="AB52" s="30"/>
      <c r="AC52" s="30">
        <f>SUM(AC4:AC50)</f>
        <v>116</v>
      </c>
      <c r="AD52" s="30">
        <f>SUM(AD4:AD50)</f>
        <v>73</v>
      </c>
      <c r="AE52" s="30">
        <f t="shared" ref="AE52:AN52" si="12">SUM(AE4:AE50)</f>
        <v>52</v>
      </c>
      <c r="AF52" s="30">
        <f t="shared" si="12"/>
        <v>23</v>
      </c>
      <c r="AG52" s="30">
        <f t="shared" si="12"/>
        <v>168</v>
      </c>
      <c r="AH52" s="30">
        <f t="shared" si="12"/>
        <v>61</v>
      </c>
      <c r="AI52" s="30">
        <f t="shared" si="12"/>
        <v>77</v>
      </c>
      <c r="AJ52" s="30">
        <f t="shared" si="12"/>
        <v>60</v>
      </c>
      <c r="AK52" s="30">
        <f t="shared" si="12"/>
        <v>2</v>
      </c>
      <c r="AL52" s="30">
        <f t="shared" si="12"/>
        <v>97</v>
      </c>
      <c r="AM52" s="30">
        <f t="shared" si="12"/>
        <v>32</v>
      </c>
      <c r="AN52" s="30">
        <f t="shared" si="12"/>
        <v>52</v>
      </c>
    </row>
    <row r="53" spans="2:40" x14ac:dyDescent="0.2">
      <c r="B53" s="5"/>
    </row>
    <row r="54" spans="2:40" x14ac:dyDescent="0.2">
      <c r="B54" s="6" t="s">
        <v>1224</v>
      </c>
      <c r="C54" s="6" t="s">
        <v>1222</v>
      </c>
      <c r="D54" s="6" t="s">
        <v>1223</v>
      </c>
    </row>
    <row r="55" spans="2:40" x14ac:dyDescent="0.2">
      <c r="B55" t="s">
        <v>1217</v>
      </c>
      <c r="C55" s="5">
        <v>22</v>
      </c>
      <c r="D55" t="s">
        <v>932</v>
      </c>
      <c r="E55" t="s">
        <v>932</v>
      </c>
      <c r="F55" t="s">
        <v>932</v>
      </c>
      <c r="G55" t="s">
        <v>932</v>
      </c>
      <c r="H55" t="s">
        <v>932</v>
      </c>
      <c r="I55" t="s">
        <v>932</v>
      </c>
      <c r="J55" t="s">
        <v>932</v>
      </c>
      <c r="K55" t="s">
        <v>932</v>
      </c>
      <c r="L55" t="s">
        <v>932</v>
      </c>
      <c r="M55" t="s">
        <v>932</v>
      </c>
      <c r="N55" t="s">
        <v>932</v>
      </c>
      <c r="O55" t="s">
        <v>932</v>
      </c>
      <c r="P55" t="s">
        <v>932</v>
      </c>
      <c r="Q55" t="s">
        <v>932</v>
      </c>
      <c r="R55" t="s">
        <v>932</v>
      </c>
      <c r="S55" t="s">
        <v>932</v>
      </c>
      <c r="T55" t="s">
        <v>932</v>
      </c>
      <c r="U55" t="s">
        <v>932</v>
      </c>
    </row>
    <row r="57" spans="2:40" x14ac:dyDescent="0.2">
      <c r="B57" t="s">
        <v>1232</v>
      </c>
      <c r="C57" s="5">
        <v>28</v>
      </c>
      <c r="D57" t="s">
        <v>942</v>
      </c>
      <c r="E57" t="s">
        <v>942</v>
      </c>
      <c r="F57" t="s">
        <v>942</v>
      </c>
      <c r="G57" t="s">
        <v>942</v>
      </c>
      <c r="H57" t="s">
        <v>942</v>
      </c>
      <c r="I57" t="s">
        <v>942</v>
      </c>
      <c r="J57" t="s">
        <v>942</v>
      </c>
      <c r="K57" t="s">
        <v>942</v>
      </c>
      <c r="L57" t="s">
        <v>942</v>
      </c>
      <c r="M57" t="s">
        <v>942</v>
      </c>
      <c r="N57" t="s">
        <v>942</v>
      </c>
      <c r="O57" t="s">
        <v>942</v>
      </c>
      <c r="P57" t="s">
        <v>942</v>
      </c>
      <c r="Q57" t="s">
        <v>942</v>
      </c>
      <c r="R57" t="s">
        <v>942</v>
      </c>
      <c r="S57" t="s">
        <v>942</v>
      </c>
      <c r="T57" t="s">
        <v>932</v>
      </c>
      <c r="U57" t="s">
        <v>942</v>
      </c>
    </row>
    <row r="59" spans="2:40" x14ac:dyDescent="0.2">
      <c r="B59" t="s">
        <v>1218</v>
      </c>
      <c r="C59" s="5">
        <v>2</v>
      </c>
      <c r="D59" t="s">
        <v>920</v>
      </c>
      <c r="E59" t="s">
        <v>922</v>
      </c>
      <c r="F59" t="s">
        <v>920</v>
      </c>
      <c r="G59" t="s">
        <v>922</v>
      </c>
      <c r="H59" t="s">
        <v>920</v>
      </c>
      <c r="I59" t="s">
        <v>920</v>
      </c>
      <c r="J59" t="s">
        <v>920</v>
      </c>
      <c r="K59" t="s">
        <v>920</v>
      </c>
      <c r="L59" t="s">
        <v>920</v>
      </c>
      <c r="M59" t="s">
        <v>920</v>
      </c>
      <c r="N59" t="s">
        <v>920</v>
      </c>
      <c r="O59" t="s">
        <v>920</v>
      </c>
      <c r="P59" t="s">
        <v>920</v>
      </c>
      <c r="Q59" t="s">
        <v>920</v>
      </c>
      <c r="R59" t="s">
        <v>921</v>
      </c>
      <c r="S59" t="s">
        <v>920</v>
      </c>
      <c r="T59" t="s">
        <v>920</v>
      </c>
      <c r="U59" t="s">
        <v>920</v>
      </c>
    </row>
    <row r="61" spans="2:40" x14ac:dyDescent="0.2">
      <c r="B61" t="s">
        <v>1219</v>
      </c>
      <c r="C61" s="5">
        <v>1</v>
      </c>
      <c r="D61" t="s">
        <v>920</v>
      </c>
      <c r="E61" t="s">
        <v>921</v>
      </c>
      <c r="F61" t="s">
        <v>921</v>
      </c>
      <c r="G61" t="s">
        <v>920</v>
      </c>
      <c r="H61" t="s">
        <v>921</v>
      </c>
      <c r="I61" t="s">
        <v>922</v>
      </c>
      <c r="J61" t="s">
        <v>920</v>
      </c>
      <c r="K61" t="s">
        <v>920</v>
      </c>
      <c r="L61" t="s">
        <v>920</v>
      </c>
      <c r="M61" t="s">
        <v>921</v>
      </c>
      <c r="N61" t="s">
        <v>920</v>
      </c>
      <c r="O61" t="s">
        <v>921</v>
      </c>
      <c r="P61" t="s">
        <v>920</v>
      </c>
      <c r="Q61" t="s">
        <v>922</v>
      </c>
      <c r="R61" t="s">
        <v>923</v>
      </c>
      <c r="S61" t="s">
        <v>921</v>
      </c>
      <c r="T61" t="s">
        <v>922</v>
      </c>
      <c r="U61" t="s">
        <v>921</v>
      </c>
    </row>
    <row r="62" spans="2:40" x14ac:dyDescent="0.2">
      <c r="C62" s="5">
        <v>7</v>
      </c>
      <c r="D62" t="s">
        <v>920</v>
      </c>
      <c r="E62" t="s">
        <v>921</v>
      </c>
      <c r="F62" t="s">
        <v>922</v>
      </c>
      <c r="G62" t="s">
        <v>921</v>
      </c>
      <c r="H62" t="s">
        <v>921</v>
      </c>
      <c r="I62" t="s">
        <v>921</v>
      </c>
      <c r="J62" t="s">
        <v>932</v>
      </c>
      <c r="K62" t="s">
        <v>920</v>
      </c>
      <c r="L62" t="s">
        <v>922</v>
      </c>
      <c r="M62" t="s">
        <v>932</v>
      </c>
      <c r="N62" t="s">
        <v>932</v>
      </c>
      <c r="O62" t="s">
        <v>920</v>
      </c>
      <c r="P62" t="s">
        <v>922</v>
      </c>
      <c r="Q62" t="s">
        <v>921</v>
      </c>
      <c r="R62" t="s">
        <v>921</v>
      </c>
      <c r="S62" t="s">
        <v>921</v>
      </c>
      <c r="T62" t="s">
        <v>922</v>
      </c>
      <c r="U62" t="s">
        <v>932</v>
      </c>
    </row>
    <row r="63" spans="2:40" x14ac:dyDescent="0.2">
      <c r="C63" s="5">
        <v>12</v>
      </c>
      <c r="D63" t="s">
        <v>932</v>
      </c>
      <c r="E63" t="s">
        <v>932</v>
      </c>
      <c r="F63" t="s">
        <v>932</v>
      </c>
      <c r="G63" t="s">
        <v>921</v>
      </c>
      <c r="H63" t="s">
        <v>932</v>
      </c>
      <c r="I63" t="s">
        <v>932</v>
      </c>
      <c r="J63" t="s">
        <v>932</v>
      </c>
      <c r="K63" t="s">
        <v>920</v>
      </c>
      <c r="L63" t="s">
        <v>932</v>
      </c>
      <c r="M63" t="s">
        <v>932</v>
      </c>
      <c r="N63" t="s">
        <v>922</v>
      </c>
      <c r="O63" t="s">
        <v>922</v>
      </c>
      <c r="P63" t="s">
        <v>932</v>
      </c>
      <c r="Q63" t="s">
        <v>932</v>
      </c>
      <c r="R63" t="s">
        <v>922</v>
      </c>
      <c r="S63" t="s">
        <v>932</v>
      </c>
      <c r="T63" t="s">
        <v>932</v>
      </c>
      <c r="U63" t="s">
        <v>932</v>
      </c>
    </row>
    <row r="64" spans="2:40" x14ac:dyDescent="0.2">
      <c r="C64" s="5">
        <v>13</v>
      </c>
      <c r="D64" t="s">
        <v>920</v>
      </c>
      <c r="E64" t="s">
        <v>921</v>
      </c>
      <c r="F64" t="s">
        <v>920</v>
      </c>
      <c r="G64" t="s">
        <v>922</v>
      </c>
      <c r="H64" t="s">
        <v>921</v>
      </c>
      <c r="I64" t="s">
        <v>920</v>
      </c>
      <c r="J64" t="s">
        <v>920</v>
      </c>
      <c r="K64" t="s">
        <v>920</v>
      </c>
      <c r="L64" t="s">
        <v>920</v>
      </c>
      <c r="M64" t="s">
        <v>920</v>
      </c>
      <c r="N64" t="s">
        <v>922</v>
      </c>
      <c r="O64" t="s">
        <v>921</v>
      </c>
      <c r="P64" t="s">
        <v>932</v>
      </c>
      <c r="Q64" t="s">
        <v>920</v>
      </c>
      <c r="R64" t="s">
        <v>921</v>
      </c>
      <c r="S64" t="s">
        <v>920</v>
      </c>
      <c r="T64" t="s">
        <v>932</v>
      </c>
      <c r="U64" t="s">
        <v>921</v>
      </c>
    </row>
    <row r="65" spans="2:21" x14ac:dyDescent="0.2">
      <c r="C65" s="5">
        <v>15</v>
      </c>
      <c r="D65" t="s">
        <v>920</v>
      </c>
      <c r="E65" t="s">
        <v>922</v>
      </c>
      <c r="F65" t="s">
        <v>922</v>
      </c>
      <c r="G65" t="s">
        <v>921</v>
      </c>
      <c r="H65" t="s">
        <v>920</v>
      </c>
      <c r="I65" t="s">
        <v>921</v>
      </c>
      <c r="J65" t="s">
        <v>921</v>
      </c>
      <c r="K65" t="s">
        <v>921</v>
      </c>
      <c r="L65" t="s">
        <v>920</v>
      </c>
      <c r="M65" t="s">
        <v>921</v>
      </c>
      <c r="N65" t="s">
        <v>921</v>
      </c>
      <c r="O65" t="s">
        <v>932</v>
      </c>
      <c r="P65" t="s">
        <v>932</v>
      </c>
      <c r="Q65" t="s">
        <v>920</v>
      </c>
      <c r="R65" t="s">
        <v>920</v>
      </c>
      <c r="S65" t="s">
        <v>920</v>
      </c>
      <c r="T65" t="s">
        <v>920</v>
      </c>
      <c r="U65" t="s">
        <v>932</v>
      </c>
    </row>
    <row r="66" spans="2:21" x14ac:dyDescent="0.2">
      <c r="C66" s="5">
        <v>17</v>
      </c>
      <c r="D66" t="s">
        <v>921</v>
      </c>
      <c r="E66" t="s">
        <v>921</v>
      </c>
      <c r="F66" t="s">
        <v>921</v>
      </c>
      <c r="G66" t="s">
        <v>932</v>
      </c>
      <c r="H66" t="s">
        <v>920</v>
      </c>
      <c r="I66" t="s">
        <v>920</v>
      </c>
      <c r="J66" t="s">
        <v>920</v>
      </c>
      <c r="K66" t="s">
        <v>921</v>
      </c>
      <c r="L66" t="s">
        <v>921</v>
      </c>
      <c r="M66" t="s">
        <v>921</v>
      </c>
      <c r="N66" t="s">
        <v>921</v>
      </c>
      <c r="O66" t="s">
        <v>921</v>
      </c>
      <c r="P66" t="s">
        <v>922</v>
      </c>
      <c r="Q66" t="s">
        <v>921</v>
      </c>
      <c r="R66" t="s">
        <v>922</v>
      </c>
      <c r="S66" s="17">
        <v>0</v>
      </c>
      <c r="T66" t="s">
        <v>922</v>
      </c>
      <c r="U66" t="s">
        <v>921</v>
      </c>
    </row>
    <row r="67" spans="2:21" x14ac:dyDescent="0.2">
      <c r="C67" s="5">
        <v>20</v>
      </c>
      <c r="D67" t="s">
        <v>945</v>
      </c>
      <c r="E67" t="s">
        <v>945</v>
      </c>
      <c r="F67" t="s">
        <v>945</v>
      </c>
      <c r="G67" t="s">
        <v>945</v>
      </c>
      <c r="H67" t="s">
        <v>945</v>
      </c>
      <c r="I67" t="s">
        <v>932</v>
      </c>
      <c r="J67" t="s">
        <v>945</v>
      </c>
      <c r="K67" t="s">
        <v>941</v>
      </c>
      <c r="L67" t="s">
        <v>920</v>
      </c>
      <c r="M67" t="s">
        <v>945</v>
      </c>
      <c r="N67" t="s">
        <v>945</v>
      </c>
      <c r="O67" t="s">
        <v>920</v>
      </c>
      <c r="P67" t="s">
        <v>920</v>
      </c>
      <c r="Q67" t="s">
        <v>945</v>
      </c>
      <c r="R67" t="s">
        <v>945</v>
      </c>
      <c r="S67" s="17">
        <v>0</v>
      </c>
      <c r="T67" t="s">
        <v>920</v>
      </c>
      <c r="U67" t="s">
        <v>920</v>
      </c>
    </row>
    <row r="68" spans="2:21" x14ac:dyDescent="0.2">
      <c r="C68" s="5">
        <v>21</v>
      </c>
      <c r="D68" t="s">
        <v>941</v>
      </c>
      <c r="E68" t="s">
        <v>942</v>
      </c>
      <c r="F68" t="s">
        <v>920</v>
      </c>
      <c r="G68" t="s">
        <v>920</v>
      </c>
      <c r="H68" t="s">
        <v>943</v>
      </c>
      <c r="I68" t="s">
        <v>920</v>
      </c>
      <c r="J68" t="s">
        <v>920</v>
      </c>
      <c r="K68" t="s">
        <v>920</v>
      </c>
      <c r="L68" t="s">
        <v>920</v>
      </c>
      <c r="M68" t="s">
        <v>942</v>
      </c>
      <c r="N68" t="s">
        <v>943</v>
      </c>
      <c r="O68" t="s">
        <v>942</v>
      </c>
      <c r="P68" t="s">
        <v>942</v>
      </c>
      <c r="Q68" s="17">
        <v>999</v>
      </c>
      <c r="R68" t="s">
        <v>942</v>
      </c>
      <c r="S68" s="17">
        <v>0</v>
      </c>
      <c r="T68" t="s">
        <v>943</v>
      </c>
      <c r="U68" t="s">
        <v>941</v>
      </c>
    </row>
    <row r="69" spans="2:21" x14ac:dyDescent="0.2">
      <c r="C69" s="5">
        <v>31</v>
      </c>
      <c r="D69" t="s">
        <v>932</v>
      </c>
      <c r="E69" t="s">
        <v>932</v>
      </c>
      <c r="F69" t="s">
        <v>932</v>
      </c>
      <c r="G69" t="s">
        <v>943</v>
      </c>
      <c r="H69" t="s">
        <v>932</v>
      </c>
      <c r="I69" t="s">
        <v>932</v>
      </c>
      <c r="J69" t="s">
        <v>932</v>
      </c>
      <c r="K69" t="s">
        <v>932</v>
      </c>
      <c r="L69" t="s">
        <v>932</v>
      </c>
      <c r="M69" t="s">
        <v>943</v>
      </c>
      <c r="N69" t="s">
        <v>945</v>
      </c>
      <c r="O69" t="s">
        <v>945</v>
      </c>
      <c r="P69" t="s">
        <v>945</v>
      </c>
      <c r="Q69" t="s">
        <v>932</v>
      </c>
      <c r="R69" t="s">
        <v>920</v>
      </c>
      <c r="S69" t="s">
        <v>945</v>
      </c>
      <c r="T69" t="s">
        <v>920</v>
      </c>
      <c r="U69" t="s">
        <v>945</v>
      </c>
    </row>
    <row r="70" spans="2:21" x14ac:dyDescent="0.2">
      <c r="C70" s="5">
        <v>32</v>
      </c>
      <c r="D70" t="s">
        <v>945</v>
      </c>
      <c r="E70" s="17">
        <v>999</v>
      </c>
      <c r="F70" t="s">
        <v>920</v>
      </c>
      <c r="G70" t="s">
        <v>945</v>
      </c>
      <c r="H70" t="s">
        <v>945</v>
      </c>
      <c r="I70" t="s">
        <v>932</v>
      </c>
      <c r="J70" t="s">
        <v>922</v>
      </c>
      <c r="K70" t="s">
        <v>945</v>
      </c>
      <c r="L70" t="s">
        <v>922</v>
      </c>
      <c r="M70" t="s">
        <v>922</v>
      </c>
      <c r="N70" t="s">
        <v>945</v>
      </c>
      <c r="O70" t="s">
        <v>945</v>
      </c>
      <c r="P70" t="s">
        <v>945</v>
      </c>
      <c r="Q70" t="s">
        <v>945</v>
      </c>
      <c r="R70" t="s">
        <v>945</v>
      </c>
      <c r="S70" t="s">
        <v>945</v>
      </c>
      <c r="T70" t="s">
        <v>945</v>
      </c>
      <c r="U70" t="s">
        <v>920</v>
      </c>
    </row>
    <row r="71" spans="2:21" x14ac:dyDescent="0.2">
      <c r="C71" s="5">
        <v>37</v>
      </c>
      <c r="D71" t="s">
        <v>943</v>
      </c>
      <c r="E71" t="s">
        <v>943</v>
      </c>
      <c r="F71" t="s">
        <v>932</v>
      </c>
      <c r="G71" t="s">
        <v>943</v>
      </c>
      <c r="H71" t="s">
        <v>941</v>
      </c>
      <c r="I71" t="s">
        <v>943</v>
      </c>
      <c r="J71" t="s">
        <v>943</v>
      </c>
      <c r="K71" t="s">
        <v>932</v>
      </c>
      <c r="L71" t="s">
        <v>943</v>
      </c>
      <c r="M71" t="s">
        <v>943</v>
      </c>
      <c r="N71" t="s">
        <v>943</v>
      </c>
      <c r="O71" t="s">
        <v>943</v>
      </c>
      <c r="P71" t="s">
        <v>943</v>
      </c>
      <c r="Q71" t="s">
        <v>932</v>
      </c>
      <c r="R71" t="s">
        <v>948</v>
      </c>
      <c r="S71" t="s">
        <v>944</v>
      </c>
      <c r="T71" t="s">
        <v>943</v>
      </c>
      <c r="U71" t="s">
        <v>948</v>
      </c>
    </row>
    <row r="72" spans="2:21" x14ac:dyDescent="0.2">
      <c r="C72" s="5">
        <v>47</v>
      </c>
      <c r="D72" t="s">
        <v>948</v>
      </c>
      <c r="E72" t="s">
        <v>945</v>
      </c>
      <c r="F72" t="s">
        <v>948</v>
      </c>
      <c r="G72" t="s">
        <v>945</v>
      </c>
      <c r="H72" t="s">
        <v>920</v>
      </c>
      <c r="I72" t="s">
        <v>920</v>
      </c>
      <c r="J72" t="s">
        <v>920</v>
      </c>
      <c r="K72" t="s">
        <v>945</v>
      </c>
      <c r="L72" t="s">
        <v>945</v>
      </c>
      <c r="M72" t="s">
        <v>945</v>
      </c>
      <c r="N72" t="s">
        <v>945</v>
      </c>
      <c r="O72" t="s">
        <v>945</v>
      </c>
      <c r="P72" t="s">
        <v>932</v>
      </c>
      <c r="Q72" t="s">
        <v>932</v>
      </c>
      <c r="R72" t="s">
        <v>948</v>
      </c>
      <c r="S72" t="s">
        <v>932</v>
      </c>
      <c r="T72" t="s">
        <v>948</v>
      </c>
      <c r="U72" t="s">
        <v>932</v>
      </c>
    </row>
    <row r="73" spans="2:21" x14ac:dyDescent="0.2">
      <c r="C73" s="5">
        <v>50</v>
      </c>
      <c r="D73" t="s">
        <v>932</v>
      </c>
      <c r="E73" t="s">
        <v>945</v>
      </c>
      <c r="F73" t="s">
        <v>932</v>
      </c>
      <c r="G73" t="s">
        <v>945</v>
      </c>
      <c r="H73" t="s">
        <v>942</v>
      </c>
      <c r="I73" t="s">
        <v>932</v>
      </c>
      <c r="J73" t="s">
        <v>932</v>
      </c>
      <c r="K73" t="s">
        <v>942</v>
      </c>
      <c r="L73" t="s">
        <v>920</v>
      </c>
      <c r="M73" t="s">
        <v>945</v>
      </c>
      <c r="N73" t="s">
        <v>920</v>
      </c>
      <c r="O73" t="s">
        <v>945</v>
      </c>
      <c r="P73" t="s">
        <v>945</v>
      </c>
      <c r="Q73" t="s">
        <v>932</v>
      </c>
      <c r="R73" t="s">
        <v>932</v>
      </c>
      <c r="S73" t="s">
        <v>945</v>
      </c>
      <c r="T73" t="s">
        <v>945</v>
      </c>
      <c r="U73" t="s">
        <v>945</v>
      </c>
    </row>
    <row r="74" spans="2:21" x14ac:dyDescent="0.2">
      <c r="C74" s="5">
        <v>53</v>
      </c>
      <c r="D74" t="s">
        <v>944</v>
      </c>
      <c r="E74" t="s">
        <v>932</v>
      </c>
      <c r="F74" t="s">
        <v>944</v>
      </c>
      <c r="G74" t="s">
        <v>948</v>
      </c>
      <c r="H74" t="s">
        <v>932</v>
      </c>
      <c r="I74" t="s">
        <v>948</v>
      </c>
      <c r="J74" t="s">
        <v>932</v>
      </c>
      <c r="K74" t="s">
        <v>943</v>
      </c>
      <c r="L74" t="s">
        <v>948</v>
      </c>
      <c r="M74" t="s">
        <v>944</v>
      </c>
      <c r="N74" t="s">
        <v>932</v>
      </c>
      <c r="O74" t="s">
        <v>932</v>
      </c>
      <c r="P74" t="s">
        <v>932</v>
      </c>
    </row>
    <row r="75" spans="2:21" x14ac:dyDescent="0.2">
      <c r="C75" s="5">
        <v>54</v>
      </c>
      <c r="D75" t="s">
        <v>944</v>
      </c>
      <c r="E75" t="s">
        <v>944</v>
      </c>
      <c r="F75" t="s">
        <v>944</v>
      </c>
      <c r="G75" t="s">
        <v>943</v>
      </c>
      <c r="H75" t="s">
        <v>941</v>
      </c>
      <c r="I75" t="s">
        <v>932</v>
      </c>
      <c r="J75" t="s">
        <v>943</v>
      </c>
      <c r="K75" t="s">
        <v>932</v>
      </c>
      <c r="L75" t="s">
        <v>943</v>
      </c>
      <c r="M75" t="s">
        <v>932</v>
      </c>
      <c r="N75" t="s">
        <v>943</v>
      </c>
      <c r="O75" t="s">
        <v>943</v>
      </c>
      <c r="P75" t="s">
        <v>944</v>
      </c>
      <c r="Q75" t="s">
        <v>932</v>
      </c>
      <c r="R75" t="s">
        <v>943</v>
      </c>
      <c r="S75" t="s">
        <v>941</v>
      </c>
      <c r="T75" t="s">
        <v>941</v>
      </c>
      <c r="U75" t="s">
        <v>932</v>
      </c>
    </row>
    <row r="76" spans="2:21" x14ac:dyDescent="0.2">
      <c r="C76" s="5">
        <v>55</v>
      </c>
      <c r="D76" t="s">
        <v>944</v>
      </c>
      <c r="E76" t="s">
        <v>932</v>
      </c>
      <c r="F76" t="s">
        <v>941</v>
      </c>
      <c r="G76" t="s">
        <v>932</v>
      </c>
      <c r="H76" t="s">
        <v>941</v>
      </c>
      <c r="I76" t="s">
        <v>944</v>
      </c>
      <c r="J76" t="s">
        <v>944</v>
      </c>
      <c r="K76" t="s">
        <v>944</v>
      </c>
      <c r="L76" t="s">
        <v>941</v>
      </c>
      <c r="M76" t="s">
        <v>943</v>
      </c>
      <c r="N76" t="s">
        <v>932</v>
      </c>
      <c r="O76" t="s">
        <v>932</v>
      </c>
      <c r="P76" t="s">
        <v>944</v>
      </c>
      <c r="Q76" t="s">
        <v>944</v>
      </c>
      <c r="R76" t="s">
        <v>932</v>
      </c>
      <c r="S76" t="s">
        <v>932</v>
      </c>
      <c r="T76" t="s">
        <v>932</v>
      </c>
      <c r="U76" t="s">
        <v>932</v>
      </c>
    </row>
    <row r="78" spans="2:21" x14ac:dyDescent="0.2">
      <c r="B78" t="s">
        <v>1220</v>
      </c>
      <c r="C78" s="5">
        <v>3</v>
      </c>
      <c r="D78" t="s">
        <v>922</v>
      </c>
      <c r="E78" t="s">
        <v>921</v>
      </c>
      <c r="F78" t="s">
        <v>921</v>
      </c>
      <c r="G78" t="s">
        <v>932</v>
      </c>
      <c r="H78" t="s">
        <v>921</v>
      </c>
      <c r="I78" t="s">
        <v>932</v>
      </c>
      <c r="J78" t="s">
        <v>920</v>
      </c>
      <c r="K78" t="s">
        <v>922</v>
      </c>
      <c r="L78" t="s">
        <v>922</v>
      </c>
      <c r="M78" t="s">
        <v>922</v>
      </c>
      <c r="N78" t="s">
        <v>922</v>
      </c>
      <c r="O78" t="s">
        <v>922</v>
      </c>
      <c r="P78" t="s">
        <v>921</v>
      </c>
      <c r="Q78" t="s">
        <v>921</v>
      </c>
      <c r="R78" t="s">
        <v>921</v>
      </c>
      <c r="S78" t="s">
        <v>920</v>
      </c>
      <c r="T78" t="s">
        <v>921</v>
      </c>
      <c r="U78" t="s">
        <v>932</v>
      </c>
    </row>
    <row r="79" spans="2:21" x14ac:dyDescent="0.2">
      <c r="C79" s="5">
        <v>8</v>
      </c>
      <c r="D79" t="s">
        <v>932</v>
      </c>
      <c r="E79" t="s">
        <v>920</v>
      </c>
      <c r="F79" t="s">
        <v>920</v>
      </c>
      <c r="G79" t="s">
        <v>922</v>
      </c>
      <c r="H79" t="s">
        <v>922</v>
      </c>
      <c r="I79" t="s">
        <v>923</v>
      </c>
      <c r="J79" t="s">
        <v>932</v>
      </c>
      <c r="K79" t="s">
        <v>920</v>
      </c>
      <c r="L79" t="s">
        <v>920</v>
      </c>
      <c r="M79" t="s">
        <v>922</v>
      </c>
      <c r="N79" t="s">
        <v>923</v>
      </c>
      <c r="O79" t="s">
        <v>921</v>
      </c>
      <c r="P79" t="s">
        <v>920</v>
      </c>
      <c r="Q79" t="s">
        <v>920</v>
      </c>
      <c r="R79" t="s">
        <v>923</v>
      </c>
      <c r="S79" t="s">
        <v>920</v>
      </c>
      <c r="T79" t="s">
        <v>922</v>
      </c>
      <c r="U79" t="s">
        <v>920</v>
      </c>
    </row>
    <row r="80" spans="2:21" x14ac:dyDescent="0.2">
      <c r="C80" s="5">
        <v>9</v>
      </c>
      <c r="D80" t="s">
        <v>921</v>
      </c>
      <c r="E80" t="s">
        <v>922</v>
      </c>
      <c r="F80" t="s">
        <v>932</v>
      </c>
      <c r="G80" t="s">
        <v>923</v>
      </c>
      <c r="H80" t="s">
        <v>932</v>
      </c>
      <c r="I80" t="s">
        <v>922</v>
      </c>
      <c r="J80" t="s">
        <v>922</v>
      </c>
      <c r="K80" t="s">
        <v>922</v>
      </c>
      <c r="L80" t="s">
        <v>923</v>
      </c>
      <c r="M80" t="s">
        <v>923</v>
      </c>
      <c r="N80" t="s">
        <v>920</v>
      </c>
      <c r="O80" t="s">
        <v>923</v>
      </c>
      <c r="P80" t="s">
        <v>920</v>
      </c>
      <c r="Q80" t="s">
        <v>921</v>
      </c>
      <c r="R80" t="s">
        <v>922</v>
      </c>
      <c r="S80" t="s">
        <v>922</v>
      </c>
      <c r="T80" t="s">
        <v>921</v>
      </c>
      <c r="U80" t="s">
        <v>921</v>
      </c>
    </row>
    <row r="81" spans="3:21" x14ac:dyDescent="0.2">
      <c r="C81" s="5">
        <v>10</v>
      </c>
      <c r="D81" t="s">
        <v>921</v>
      </c>
      <c r="E81" t="s">
        <v>921</v>
      </c>
      <c r="F81" t="s">
        <v>921</v>
      </c>
      <c r="G81" t="s">
        <v>921</v>
      </c>
      <c r="H81" t="s">
        <v>922</v>
      </c>
      <c r="I81" t="s">
        <v>921</v>
      </c>
      <c r="J81" t="s">
        <v>923</v>
      </c>
      <c r="K81" t="s">
        <v>923</v>
      </c>
      <c r="L81" t="s">
        <v>920</v>
      </c>
      <c r="M81" t="s">
        <v>920</v>
      </c>
      <c r="N81" t="s">
        <v>932</v>
      </c>
      <c r="O81" t="s">
        <v>932</v>
      </c>
      <c r="P81" t="s">
        <v>923</v>
      </c>
      <c r="Q81" t="s">
        <v>922</v>
      </c>
      <c r="R81" t="s">
        <v>920</v>
      </c>
      <c r="S81" t="s">
        <v>923</v>
      </c>
      <c r="T81" t="s">
        <v>922</v>
      </c>
      <c r="U81" t="s">
        <v>923</v>
      </c>
    </row>
    <row r="82" spans="3:21" x14ac:dyDescent="0.2">
      <c r="C82" s="5">
        <v>11</v>
      </c>
      <c r="D82" t="s">
        <v>932</v>
      </c>
      <c r="E82" t="s">
        <v>920</v>
      </c>
      <c r="F82" t="s">
        <v>921</v>
      </c>
      <c r="G82" t="s">
        <v>920</v>
      </c>
      <c r="H82" t="s">
        <v>923</v>
      </c>
      <c r="I82" t="s">
        <v>921</v>
      </c>
      <c r="J82" t="s">
        <v>921</v>
      </c>
      <c r="K82" t="s">
        <v>932</v>
      </c>
      <c r="L82" t="s">
        <v>921</v>
      </c>
      <c r="M82" t="s">
        <v>932</v>
      </c>
      <c r="N82" t="s">
        <v>932</v>
      </c>
      <c r="O82" t="s">
        <v>932</v>
      </c>
      <c r="P82" t="s">
        <v>932</v>
      </c>
      <c r="Q82" t="s">
        <v>932</v>
      </c>
      <c r="R82" t="s">
        <v>922</v>
      </c>
      <c r="S82" t="s">
        <v>932</v>
      </c>
      <c r="T82" t="s">
        <v>921</v>
      </c>
      <c r="U82" t="s">
        <v>922</v>
      </c>
    </row>
    <row r="83" spans="3:21" x14ac:dyDescent="0.2">
      <c r="C83" s="5">
        <v>14</v>
      </c>
      <c r="D83" t="s">
        <v>921</v>
      </c>
      <c r="E83" t="s">
        <v>932</v>
      </c>
      <c r="F83" t="s">
        <v>923</v>
      </c>
      <c r="G83" t="s">
        <v>921</v>
      </c>
      <c r="H83" t="s">
        <v>923</v>
      </c>
      <c r="I83" t="s">
        <v>920</v>
      </c>
      <c r="J83" t="s">
        <v>922</v>
      </c>
      <c r="K83" t="s">
        <v>921</v>
      </c>
      <c r="L83" t="s">
        <v>920</v>
      </c>
      <c r="M83" t="s">
        <v>921</v>
      </c>
      <c r="N83" t="s">
        <v>932</v>
      </c>
      <c r="O83" t="s">
        <v>923</v>
      </c>
      <c r="P83" t="s">
        <v>932</v>
      </c>
      <c r="Q83" t="s">
        <v>923</v>
      </c>
      <c r="R83" t="s">
        <v>921</v>
      </c>
      <c r="S83" t="s">
        <v>921</v>
      </c>
      <c r="T83" t="s">
        <v>921</v>
      </c>
      <c r="U83" t="s">
        <v>921</v>
      </c>
    </row>
    <row r="84" spans="3:21" x14ac:dyDescent="0.2">
      <c r="C84" s="5">
        <v>19</v>
      </c>
      <c r="D84" t="s">
        <v>944</v>
      </c>
      <c r="E84" t="s">
        <v>944</v>
      </c>
      <c r="F84" t="s">
        <v>943</v>
      </c>
      <c r="G84" t="s">
        <v>943</v>
      </c>
      <c r="H84" t="s">
        <v>943</v>
      </c>
      <c r="I84" t="s">
        <v>932</v>
      </c>
      <c r="J84" t="s">
        <v>932</v>
      </c>
      <c r="K84" t="s">
        <v>932</v>
      </c>
      <c r="L84" t="s">
        <v>932</v>
      </c>
      <c r="M84" t="s">
        <v>941</v>
      </c>
      <c r="N84" t="s">
        <v>932</v>
      </c>
      <c r="O84" t="s">
        <v>932</v>
      </c>
      <c r="P84" t="s">
        <v>942</v>
      </c>
      <c r="Q84" t="s">
        <v>944</v>
      </c>
      <c r="R84" t="s">
        <v>944</v>
      </c>
      <c r="S84" s="17">
        <v>0</v>
      </c>
      <c r="T84" t="s">
        <v>942</v>
      </c>
      <c r="U84" t="s">
        <v>944</v>
      </c>
    </row>
    <row r="85" spans="3:21" x14ac:dyDescent="0.2">
      <c r="C85" s="5">
        <v>23</v>
      </c>
      <c r="D85" t="s">
        <v>943</v>
      </c>
      <c r="E85" t="s">
        <v>942</v>
      </c>
      <c r="F85" t="s">
        <v>945</v>
      </c>
      <c r="G85" t="s">
        <v>932</v>
      </c>
      <c r="H85" t="s">
        <v>945</v>
      </c>
      <c r="I85" t="s">
        <v>932</v>
      </c>
      <c r="J85" t="s">
        <v>943</v>
      </c>
      <c r="K85" t="s">
        <v>920</v>
      </c>
      <c r="L85" t="s">
        <v>945</v>
      </c>
      <c r="M85" t="s">
        <v>932</v>
      </c>
      <c r="N85" t="s">
        <v>920</v>
      </c>
      <c r="O85" t="s">
        <v>920</v>
      </c>
      <c r="P85" t="s">
        <v>920</v>
      </c>
      <c r="Q85" t="s">
        <v>945</v>
      </c>
      <c r="R85" t="s">
        <v>945</v>
      </c>
      <c r="S85" t="s">
        <v>945</v>
      </c>
      <c r="T85" t="s">
        <v>920</v>
      </c>
      <c r="U85" t="s">
        <v>943</v>
      </c>
    </row>
    <row r="86" spans="3:21" x14ac:dyDescent="0.2">
      <c r="C86" s="5">
        <v>27</v>
      </c>
      <c r="D86" t="s">
        <v>920</v>
      </c>
      <c r="E86" t="s">
        <v>932</v>
      </c>
      <c r="F86" t="s">
        <v>932</v>
      </c>
      <c r="G86" t="s">
        <v>942</v>
      </c>
      <c r="H86" t="s">
        <v>941</v>
      </c>
      <c r="I86" t="s">
        <v>941</v>
      </c>
      <c r="J86" t="s">
        <v>932</v>
      </c>
      <c r="K86" t="s">
        <v>932</v>
      </c>
      <c r="L86" t="s">
        <v>932</v>
      </c>
      <c r="M86" t="s">
        <v>920</v>
      </c>
      <c r="N86" t="s">
        <v>932</v>
      </c>
      <c r="O86" t="s">
        <v>943</v>
      </c>
      <c r="P86" s="17">
        <v>999</v>
      </c>
      <c r="Q86" s="17">
        <v>999</v>
      </c>
      <c r="R86" s="17">
        <v>999</v>
      </c>
      <c r="S86" s="17">
        <v>999</v>
      </c>
      <c r="T86" s="17">
        <v>999</v>
      </c>
      <c r="U86" s="17">
        <v>999</v>
      </c>
    </row>
    <row r="87" spans="3:21" x14ac:dyDescent="0.2">
      <c r="C87" s="5">
        <v>30</v>
      </c>
      <c r="D87" t="s">
        <v>945</v>
      </c>
      <c r="E87" t="s">
        <v>932</v>
      </c>
      <c r="F87" t="s">
        <v>943</v>
      </c>
      <c r="G87" t="s">
        <v>943</v>
      </c>
      <c r="H87" t="s">
        <v>945</v>
      </c>
      <c r="I87" t="s">
        <v>932</v>
      </c>
      <c r="J87" t="s">
        <v>945</v>
      </c>
      <c r="K87" t="s">
        <v>922</v>
      </c>
      <c r="L87" t="s">
        <v>945</v>
      </c>
      <c r="M87" t="s">
        <v>943</v>
      </c>
      <c r="N87" t="s">
        <v>945</v>
      </c>
      <c r="O87" t="s">
        <v>943</v>
      </c>
      <c r="P87" t="s">
        <v>943</v>
      </c>
      <c r="Q87" t="s">
        <v>920</v>
      </c>
      <c r="R87" t="s">
        <v>920</v>
      </c>
      <c r="S87" t="s">
        <v>943</v>
      </c>
      <c r="T87" t="s">
        <v>943</v>
      </c>
      <c r="U87" t="s">
        <v>943</v>
      </c>
    </row>
    <row r="88" spans="3:21" x14ac:dyDescent="0.2">
      <c r="C88" s="5">
        <v>33</v>
      </c>
      <c r="D88" t="s">
        <v>945</v>
      </c>
      <c r="E88" t="s">
        <v>945</v>
      </c>
      <c r="F88" t="s">
        <v>942</v>
      </c>
      <c r="G88" t="s">
        <v>920</v>
      </c>
      <c r="H88" t="s">
        <v>943</v>
      </c>
      <c r="I88" t="s">
        <v>942</v>
      </c>
      <c r="J88" t="s">
        <v>943</v>
      </c>
      <c r="K88" t="s">
        <v>941</v>
      </c>
      <c r="L88" t="s">
        <v>920</v>
      </c>
      <c r="M88" t="s">
        <v>941</v>
      </c>
      <c r="N88" t="s">
        <v>941</v>
      </c>
      <c r="O88" t="s">
        <v>941</v>
      </c>
      <c r="P88" t="s">
        <v>945</v>
      </c>
      <c r="Q88" s="17">
        <v>999</v>
      </c>
      <c r="R88" s="17">
        <v>999</v>
      </c>
      <c r="S88" s="17">
        <v>999</v>
      </c>
      <c r="T88" s="17">
        <v>999</v>
      </c>
      <c r="U88" s="17">
        <v>999</v>
      </c>
    </row>
    <row r="89" spans="3:21" x14ac:dyDescent="0.2">
      <c r="C89" s="5">
        <v>34</v>
      </c>
      <c r="D89" t="s">
        <v>932</v>
      </c>
      <c r="E89" t="s">
        <v>943</v>
      </c>
      <c r="F89" t="s">
        <v>943</v>
      </c>
      <c r="G89" t="s">
        <v>945</v>
      </c>
      <c r="H89" t="s">
        <v>943</v>
      </c>
      <c r="I89" t="s">
        <v>943</v>
      </c>
      <c r="J89" t="s">
        <v>945</v>
      </c>
      <c r="K89" t="s">
        <v>945</v>
      </c>
      <c r="L89" t="s">
        <v>945</v>
      </c>
      <c r="M89" t="s">
        <v>932</v>
      </c>
      <c r="N89" t="s">
        <v>945</v>
      </c>
      <c r="O89" t="s">
        <v>943</v>
      </c>
      <c r="P89" t="s">
        <v>941</v>
      </c>
      <c r="Q89" t="s">
        <v>920</v>
      </c>
      <c r="R89" t="s">
        <v>943</v>
      </c>
      <c r="S89" s="17">
        <v>999</v>
      </c>
      <c r="T89" s="17">
        <v>999</v>
      </c>
      <c r="U89" s="17">
        <v>999</v>
      </c>
    </row>
    <row r="90" spans="3:21" x14ac:dyDescent="0.2">
      <c r="C90" s="5">
        <v>36</v>
      </c>
      <c r="D90" t="s">
        <v>922</v>
      </c>
      <c r="E90" t="s">
        <v>943</v>
      </c>
      <c r="F90" t="s">
        <v>941</v>
      </c>
      <c r="G90" t="s">
        <v>943</v>
      </c>
      <c r="H90" t="s">
        <v>932</v>
      </c>
      <c r="I90" t="s">
        <v>932</v>
      </c>
      <c r="J90" t="s">
        <v>943</v>
      </c>
      <c r="K90" t="s">
        <v>948</v>
      </c>
      <c r="L90" t="s">
        <v>932</v>
      </c>
      <c r="M90" t="s">
        <v>941</v>
      </c>
      <c r="N90" t="s">
        <v>944</v>
      </c>
      <c r="O90" t="s">
        <v>943</v>
      </c>
      <c r="P90" t="s">
        <v>943</v>
      </c>
      <c r="Q90" t="s">
        <v>948</v>
      </c>
      <c r="R90" t="s">
        <v>932</v>
      </c>
      <c r="S90" t="s">
        <v>944</v>
      </c>
      <c r="T90" t="s">
        <v>948</v>
      </c>
      <c r="U90" t="s">
        <v>941</v>
      </c>
    </row>
    <row r="91" spans="3:21" x14ac:dyDescent="0.2">
      <c r="C91" s="5">
        <v>38</v>
      </c>
      <c r="D91" t="s">
        <v>942</v>
      </c>
      <c r="E91" t="s">
        <v>920</v>
      </c>
      <c r="F91" t="s">
        <v>920</v>
      </c>
      <c r="G91" t="s">
        <v>942</v>
      </c>
      <c r="H91" t="s">
        <v>942</v>
      </c>
      <c r="I91" t="s">
        <v>944</v>
      </c>
      <c r="J91" t="s">
        <v>942</v>
      </c>
      <c r="K91" t="s">
        <v>942</v>
      </c>
      <c r="L91" t="s">
        <v>941</v>
      </c>
      <c r="M91" t="s">
        <v>944</v>
      </c>
      <c r="N91" t="s">
        <v>944</v>
      </c>
      <c r="O91" t="s">
        <v>942</v>
      </c>
      <c r="P91" t="s">
        <v>932</v>
      </c>
      <c r="Q91" t="s">
        <v>942</v>
      </c>
      <c r="R91" t="s">
        <v>932</v>
      </c>
      <c r="S91" t="s">
        <v>932</v>
      </c>
      <c r="T91" t="s">
        <v>942</v>
      </c>
      <c r="U91" t="s">
        <v>942</v>
      </c>
    </row>
    <row r="92" spans="3:21" x14ac:dyDescent="0.2">
      <c r="C92" s="5">
        <v>39</v>
      </c>
      <c r="D92" t="s">
        <v>945</v>
      </c>
      <c r="E92" t="s">
        <v>942</v>
      </c>
      <c r="F92" t="s">
        <v>943</v>
      </c>
      <c r="G92" t="s">
        <v>920</v>
      </c>
      <c r="H92" t="s">
        <v>920</v>
      </c>
      <c r="I92" t="s">
        <v>920</v>
      </c>
      <c r="J92" t="s">
        <v>944</v>
      </c>
      <c r="K92" t="s">
        <v>943</v>
      </c>
      <c r="L92" t="s">
        <v>932</v>
      </c>
      <c r="M92" t="s">
        <v>943</v>
      </c>
      <c r="N92" t="s">
        <v>932</v>
      </c>
      <c r="O92" t="s">
        <v>932</v>
      </c>
      <c r="P92" t="s">
        <v>943</v>
      </c>
      <c r="Q92" t="s">
        <v>932</v>
      </c>
      <c r="R92" t="s">
        <v>932</v>
      </c>
      <c r="S92" t="s">
        <v>932</v>
      </c>
      <c r="T92" t="s">
        <v>943</v>
      </c>
      <c r="U92" t="s">
        <v>932</v>
      </c>
    </row>
    <row r="93" spans="3:21" x14ac:dyDescent="0.2">
      <c r="C93" s="5">
        <v>40</v>
      </c>
      <c r="D93" t="s">
        <v>941</v>
      </c>
      <c r="E93" t="s">
        <v>944</v>
      </c>
      <c r="F93" t="s">
        <v>944</v>
      </c>
      <c r="G93" t="s">
        <v>944</v>
      </c>
      <c r="H93" t="s">
        <v>948</v>
      </c>
      <c r="I93" t="s">
        <v>943</v>
      </c>
      <c r="J93" t="s">
        <v>932</v>
      </c>
      <c r="K93" t="s">
        <v>932</v>
      </c>
      <c r="L93" t="s">
        <v>932</v>
      </c>
      <c r="M93" t="s">
        <v>941</v>
      </c>
      <c r="N93" t="s">
        <v>941</v>
      </c>
      <c r="O93" t="s">
        <v>941</v>
      </c>
      <c r="P93" t="s">
        <v>948</v>
      </c>
      <c r="Q93" t="s">
        <v>941</v>
      </c>
      <c r="R93" t="s">
        <v>948</v>
      </c>
      <c r="S93" t="s">
        <v>943</v>
      </c>
      <c r="T93" t="s">
        <v>943</v>
      </c>
      <c r="U93" t="s">
        <v>943</v>
      </c>
    </row>
    <row r="94" spans="3:21" x14ac:dyDescent="0.2">
      <c r="C94" s="5">
        <v>45</v>
      </c>
      <c r="D94" t="s">
        <v>945</v>
      </c>
      <c r="E94" t="s">
        <v>943</v>
      </c>
      <c r="F94" t="s">
        <v>932</v>
      </c>
      <c r="G94" t="s">
        <v>942</v>
      </c>
      <c r="H94" t="s">
        <v>932</v>
      </c>
      <c r="I94" t="s">
        <v>943</v>
      </c>
      <c r="J94" t="s">
        <v>941</v>
      </c>
      <c r="K94" t="s">
        <v>941</v>
      </c>
      <c r="L94" t="s">
        <v>945</v>
      </c>
      <c r="M94" t="s">
        <v>920</v>
      </c>
      <c r="N94" t="s">
        <v>941</v>
      </c>
      <c r="O94" t="s">
        <v>932</v>
      </c>
      <c r="P94" t="s">
        <v>932</v>
      </c>
      <c r="Q94" t="s">
        <v>942</v>
      </c>
      <c r="R94" t="s">
        <v>920</v>
      </c>
      <c r="S94" t="s">
        <v>920</v>
      </c>
      <c r="T94" t="s">
        <v>945</v>
      </c>
      <c r="U94" t="s">
        <v>943</v>
      </c>
    </row>
    <row r="95" spans="3:21" x14ac:dyDescent="0.2">
      <c r="C95" s="5">
        <v>46</v>
      </c>
      <c r="D95" t="s">
        <v>943</v>
      </c>
      <c r="E95" t="s">
        <v>948</v>
      </c>
      <c r="F95" t="s">
        <v>941</v>
      </c>
      <c r="G95" t="s">
        <v>932</v>
      </c>
      <c r="H95" t="s">
        <v>943</v>
      </c>
      <c r="I95" t="s">
        <v>941</v>
      </c>
      <c r="J95" t="s">
        <v>943</v>
      </c>
      <c r="K95" t="s">
        <v>941</v>
      </c>
      <c r="L95" t="s">
        <v>948</v>
      </c>
      <c r="M95" t="s">
        <v>941</v>
      </c>
      <c r="N95" t="s">
        <v>941</v>
      </c>
      <c r="O95" t="s">
        <v>932</v>
      </c>
      <c r="P95" t="s">
        <v>944</v>
      </c>
      <c r="Q95" t="s">
        <v>948</v>
      </c>
      <c r="R95" t="s">
        <v>948</v>
      </c>
      <c r="S95" t="s">
        <v>948</v>
      </c>
      <c r="T95" t="s">
        <v>941</v>
      </c>
      <c r="U95" t="s">
        <v>943</v>
      </c>
    </row>
    <row r="96" spans="3:21" x14ac:dyDescent="0.2">
      <c r="C96" s="5">
        <v>49</v>
      </c>
      <c r="D96" t="s">
        <v>943</v>
      </c>
      <c r="E96" t="s">
        <v>920</v>
      </c>
      <c r="F96" t="s">
        <v>943</v>
      </c>
      <c r="G96" t="s">
        <v>943</v>
      </c>
      <c r="H96" t="s">
        <v>920</v>
      </c>
      <c r="I96" t="s">
        <v>920</v>
      </c>
      <c r="J96" t="s">
        <v>932</v>
      </c>
      <c r="K96" t="s">
        <v>943</v>
      </c>
      <c r="L96" t="s">
        <v>941</v>
      </c>
      <c r="M96" t="s">
        <v>942</v>
      </c>
      <c r="N96" t="s">
        <v>920</v>
      </c>
      <c r="O96" t="s">
        <v>942</v>
      </c>
      <c r="P96" t="s">
        <v>943</v>
      </c>
      <c r="Q96" t="s">
        <v>941</v>
      </c>
      <c r="R96" t="s">
        <v>941</v>
      </c>
      <c r="S96" t="s">
        <v>932</v>
      </c>
      <c r="T96" t="s">
        <v>920</v>
      </c>
      <c r="U96" t="s">
        <v>942</v>
      </c>
    </row>
    <row r="97" spans="2:21" x14ac:dyDescent="0.2">
      <c r="C97" s="5">
        <v>49</v>
      </c>
      <c r="D97" t="s">
        <v>943</v>
      </c>
      <c r="E97" t="s">
        <v>920</v>
      </c>
      <c r="F97" t="s">
        <v>943</v>
      </c>
      <c r="G97" t="s">
        <v>943</v>
      </c>
      <c r="H97" t="s">
        <v>920</v>
      </c>
      <c r="I97" t="s">
        <v>920</v>
      </c>
      <c r="J97" t="s">
        <v>932</v>
      </c>
      <c r="K97" t="s">
        <v>943</v>
      </c>
      <c r="L97" t="s">
        <v>941</v>
      </c>
      <c r="M97" t="s">
        <v>942</v>
      </c>
      <c r="N97" t="s">
        <v>920</v>
      </c>
      <c r="O97" t="s">
        <v>942</v>
      </c>
      <c r="P97" t="s">
        <v>943</v>
      </c>
      <c r="Q97" t="s">
        <v>941</v>
      </c>
      <c r="R97" t="s">
        <v>941</v>
      </c>
      <c r="S97" t="s">
        <v>932</v>
      </c>
      <c r="T97" t="s">
        <v>920</v>
      </c>
      <c r="U97" t="s">
        <v>942</v>
      </c>
    </row>
    <row r="98" spans="2:21" x14ac:dyDescent="0.2">
      <c r="C98" s="5">
        <v>51</v>
      </c>
      <c r="D98" t="s">
        <v>941</v>
      </c>
      <c r="E98" t="s">
        <v>943</v>
      </c>
      <c r="F98" t="s">
        <v>944</v>
      </c>
      <c r="G98" t="s">
        <v>943</v>
      </c>
      <c r="H98" t="s">
        <v>948</v>
      </c>
      <c r="I98" t="s">
        <v>948</v>
      </c>
      <c r="J98" t="s">
        <v>948</v>
      </c>
      <c r="K98" t="s">
        <v>948</v>
      </c>
      <c r="L98" t="s">
        <v>948</v>
      </c>
      <c r="M98" t="s">
        <v>944</v>
      </c>
      <c r="N98" t="s">
        <v>941</v>
      </c>
      <c r="O98" t="s">
        <v>944</v>
      </c>
      <c r="P98" t="s">
        <v>941</v>
      </c>
      <c r="Q98" t="s">
        <v>941</v>
      </c>
      <c r="R98" t="s">
        <v>944</v>
      </c>
      <c r="S98" t="s">
        <v>932</v>
      </c>
      <c r="T98" t="s">
        <v>944</v>
      </c>
      <c r="U98" t="s">
        <v>944</v>
      </c>
    </row>
    <row r="99" spans="2:21" x14ac:dyDescent="0.2">
      <c r="C99" s="5">
        <v>52</v>
      </c>
      <c r="D99" t="s">
        <v>944</v>
      </c>
      <c r="E99" t="s">
        <v>943</v>
      </c>
      <c r="F99" t="s">
        <v>944</v>
      </c>
      <c r="G99" t="s">
        <v>944</v>
      </c>
      <c r="H99" t="s">
        <v>944</v>
      </c>
      <c r="I99" t="s">
        <v>941</v>
      </c>
      <c r="J99" t="s">
        <v>948</v>
      </c>
      <c r="K99" t="s">
        <v>941</v>
      </c>
      <c r="L99" t="s">
        <v>944</v>
      </c>
      <c r="M99" t="s">
        <v>948</v>
      </c>
      <c r="N99" t="s">
        <v>943</v>
      </c>
      <c r="O99" t="s">
        <v>941</v>
      </c>
      <c r="P99" t="s">
        <v>932</v>
      </c>
      <c r="Q99" s="17">
        <v>999</v>
      </c>
      <c r="R99" s="17">
        <v>999</v>
      </c>
      <c r="S99" s="17">
        <v>999</v>
      </c>
      <c r="T99" s="17">
        <v>999</v>
      </c>
      <c r="U99" s="17">
        <v>999</v>
      </c>
    </row>
    <row r="100" spans="2:21" x14ac:dyDescent="0.2">
      <c r="C100" s="5">
        <v>18</v>
      </c>
      <c r="D100" t="s">
        <v>941</v>
      </c>
      <c r="E100" t="s">
        <v>922</v>
      </c>
      <c r="F100" t="s">
        <v>941</v>
      </c>
      <c r="G100" t="s">
        <v>941</v>
      </c>
      <c r="H100" t="s">
        <v>922</v>
      </c>
      <c r="I100" t="s">
        <v>942</v>
      </c>
      <c r="J100" t="s">
        <v>942</v>
      </c>
      <c r="K100" t="s">
        <v>942</v>
      </c>
      <c r="L100" t="s">
        <v>943</v>
      </c>
      <c r="M100" t="s">
        <v>942</v>
      </c>
      <c r="N100" t="s">
        <v>942</v>
      </c>
      <c r="O100" t="s">
        <v>942</v>
      </c>
      <c r="P100" t="s">
        <v>942</v>
      </c>
      <c r="Q100" t="s">
        <v>922</v>
      </c>
      <c r="R100" t="s">
        <v>944</v>
      </c>
      <c r="S100" s="17">
        <v>0</v>
      </c>
      <c r="T100" t="s">
        <v>944</v>
      </c>
      <c r="U100" t="s">
        <v>941</v>
      </c>
    </row>
    <row r="102" spans="2:21" x14ac:dyDescent="0.2">
      <c r="B102" t="s">
        <v>1221</v>
      </c>
      <c r="C102" s="5">
        <v>35</v>
      </c>
      <c r="D102" t="s">
        <v>944</v>
      </c>
      <c r="E102" t="s">
        <v>941</v>
      </c>
      <c r="F102" t="s">
        <v>944</v>
      </c>
      <c r="G102" t="s">
        <v>922</v>
      </c>
      <c r="H102" t="s">
        <v>932</v>
      </c>
      <c r="I102" t="s">
        <v>941</v>
      </c>
      <c r="J102" t="s">
        <v>944</v>
      </c>
      <c r="K102" t="s">
        <v>943</v>
      </c>
      <c r="L102" t="s">
        <v>943</v>
      </c>
      <c r="M102" t="s">
        <v>944</v>
      </c>
      <c r="N102" t="s">
        <v>943</v>
      </c>
      <c r="O102" t="s">
        <v>948</v>
      </c>
      <c r="P102" t="s">
        <v>943</v>
      </c>
      <c r="Q102" t="s">
        <v>943</v>
      </c>
      <c r="R102" t="s">
        <v>944</v>
      </c>
      <c r="S102" t="s">
        <v>932</v>
      </c>
      <c r="T102" t="s">
        <v>948</v>
      </c>
      <c r="U102" t="s">
        <v>944</v>
      </c>
    </row>
    <row r="103" spans="2:21" x14ac:dyDescent="0.2">
      <c r="C103" s="5">
        <v>41</v>
      </c>
      <c r="D103" t="s">
        <v>943</v>
      </c>
      <c r="E103" t="s">
        <v>932</v>
      </c>
      <c r="F103" t="s">
        <v>950</v>
      </c>
      <c r="G103" t="s">
        <v>932</v>
      </c>
      <c r="H103" t="s">
        <v>943</v>
      </c>
      <c r="I103" t="s">
        <v>932</v>
      </c>
      <c r="J103" t="s">
        <v>944</v>
      </c>
      <c r="K103" t="s">
        <v>941</v>
      </c>
      <c r="L103" t="s">
        <v>932</v>
      </c>
      <c r="M103" t="s">
        <v>941</v>
      </c>
      <c r="N103" t="s">
        <v>948</v>
      </c>
      <c r="O103" t="s">
        <v>932</v>
      </c>
      <c r="P103" t="s">
        <v>944</v>
      </c>
      <c r="Q103" t="s">
        <v>944</v>
      </c>
      <c r="R103" t="s">
        <v>944</v>
      </c>
      <c r="S103" t="s">
        <v>941</v>
      </c>
      <c r="T103" t="s">
        <v>948</v>
      </c>
      <c r="U103" t="s">
        <v>941</v>
      </c>
    </row>
    <row r="104" spans="2:21" x14ac:dyDescent="0.2">
      <c r="C104" s="5">
        <v>44</v>
      </c>
      <c r="D104" t="s">
        <v>943</v>
      </c>
      <c r="E104" t="s">
        <v>943</v>
      </c>
      <c r="F104" t="s">
        <v>945</v>
      </c>
      <c r="G104" t="s">
        <v>943</v>
      </c>
      <c r="H104" t="s">
        <v>941</v>
      </c>
      <c r="I104" t="s">
        <v>920</v>
      </c>
      <c r="J104" t="s">
        <v>945</v>
      </c>
      <c r="K104" t="s">
        <v>932</v>
      </c>
      <c r="L104" t="s">
        <v>920</v>
      </c>
      <c r="M104" t="s">
        <v>942</v>
      </c>
      <c r="N104" t="s">
        <v>945</v>
      </c>
      <c r="O104" t="s">
        <v>942</v>
      </c>
      <c r="P104" t="s">
        <v>932</v>
      </c>
      <c r="Q104" t="s">
        <v>945</v>
      </c>
      <c r="R104" t="s">
        <v>941</v>
      </c>
      <c r="S104" t="s">
        <v>945</v>
      </c>
      <c r="T104" t="s">
        <v>945</v>
      </c>
      <c r="U104" t="s">
        <v>945</v>
      </c>
    </row>
    <row r="105" spans="2:21" x14ac:dyDescent="0.2">
      <c r="C105" s="5">
        <v>48</v>
      </c>
      <c r="D105" t="s">
        <v>941</v>
      </c>
      <c r="E105" t="s">
        <v>932</v>
      </c>
      <c r="F105" t="s">
        <v>932</v>
      </c>
      <c r="G105" t="s">
        <v>920</v>
      </c>
      <c r="H105" t="s">
        <v>948</v>
      </c>
      <c r="I105" t="s">
        <v>941</v>
      </c>
      <c r="J105" t="s">
        <v>943</v>
      </c>
      <c r="K105" t="s">
        <v>945</v>
      </c>
      <c r="L105" t="s">
        <v>943</v>
      </c>
      <c r="M105" t="s">
        <v>932</v>
      </c>
      <c r="N105" t="s">
        <v>943</v>
      </c>
      <c r="O105" t="s">
        <v>945</v>
      </c>
      <c r="P105" t="s">
        <v>943</v>
      </c>
      <c r="Q105" t="s">
        <v>945</v>
      </c>
      <c r="R105" t="s">
        <v>943</v>
      </c>
      <c r="S105" t="s">
        <v>945</v>
      </c>
      <c r="T105" t="s">
        <v>943</v>
      </c>
      <c r="U105" t="s">
        <v>932</v>
      </c>
    </row>
    <row r="107" spans="2:21" x14ac:dyDescent="0.2">
      <c r="B107" t="s">
        <v>1233</v>
      </c>
      <c r="C107" s="5">
        <v>24</v>
      </c>
      <c r="D107" t="s">
        <v>947</v>
      </c>
      <c r="E107" t="s">
        <v>932</v>
      </c>
      <c r="F107" t="s">
        <v>943</v>
      </c>
      <c r="G107" t="s">
        <v>941</v>
      </c>
      <c r="H107" t="s">
        <v>945</v>
      </c>
      <c r="I107" t="s">
        <v>943</v>
      </c>
      <c r="J107" t="s">
        <v>942</v>
      </c>
      <c r="K107" t="s">
        <v>943</v>
      </c>
      <c r="L107" t="s">
        <v>942</v>
      </c>
      <c r="M107" t="s">
        <v>942</v>
      </c>
      <c r="N107" t="s">
        <v>942</v>
      </c>
      <c r="O107" t="s">
        <v>942</v>
      </c>
      <c r="P107" t="s">
        <v>942</v>
      </c>
      <c r="Q107" t="s">
        <v>920</v>
      </c>
      <c r="R107" t="s">
        <v>920</v>
      </c>
      <c r="S107" t="s">
        <v>945</v>
      </c>
      <c r="T107" t="s">
        <v>920</v>
      </c>
      <c r="U107" t="s">
        <v>947</v>
      </c>
    </row>
  </sheetData>
  <phoneticPr fontId="3" type="noConversion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7EE-B211-6E49-8C73-427EF9D72E97}">
  <dimension ref="A6:T19"/>
  <sheetViews>
    <sheetView zoomScale="92" workbookViewId="0">
      <selection activeCell="B28" sqref="B28"/>
    </sheetView>
  </sheetViews>
  <sheetFormatPr baseColWidth="10" defaultRowHeight="15" x14ac:dyDescent="0.2"/>
  <sheetData>
    <row r="6" spans="1:20" x14ac:dyDescent="0.2">
      <c r="A6" s="6" t="s">
        <v>1224</v>
      </c>
      <c r="B6" s="6" t="s">
        <v>1222</v>
      </c>
      <c r="C6" s="6" t="s">
        <v>1223</v>
      </c>
    </row>
    <row r="7" spans="1:20" x14ac:dyDescent="0.2">
      <c r="A7" t="s">
        <v>1217</v>
      </c>
      <c r="B7" s="5">
        <v>22</v>
      </c>
      <c r="C7" t="s">
        <v>932</v>
      </c>
      <c r="D7" t="s">
        <v>932</v>
      </c>
      <c r="E7" t="s">
        <v>932</v>
      </c>
      <c r="F7" t="s">
        <v>932</v>
      </c>
      <c r="G7" t="s">
        <v>932</v>
      </c>
      <c r="H7" t="s">
        <v>932</v>
      </c>
      <c r="I7" t="s">
        <v>932</v>
      </c>
      <c r="J7" t="s">
        <v>932</v>
      </c>
      <c r="K7" t="s">
        <v>932</v>
      </c>
      <c r="L7" t="s">
        <v>932</v>
      </c>
      <c r="M7" t="s">
        <v>932</v>
      </c>
      <c r="N7" t="s">
        <v>932</v>
      </c>
      <c r="O7" t="s">
        <v>932</v>
      </c>
      <c r="P7" t="s">
        <v>932</v>
      </c>
      <c r="Q7" t="s">
        <v>932</v>
      </c>
      <c r="R7" t="s">
        <v>932</v>
      </c>
      <c r="S7" t="s">
        <v>932</v>
      </c>
      <c r="T7" t="s">
        <v>932</v>
      </c>
    </row>
    <row r="9" spans="1:20" x14ac:dyDescent="0.2">
      <c r="A9" t="s">
        <v>1232</v>
      </c>
      <c r="B9" s="5">
        <v>28</v>
      </c>
      <c r="C9" t="s">
        <v>942</v>
      </c>
      <c r="D9" t="s">
        <v>942</v>
      </c>
      <c r="E9" t="s">
        <v>942</v>
      </c>
      <c r="F9" t="s">
        <v>942</v>
      </c>
      <c r="G9" t="s">
        <v>942</v>
      </c>
      <c r="H9" t="s">
        <v>942</v>
      </c>
      <c r="I9" t="s">
        <v>942</v>
      </c>
      <c r="J9" t="s">
        <v>942</v>
      </c>
      <c r="K9" t="s">
        <v>942</v>
      </c>
      <c r="L9" t="s">
        <v>942</v>
      </c>
      <c r="M9" t="s">
        <v>942</v>
      </c>
      <c r="N9" t="s">
        <v>942</v>
      </c>
      <c r="O9" t="s">
        <v>942</v>
      </c>
      <c r="P9" t="s">
        <v>942</v>
      </c>
      <c r="Q9" t="s">
        <v>942</v>
      </c>
      <c r="R9" t="s">
        <v>942</v>
      </c>
      <c r="S9" t="s">
        <v>932</v>
      </c>
      <c r="T9" t="s">
        <v>942</v>
      </c>
    </row>
    <row r="11" spans="1:20" x14ac:dyDescent="0.2">
      <c r="A11" t="s">
        <v>1218</v>
      </c>
      <c r="B11" s="5">
        <v>2</v>
      </c>
      <c r="C11" t="s">
        <v>920</v>
      </c>
      <c r="D11" t="s">
        <v>922</v>
      </c>
      <c r="E11" t="s">
        <v>920</v>
      </c>
      <c r="F11" t="s">
        <v>922</v>
      </c>
      <c r="G11" t="s">
        <v>920</v>
      </c>
      <c r="H11" t="s">
        <v>920</v>
      </c>
      <c r="I11" t="s">
        <v>920</v>
      </c>
      <c r="J11" t="s">
        <v>920</v>
      </c>
      <c r="K11" t="s">
        <v>920</v>
      </c>
      <c r="L11" t="s">
        <v>920</v>
      </c>
      <c r="M11" t="s">
        <v>920</v>
      </c>
      <c r="N11" t="s">
        <v>920</v>
      </c>
      <c r="O11" t="s">
        <v>920</v>
      </c>
      <c r="P11" t="s">
        <v>920</v>
      </c>
      <c r="Q11" t="s">
        <v>921</v>
      </c>
      <c r="R11" t="s">
        <v>920</v>
      </c>
      <c r="S11" t="s">
        <v>920</v>
      </c>
      <c r="T11" t="s">
        <v>920</v>
      </c>
    </row>
    <row r="13" spans="1:20" x14ac:dyDescent="0.2">
      <c r="A13" t="s">
        <v>1221</v>
      </c>
      <c r="B13" s="5">
        <v>18</v>
      </c>
      <c r="C13" t="s">
        <v>941</v>
      </c>
      <c r="D13" t="s">
        <v>922</v>
      </c>
      <c r="E13" t="s">
        <v>941</v>
      </c>
      <c r="F13" t="s">
        <v>941</v>
      </c>
      <c r="G13" t="s">
        <v>922</v>
      </c>
      <c r="H13" t="s">
        <v>942</v>
      </c>
      <c r="I13" t="s">
        <v>942</v>
      </c>
      <c r="J13" t="s">
        <v>942</v>
      </c>
      <c r="K13" t="s">
        <v>943</v>
      </c>
      <c r="L13" t="s">
        <v>942</v>
      </c>
      <c r="M13" t="s">
        <v>942</v>
      </c>
      <c r="N13" t="s">
        <v>942</v>
      </c>
      <c r="O13" t="s">
        <v>942</v>
      </c>
      <c r="P13" t="s">
        <v>922</v>
      </c>
      <c r="Q13" t="s">
        <v>944</v>
      </c>
      <c r="R13" s="17">
        <v>0</v>
      </c>
      <c r="S13" t="s">
        <v>944</v>
      </c>
      <c r="T13" t="s">
        <v>941</v>
      </c>
    </row>
    <row r="14" spans="1:20" x14ac:dyDescent="0.2">
      <c r="B14" s="5">
        <v>35</v>
      </c>
      <c r="C14" t="s">
        <v>944</v>
      </c>
      <c r="D14" t="s">
        <v>941</v>
      </c>
      <c r="E14" t="s">
        <v>944</v>
      </c>
      <c r="F14" t="s">
        <v>922</v>
      </c>
      <c r="G14" t="s">
        <v>932</v>
      </c>
      <c r="H14" t="s">
        <v>941</v>
      </c>
      <c r="I14" t="s">
        <v>944</v>
      </c>
      <c r="J14" t="s">
        <v>943</v>
      </c>
      <c r="K14" t="s">
        <v>943</v>
      </c>
      <c r="L14" t="s">
        <v>944</v>
      </c>
      <c r="M14" t="s">
        <v>943</v>
      </c>
      <c r="N14" t="s">
        <v>948</v>
      </c>
      <c r="O14" t="s">
        <v>943</v>
      </c>
      <c r="P14" t="s">
        <v>943</v>
      </c>
      <c r="Q14" t="s">
        <v>944</v>
      </c>
      <c r="R14" t="s">
        <v>932</v>
      </c>
      <c r="S14" t="s">
        <v>948</v>
      </c>
      <c r="T14" t="s">
        <v>944</v>
      </c>
    </row>
    <row r="15" spans="1:20" x14ac:dyDescent="0.2">
      <c r="B15" s="5">
        <v>41</v>
      </c>
      <c r="C15" t="s">
        <v>943</v>
      </c>
      <c r="D15" t="s">
        <v>932</v>
      </c>
      <c r="E15" t="s">
        <v>950</v>
      </c>
      <c r="F15" t="s">
        <v>932</v>
      </c>
      <c r="G15" t="s">
        <v>943</v>
      </c>
      <c r="H15" t="s">
        <v>932</v>
      </c>
      <c r="I15" t="s">
        <v>944</v>
      </c>
      <c r="J15" t="s">
        <v>941</v>
      </c>
      <c r="K15" t="s">
        <v>932</v>
      </c>
      <c r="L15" t="s">
        <v>941</v>
      </c>
      <c r="M15" t="s">
        <v>948</v>
      </c>
      <c r="N15" t="s">
        <v>932</v>
      </c>
      <c r="O15" t="s">
        <v>944</v>
      </c>
      <c r="P15" t="s">
        <v>944</v>
      </c>
      <c r="Q15" t="s">
        <v>944</v>
      </c>
      <c r="R15" t="s">
        <v>941</v>
      </c>
      <c r="S15" t="s">
        <v>948</v>
      </c>
      <c r="T15" t="s">
        <v>941</v>
      </c>
    </row>
    <row r="16" spans="1:20" x14ac:dyDescent="0.2">
      <c r="B16" s="5">
        <v>44</v>
      </c>
      <c r="C16" t="s">
        <v>943</v>
      </c>
      <c r="D16" t="s">
        <v>943</v>
      </c>
      <c r="E16" t="s">
        <v>945</v>
      </c>
      <c r="F16" t="s">
        <v>943</v>
      </c>
      <c r="G16" t="s">
        <v>941</v>
      </c>
      <c r="H16" t="s">
        <v>920</v>
      </c>
      <c r="I16" t="s">
        <v>945</v>
      </c>
      <c r="J16" t="s">
        <v>932</v>
      </c>
      <c r="K16" t="s">
        <v>920</v>
      </c>
      <c r="L16" t="s">
        <v>942</v>
      </c>
      <c r="M16" t="s">
        <v>945</v>
      </c>
      <c r="N16" t="s">
        <v>942</v>
      </c>
      <c r="O16" t="s">
        <v>932</v>
      </c>
      <c r="P16" t="s">
        <v>945</v>
      </c>
      <c r="Q16" t="s">
        <v>941</v>
      </c>
      <c r="R16" t="s">
        <v>945</v>
      </c>
      <c r="S16" t="s">
        <v>945</v>
      </c>
      <c r="T16" t="s">
        <v>945</v>
      </c>
    </row>
    <row r="17" spans="1:20" x14ac:dyDescent="0.2">
      <c r="B17" s="5">
        <v>48</v>
      </c>
      <c r="C17" t="s">
        <v>941</v>
      </c>
      <c r="D17" t="s">
        <v>932</v>
      </c>
      <c r="E17" t="s">
        <v>932</v>
      </c>
      <c r="F17" t="s">
        <v>920</v>
      </c>
      <c r="G17" t="s">
        <v>948</v>
      </c>
      <c r="H17" t="s">
        <v>941</v>
      </c>
      <c r="I17" t="s">
        <v>943</v>
      </c>
      <c r="J17" t="s">
        <v>945</v>
      </c>
      <c r="K17" t="s">
        <v>943</v>
      </c>
      <c r="L17" t="s">
        <v>932</v>
      </c>
      <c r="M17" t="s">
        <v>943</v>
      </c>
      <c r="N17" t="s">
        <v>945</v>
      </c>
      <c r="O17" t="s">
        <v>943</v>
      </c>
      <c r="P17" t="s">
        <v>945</v>
      </c>
      <c r="Q17" t="s">
        <v>943</v>
      </c>
      <c r="R17" t="s">
        <v>945</v>
      </c>
      <c r="S17" t="s">
        <v>943</v>
      </c>
      <c r="T17" t="s">
        <v>932</v>
      </c>
    </row>
    <row r="19" spans="1:20" x14ac:dyDescent="0.2">
      <c r="A19" t="s">
        <v>1233</v>
      </c>
      <c r="B19" s="5">
        <v>24</v>
      </c>
      <c r="C19" t="s">
        <v>947</v>
      </c>
      <c r="D19" t="s">
        <v>932</v>
      </c>
      <c r="E19" t="s">
        <v>943</v>
      </c>
      <c r="F19" t="s">
        <v>941</v>
      </c>
      <c r="G19" t="s">
        <v>945</v>
      </c>
      <c r="H19" t="s">
        <v>943</v>
      </c>
      <c r="I19" t="s">
        <v>942</v>
      </c>
      <c r="J19" t="s">
        <v>943</v>
      </c>
      <c r="K19" t="s">
        <v>942</v>
      </c>
      <c r="L19" t="s">
        <v>942</v>
      </c>
      <c r="M19" t="s">
        <v>942</v>
      </c>
      <c r="N19" t="s">
        <v>942</v>
      </c>
      <c r="O19" t="s">
        <v>942</v>
      </c>
      <c r="P19" t="s">
        <v>920</v>
      </c>
      <c r="Q19" t="s">
        <v>920</v>
      </c>
      <c r="R19" t="s">
        <v>945</v>
      </c>
      <c r="S19" t="s">
        <v>920</v>
      </c>
      <c r="T19" t="s">
        <v>947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selection activeCell="B11" sqref="B11"/>
    </sheetView>
  </sheetViews>
  <sheetFormatPr baseColWidth="10" defaultRowHeight="15" x14ac:dyDescent="0.2"/>
  <cols>
    <col min="1" max="1" width="18.1640625" style="7" customWidth="1"/>
    <col min="2" max="2" width="43" style="8" bestFit="1" customWidth="1"/>
    <col min="3" max="3" width="32.5" style="8" bestFit="1" customWidth="1"/>
    <col min="4" max="4" width="12.1640625" style="10" bestFit="1" customWidth="1"/>
    <col min="5" max="5" width="48.1640625" style="8" customWidth="1"/>
    <col min="6" max="6" width="14" style="8" customWidth="1"/>
  </cols>
  <sheetData>
    <row r="1" spans="1:8" s="6" customFormat="1" ht="16" x14ac:dyDescent="0.2">
      <c r="A1" s="7" t="s">
        <v>962</v>
      </c>
      <c r="B1" s="7" t="s">
        <v>963</v>
      </c>
      <c r="C1" s="7" t="s">
        <v>964</v>
      </c>
      <c r="D1" s="9" t="s">
        <v>965</v>
      </c>
      <c r="E1" s="7" t="s">
        <v>1039</v>
      </c>
      <c r="F1" s="7"/>
    </row>
    <row r="2" spans="1:8" ht="16" x14ac:dyDescent="0.2">
      <c r="A2" s="7" t="s">
        <v>0</v>
      </c>
      <c r="B2" s="8" t="s">
        <v>968</v>
      </c>
      <c r="C2" s="8" t="s">
        <v>967</v>
      </c>
      <c r="D2" s="10" t="s">
        <v>993</v>
      </c>
    </row>
    <row r="3" spans="1:8" ht="16" x14ac:dyDescent="0.2">
      <c r="A3" s="7" t="s">
        <v>1</v>
      </c>
      <c r="B3" s="8" t="s">
        <v>1</v>
      </c>
      <c r="C3" s="8" t="s">
        <v>966</v>
      </c>
      <c r="D3" s="10" t="s">
        <v>970</v>
      </c>
    </row>
    <row r="4" spans="1:8" ht="16" x14ac:dyDescent="0.2">
      <c r="A4" s="7" t="s">
        <v>2</v>
      </c>
      <c r="B4" s="8" t="s">
        <v>971</v>
      </c>
      <c r="C4" s="8" t="s">
        <v>969</v>
      </c>
      <c r="D4" s="10" t="s">
        <v>970</v>
      </c>
    </row>
    <row r="5" spans="1:8" ht="16" x14ac:dyDescent="0.2">
      <c r="A5" s="7" t="s">
        <v>3</v>
      </c>
      <c r="B5" s="8" t="s">
        <v>972</v>
      </c>
      <c r="D5" s="10" t="s">
        <v>970</v>
      </c>
    </row>
    <row r="6" spans="1:8" ht="32" x14ac:dyDescent="0.2">
      <c r="A6" s="7" t="s">
        <v>951</v>
      </c>
      <c r="B6" s="8" t="s">
        <v>953</v>
      </c>
      <c r="C6" s="8" t="s">
        <v>976</v>
      </c>
      <c r="D6" s="10" t="s">
        <v>973</v>
      </c>
    </row>
    <row r="7" spans="1:8" ht="32" x14ac:dyDescent="0.2">
      <c r="A7" s="7" t="s">
        <v>952</v>
      </c>
      <c r="B7" s="8" t="s">
        <v>954</v>
      </c>
      <c r="C7" s="8" t="s">
        <v>976</v>
      </c>
      <c r="D7" s="10" t="s">
        <v>973</v>
      </c>
    </row>
    <row r="8" spans="1:8" ht="16" x14ac:dyDescent="0.2">
      <c r="A8" s="7" t="s">
        <v>4</v>
      </c>
      <c r="B8" s="8" t="s">
        <v>955</v>
      </c>
      <c r="C8" s="8" t="s">
        <v>974</v>
      </c>
      <c r="D8" s="10" t="s">
        <v>973</v>
      </c>
    </row>
    <row r="9" spans="1:8" ht="16" x14ac:dyDescent="0.2">
      <c r="A9" s="7" t="s">
        <v>5</v>
      </c>
      <c r="B9" s="8" t="s">
        <v>956</v>
      </c>
      <c r="C9" s="8" t="s">
        <v>974</v>
      </c>
      <c r="D9" s="10" t="s">
        <v>973</v>
      </c>
    </row>
    <row r="10" spans="1:8" ht="16" x14ac:dyDescent="0.2">
      <c r="A10" s="7" t="s">
        <v>6</v>
      </c>
      <c r="B10" s="8" t="s">
        <v>957</v>
      </c>
      <c r="C10" s="8" t="s">
        <v>977</v>
      </c>
      <c r="D10" s="10" t="s">
        <v>970</v>
      </c>
    </row>
    <row r="11" spans="1:8" ht="16" x14ac:dyDescent="0.2">
      <c r="A11" s="7" t="s">
        <v>7</v>
      </c>
      <c r="B11" s="8" t="s">
        <v>958</v>
      </c>
      <c r="C11" s="8" t="s">
        <v>978</v>
      </c>
      <c r="D11" s="10" t="s">
        <v>970</v>
      </c>
    </row>
    <row r="12" spans="1:8" ht="32" x14ac:dyDescent="0.2">
      <c r="A12" s="11" t="s">
        <v>43</v>
      </c>
      <c r="B12" s="12" t="s">
        <v>1038</v>
      </c>
      <c r="C12" s="12" t="s">
        <v>983</v>
      </c>
      <c r="D12" s="13" t="s">
        <v>993</v>
      </c>
    </row>
    <row r="13" spans="1:8" ht="32" x14ac:dyDescent="0.2">
      <c r="A13" s="11" t="s">
        <v>428</v>
      </c>
      <c r="B13" s="12" t="s">
        <v>982</v>
      </c>
      <c r="C13" s="12" t="s">
        <v>983</v>
      </c>
      <c r="D13" s="13" t="s">
        <v>993</v>
      </c>
    </row>
    <row r="14" spans="1:8" ht="32" x14ac:dyDescent="0.2">
      <c r="A14" s="6" t="s">
        <v>8</v>
      </c>
      <c r="B14" s="8" t="s">
        <v>995</v>
      </c>
      <c r="C14" s="8" t="s">
        <v>997</v>
      </c>
      <c r="D14" s="10" t="s">
        <v>970</v>
      </c>
      <c r="H14" s="6"/>
    </row>
    <row r="15" spans="1:8" ht="32" x14ac:dyDescent="0.2">
      <c r="A15" s="6" t="s">
        <v>9</v>
      </c>
      <c r="B15" s="8" t="s">
        <v>996</v>
      </c>
      <c r="C15" s="8" t="s">
        <v>997</v>
      </c>
      <c r="D15" s="10" t="s">
        <v>970</v>
      </c>
      <c r="H15" s="6"/>
    </row>
    <row r="16" spans="1:8" ht="32" x14ac:dyDescent="0.2">
      <c r="A16" s="7" t="s">
        <v>10</v>
      </c>
      <c r="B16" s="8" t="s">
        <v>1000</v>
      </c>
      <c r="C16" s="8" t="s">
        <v>999</v>
      </c>
      <c r="D16" s="10" t="s">
        <v>970</v>
      </c>
      <c r="E16" s="8" t="s">
        <v>998</v>
      </c>
    </row>
    <row r="17" spans="1:7" ht="16" x14ac:dyDescent="0.2">
      <c r="A17" s="7" t="s">
        <v>11</v>
      </c>
      <c r="B17" s="8" t="s">
        <v>1001</v>
      </c>
      <c r="C17" s="8" t="s">
        <v>975</v>
      </c>
      <c r="D17" s="10" t="s">
        <v>973</v>
      </c>
      <c r="G17" s="6"/>
    </row>
    <row r="18" spans="1:7" ht="16" x14ac:dyDescent="0.2">
      <c r="A18" s="7" t="s">
        <v>12</v>
      </c>
      <c r="B18" s="8" t="s">
        <v>1002</v>
      </c>
      <c r="C18" s="8" t="s">
        <v>975</v>
      </c>
      <c r="D18" s="10" t="s">
        <v>973</v>
      </c>
    </row>
    <row r="19" spans="1:7" ht="16" x14ac:dyDescent="0.2">
      <c r="A19" s="7" t="s">
        <v>13</v>
      </c>
      <c r="B19" s="8" t="s">
        <v>1003</v>
      </c>
      <c r="C19" s="8" t="s">
        <v>975</v>
      </c>
      <c r="D19" s="10" t="s">
        <v>973</v>
      </c>
    </row>
    <row r="20" spans="1:7" ht="16" x14ac:dyDescent="0.2">
      <c r="A20" s="7" t="s">
        <v>14</v>
      </c>
      <c r="B20" s="8" t="s">
        <v>1004</v>
      </c>
      <c r="C20" s="8" t="s">
        <v>975</v>
      </c>
      <c r="D20" s="10" t="s">
        <v>973</v>
      </c>
    </row>
    <row r="21" spans="1:7" ht="16" x14ac:dyDescent="0.2">
      <c r="A21" s="7" t="s">
        <v>15</v>
      </c>
      <c r="B21" s="8" t="s">
        <v>1005</v>
      </c>
      <c r="C21" s="8" t="s">
        <v>975</v>
      </c>
      <c r="D21" s="10" t="s">
        <v>973</v>
      </c>
    </row>
    <row r="22" spans="1:7" ht="16" x14ac:dyDescent="0.2">
      <c r="A22" s="7" t="s">
        <v>16</v>
      </c>
      <c r="B22" s="8" t="s">
        <v>1005</v>
      </c>
      <c r="C22" s="8" t="s">
        <v>975</v>
      </c>
      <c r="D22" s="10" t="s">
        <v>973</v>
      </c>
    </row>
    <row r="23" spans="1:7" ht="48" x14ac:dyDescent="0.2">
      <c r="A23" s="7" t="s">
        <v>1007</v>
      </c>
      <c r="B23" s="8" t="s">
        <v>1011</v>
      </c>
      <c r="C23" s="8" t="s">
        <v>1006</v>
      </c>
      <c r="D23" s="10" t="s">
        <v>970</v>
      </c>
    </row>
    <row r="24" spans="1:7" ht="61.75" customHeight="1" x14ac:dyDescent="0.2">
      <c r="A24" s="7" t="s">
        <v>17</v>
      </c>
      <c r="B24" s="8" t="s">
        <v>1012</v>
      </c>
      <c r="C24" s="8" t="s">
        <v>975</v>
      </c>
      <c r="D24" s="10" t="s">
        <v>973</v>
      </c>
      <c r="E24" s="8" t="s">
        <v>1008</v>
      </c>
      <c r="G24" s="6"/>
    </row>
    <row r="25" spans="1:7" ht="32" x14ac:dyDescent="0.2">
      <c r="A25" s="7" t="s">
        <v>19</v>
      </c>
      <c r="B25" s="8" t="s">
        <v>1010</v>
      </c>
      <c r="C25" s="8" t="s">
        <v>975</v>
      </c>
      <c r="D25" s="10" t="s">
        <v>973</v>
      </c>
    </row>
    <row r="26" spans="1:7" ht="32" x14ac:dyDescent="0.2">
      <c r="A26" s="7" t="s">
        <v>20</v>
      </c>
      <c r="B26" s="8" t="s">
        <v>1009</v>
      </c>
      <c r="C26" s="8" t="s">
        <v>975</v>
      </c>
      <c r="D26" s="10" t="s">
        <v>973</v>
      </c>
    </row>
    <row r="27" spans="1:7" ht="64" x14ac:dyDescent="0.2">
      <c r="A27" s="7" t="s">
        <v>21</v>
      </c>
      <c r="B27" s="8" t="s">
        <v>1013</v>
      </c>
      <c r="C27" s="8" t="s">
        <v>975</v>
      </c>
      <c r="D27" s="10" t="s">
        <v>973</v>
      </c>
    </row>
    <row r="28" spans="1:7" ht="64" x14ac:dyDescent="0.2">
      <c r="A28" s="7" t="s">
        <v>22</v>
      </c>
      <c r="B28" s="8" t="s">
        <v>1014</v>
      </c>
      <c r="C28" s="8" t="s">
        <v>975</v>
      </c>
      <c r="D28" s="10" t="s">
        <v>973</v>
      </c>
    </row>
    <row r="29" spans="1:7" ht="16" x14ac:dyDescent="0.2">
      <c r="A29" s="7" t="s">
        <v>23</v>
      </c>
      <c r="B29" s="8" t="s">
        <v>1015</v>
      </c>
      <c r="C29" s="8" t="s">
        <v>975</v>
      </c>
      <c r="D29" s="10" t="s">
        <v>973</v>
      </c>
    </row>
    <row r="30" spans="1:7" ht="16" x14ac:dyDescent="0.2">
      <c r="A30" s="7" t="s">
        <v>24</v>
      </c>
      <c r="B30" s="8" t="s">
        <v>1017</v>
      </c>
      <c r="C30" s="8" t="s">
        <v>975</v>
      </c>
      <c r="D30" s="10" t="s">
        <v>973</v>
      </c>
    </row>
    <row r="31" spans="1:7" ht="16" x14ac:dyDescent="0.2">
      <c r="A31" s="7" t="s">
        <v>25</v>
      </c>
      <c r="B31" s="8" t="s">
        <v>1016</v>
      </c>
      <c r="C31" s="8" t="s">
        <v>975</v>
      </c>
      <c r="D31" s="10" t="s">
        <v>973</v>
      </c>
    </row>
    <row r="32" spans="1:7" ht="16" x14ac:dyDescent="0.2">
      <c r="A32" s="7" t="s">
        <v>26</v>
      </c>
      <c r="B32" s="8" t="s">
        <v>1024</v>
      </c>
      <c r="C32" s="8" t="s">
        <v>975</v>
      </c>
      <c r="D32" s="10" t="s">
        <v>973</v>
      </c>
    </row>
    <row r="33" spans="1:8" ht="32" x14ac:dyDescent="0.2">
      <c r="A33" s="7" t="s">
        <v>27</v>
      </c>
      <c r="B33" s="8" t="s">
        <v>1018</v>
      </c>
      <c r="C33" s="8" t="s">
        <v>975</v>
      </c>
      <c r="D33" s="10" t="s">
        <v>973</v>
      </c>
    </row>
    <row r="34" spans="1:8" ht="32" x14ac:dyDescent="0.2">
      <c r="A34" s="7" t="s">
        <v>28</v>
      </c>
      <c r="B34" s="8" t="s">
        <v>1023</v>
      </c>
      <c r="C34" s="8" t="s">
        <v>975</v>
      </c>
      <c r="D34" s="10" t="s">
        <v>973</v>
      </c>
    </row>
    <row r="35" spans="1:8" ht="32" x14ac:dyDescent="0.2">
      <c r="A35" s="7" t="s">
        <v>29</v>
      </c>
      <c r="B35" s="8" t="s">
        <v>1019</v>
      </c>
      <c r="C35" s="8" t="s">
        <v>975</v>
      </c>
      <c r="D35" s="10" t="s">
        <v>973</v>
      </c>
    </row>
    <row r="36" spans="1:8" ht="32" x14ac:dyDescent="0.2">
      <c r="A36" s="7" t="s">
        <v>30</v>
      </c>
      <c r="B36" s="8" t="s">
        <v>1022</v>
      </c>
      <c r="C36" s="8" t="s">
        <v>975</v>
      </c>
      <c r="D36" s="10" t="s">
        <v>973</v>
      </c>
    </row>
    <row r="37" spans="1:8" ht="16" x14ac:dyDescent="0.2">
      <c r="A37" s="7" t="s">
        <v>31</v>
      </c>
      <c r="B37" s="8" t="s">
        <v>1020</v>
      </c>
      <c r="C37" s="8" t="s">
        <v>975</v>
      </c>
      <c r="D37" s="10" t="s">
        <v>973</v>
      </c>
    </row>
    <row r="38" spans="1:8" ht="16" x14ac:dyDescent="0.2">
      <c r="A38" s="7" t="s">
        <v>32</v>
      </c>
      <c r="B38" s="8" t="s">
        <v>1021</v>
      </c>
      <c r="C38" s="8" t="s">
        <v>975</v>
      </c>
      <c r="D38" s="10" t="s">
        <v>973</v>
      </c>
    </row>
    <row r="39" spans="1:8" ht="16" x14ac:dyDescent="0.2">
      <c r="A39" s="7" t="s">
        <v>33</v>
      </c>
      <c r="B39" s="8" t="s">
        <v>1025</v>
      </c>
      <c r="C39" s="8" t="s">
        <v>975</v>
      </c>
      <c r="D39" s="10" t="s">
        <v>973</v>
      </c>
      <c r="H39" s="6"/>
    </row>
    <row r="40" spans="1:8" ht="16" x14ac:dyDescent="0.2">
      <c r="A40" s="7" t="s">
        <v>34</v>
      </c>
      <c r="B40" s="8" t="s">
        <v>1026</v>
      </c>
      <c r="C40" s="8" t="s">
        <v>975</v>
      </c>
      <c r="D40" s="10" t="s">
        <v>973</v>
      </c>
      <c r="H40" s="6"/>
    </row>
    <row r="41" spans="1:8" ht="16" x14ac:dyDescent="0.2">
      <c r="B41" s="8" t="s">
        <v>1027</v>
      </c>
      <c r="C41" s="8" t="s">
        <v>975</v>
      </c>
      <c r="D41" s="10" t="s">
        <v>973</v>
      </c>
      <c r="H41" s="6"/>
    </row>
    <row r="42" spans="1:8" ht="16" x14ac:dyDescent="0.2">
      <c r="A42" s="6" t="s">
        <v>33</v>
      </c>
      <c r="B42" s="8" t="s">
        <v>1040</v>
      </c>
      <c r="C42" s="8" t="s">
        <v>975</v>
      </c>
      <c r="D42" s="10" t="s">
        <v>973</v>
      </c>
      <c r="H42" s="6"/>
    </row>
    <row r="43" spans="1:8" ht="16" x14ac:dyDescent="0.2">
      <c r="A43" s="6" t="s">
        <v>34</v>
      </c>
      <c r="B43" s="8" t="s">
        <v>1041</v>
      </c>
      <c r="C43" s="8" t="s">
        <v>975</v>
      </c>
      <c r="D43" s="10" t="s">
        <v>973</v>
      </c>
      <c r="H43" s="6"/>
    </row>
    <row r="44" spans="1:8" ht="16" x14ac:dyDescent="0.2">
      <c r="A44" s="7" t="s">
        <v>35</v>
      </c>
      <c r="B44" s="8" t="s">
        <v>1034</v>
      </c>
      <c r="C44" s="8" t="s">
        <v>975</v>
      </c>
      <c r="D44" s="10" t="s">
        <v>973</v>
      </c>
    </row>
    <row r="45" spans="1:8" ht="16" x14ac:dyDescent="0.2">
      <c r="A45" s="7" t="s">
        <v>36</v>
      </c>
      <c r="B45" s="8" t="s">
        <v>1035</v>
      </c>
      <c r="C45" s="8" t="s">
        <v>975</v>
      </c>
      <c r="D45" s="10" t="s">
        <v>973</v>
      </c>
    </row>
    <row r="46" spans="1:8" ht="16" x14ac:dyDescent="0.2">
      <c r="A46" s="7" t="s">
        <v>37</v>
      </c>
      <c r="B46" s="8" t="s">
        <v>1032</v>
      </c>
      <c r="C46" s="8" t="s">
        <v>975</v>
      </c>
      <c r="D46" s="10" t="s">
        <v>973</v>
      </c>
    </row>
    <row r="47" spans="1:8" ht="16" x14ac:dyDescent="0.2">
      <c r="A47" s="7" t="s">
        <v>38</v>
      </c>
      <c r="B47" s="8" t="s">
        <v>1033</v>
      </c>
      <c r="C47" s="8" t="s">
        <v>975</v>
      </c>
      <c r="D47" s="10" t="s">
        <v>973</v>
      </c>
    </row>
    <row r="48" spans="1:8" ht="16" x14ac:dyDescent="0.2">
      <c r="A48" s="7" t="s">
        <v>39</v>
      </c>
      <c r="B48" s="8" t="s">
        <v>1028</v>
      </c>
      <c r="C48" s="8" t="s">
        <v>975</v>
      </c>
      <c r="D48" s="10" t="s">
        <v>973</v>
      </c>
    </row>
    <row r="49" spans="1:4" ht="16" x14ac:dyDescent="0.2">
      <c r="A49" s="7" t="s">
        <v>40</v>
      </c>
      <c r="B49" s="8" t="s">
        <v>1030</v>
      </c>
      <c r="C49" s="8" t="s">
        <v>975</v>
      </c>
      <c r="D49" s="10" t="s">
        <v>973</v>
      </c>
    </row>
    <row r="50" spans="1:4" ht="16" x14ac:dyDescent="0.2">
      <c r="A50" s="7" t="s">
        <v>41</v>
      </c>
      <c r="B50" s="8" t="s">
        <v>1029</v>
      </c>
      <c r="C50" s="8" t="s">
        <v>975</v>
      </c>
      <c r="D50" s="10" t="s">
        <v>973</v>
      </c>
    </row>
    <row r="51" spans="1:4" ht="16" x14ac:dyDescent="0.2">
      <c r="A51" s="7" t="s">
        <v>42</v>
      </c>
      <c r="B51" s="8" t="s">
        <v>1031</v>
      </c>
      <c r="C51" s="8" t="s">
        <v>975</v>
      </c>
      <c r="D51" s="10" t="s">
        <v>973</v>
      </c>
    </row>
    <row r="52" spans="1:4" ht="16" x14ac:dyDescent="0.2">
      <c r="A52" s="7" t="s">
        <v>427</v>
      </c>
      <c r="B52" s="8" t="s">
        <v>980</v>
      </c>
      <c r="C52" s="8" t="s">
        <v>981</v>
      </c>
      <c r="D52" s="10" t="s">
        <v>970</v>
      </c>
    </row>
    <row r="53" spans="1:4" ht="32" x14ac:dyDescent="0.2">
      <c r="A53" s="7" t="s">
        <v>221</v>
      </c>
      <c r="B53" s="8" t="s">
        <v>959</v>
      </c>
      <c r="C53" s="8" t="s">
        <v>1042</v>
      </c>
      <c r="D53" s="10" t="s">
        <v>993</v>
      </c>
    </row>
    <row r="54" spans="1:4" ht="16" x14ac:dyDescent="0.2">
      <c r="A54" s="7" t="s">
        <v>310</v>
      </c>
      <c r="B54" s="8" t="s">
        <v>960</v>
      </c>
      <c r="C54" s="8" t="s">
        <v>961</v>
      </c>
      <c r="D54" s="10" t="s">
        <v>973</v>
      </c>
    </row>
    <row r="55" spans="1:4" ht="16" x14ac:dyDescent="0.2">
      <c r="A55" s="7" t="s">
        <v>399</v>
      </c>
      <c r="B55" s="8" t="s">
        <v>979</v>
      </c>
      <c r="C55" s="8" t="s">
        <v>975</v>
      </c>
      <c r="D55" s="10" t="s">
        <v>973</v>
      </c>
    </row>
    <row r="56" spans="1:4" ht="16" x14ac:dyDescent="0.2">
      <c r="A56" s="7" t="s">
        <v>517</v>
      </c>
      <c r="B56" s="8" t="s">
        <v>984</v>
      </c>
      <c r="C56" s="8" t="s">
        <v>985</v>
      </c>
      <c r="D56" s="10" t="s">
        <v>970</v>
      </c>
    </row>
    <row r="57" spans="1:4" ht="16" x14ac:dyDescent="0.2">
      <c r="A57" s="7" t="s">
        <v>545</v>
      </c>
      <c r="B57" s="8" t="s">
        <v>984</v>
      </c>
      <c r="C57" s="8" t="s">
        <v>985</v>
      </c>
      <c r="D57" s="10" t="s">
        <v>970</v>
      </c>
    </row>
    <row r="58" spans="1:4" ht="16" x14ac:dyDescent="0.2">
      <c r="A58" s="7" t="s">
        <v>546</v>
      </c>
      <c r="B58" s="8" t="s">
        <v>984</v>
      </c>
      <c r="C58" s="8" t="s">
        <v>985</v>
      </c>
      <c r="D58" s="10" t="s">
        <v>970</v>
      </c>
    </row>
    <row r="59" spans="1:4" ht="32" x14ac:dyDescent="0.2">
      <c r="A59" s="7" t="s">
        <v>547</v>
      </c>
      <c r="B59" s="8" t="s">
        <v>987</v>
      </c>
      <c r="C59" s="8" t="s">
        <v>986</v>
      </c>
      <c r="D59" s="10" t="s">
        <v>993</v>
      </c>
    </row>
    <row r="60" spans="1:4" ht="16" x14ac:dyDescent="0.2">
      <c r="A60" s="7" t="s">
        <v>636</v>
      </c>
      <c r="B60" s="8" t="s">
        <v>988</v>
      </c>
      <c r="C60" s="8" t="s">
        <v>989</v>
      </c>
      <c r="D60" s="10" t="s">
        <v>973</v>
      </c>
    </row>
    <row r="61" spans="1:4" ht="16" x14ac:dyDescent="0.2">
      <c r="A61" s="7" t="s">
        <v>725</v>
      </c>
      <c r="B61" s="8" t="s">
        <v>990</v>
      </c>
      <c r="C61" s="8" t="s">
        <v>989</v>
      </c>
      <c r="D61" s="10" t="s">
        <v>973</v>
      </c>
    </row>
    <row r="62" spans="1:4" ht="16" x14ac:dyDescent="0.2">
      <c r="A62" s="7" t="s">
        <v>814</v>
      </c>
      <c r="B62" s="8" t="s">
        <v>991</v>
      </c>
      <c r="C62" s="8" t="s">
        <v>992</v>
      </c>
      <c r="D62" s="10" t="s">
        <v>993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13"/>
  <sheetViews>
    <sheetView zoomScale="80" zoomScaleNormal="80" workbookViewId="0">
      <selection activeCell="BN12" sqref="BN12:BR13"/>
    </sheetView>
  </sheetViews>
  <sheetFormatPr baseColWidth="10" defaultRowHeight="15" x14ac:dyDescent="0.2"/>
  <cols>
    <col min="68" max="68" width="21.83203125" bestFit="1" customWidth="1"/>
    <col min="69" max="69" width="19.6640625" bestFit="1" customWidth="1"/>
  </cols>
  <sheetData>
    <row r="1" spans="1:93" s="6" customFormat="1" x14ac:dyDescent="0.2">
      <c r="A1" s="6" t="s">
        <v>1047</v>
      </c>
      <c r="B1" s="15" t="s">
        <v>1048</v>
      </c>
      <c r="C1" s="15" t="s">
        <v>1049</v>
      </c>
      <c r="D1" s="15" t="s">
        <v>1050</v>
      </c>
      <c r="E1" s="15" t="s">
        <v>1051</v>
      </c>
      <c r="F1" s="15" t="s">
        <v>1052</v>
      </c>
      <c r="G1" s="15" t="s">
        <v>1053</v>
      </c>
      <c r="H1" s="15" t="s">
        <v>1054</v>
      </c>
      <c r="I1" s="15" t="s">
        <v>1055</v>
      </c>
      <c r="J1" s="15" t="s">
        <v>1056</v>
      </c>
      <c r="K1" s="15" t="s">
        <v>1057</v>
      </c>
      <c r="L1" s="15" t="s">
        <v>1058</v>
      </c>
      <c r="M1" s="15" t="s">
        <v>1059</v>
      </c>
      <c r="N1" s="15" t="s">
        <v>1060</v>
      </c>
      <c r="O1" s="15" t="s">
        <v>1061</v>
      </c>
      <c r="P1" s="15" t="s">
        <v>1062</v>
      </c>
      <c r="Q1" s="15" t="s">
        <v>1063</v>
      </c>
      <c r="R1" s="15" t="s">
        <v>1064</v>
      </c>
      <c r="S1" s="15" t="s">
        <v>1065</v>
      </c>
      <c r="T1" s="15" t="s">
        <v>1066</v>
      </c>
      <c r="U1" s="15" t="s">
        <v>1067</v>
      </c>
      <c r="V1" s="15" t="s">
        <v>1068</v>
      </c>
      <c r="W1" s="15" t="s">
        <v>1069</v>
      </c>
      <c r="X1" s="15" t="s">
        <v>1070</v>
      </c>
      <c r="Y1" s="15" t="s">
        <v>1071</v>
      </c>
      <c r="Z1" s="15" t="s">
        <v>1072</v>
      </c>
      <c r="AA1" s="15" t="s">
        <v>1073</v>
      </c>
      <c r="AB1" s="15" t="s">
        <v>1074</v>
      </c>
      <c r="AC1" s="15" t="s">
        <v>1075</v>
      </c>
      <c r="AD1" s="15" t="s">
        <v>1076</v>
      </c>
      <c r="AE1" s="15" t="s">
        <v>1077</v>
      </c>
      <c r="AF1" s="15" t="s">
        <v>1078</v>
      </c>
      <c r="AG1" s="15" t="s">
        <v>1079</v>
      </c>
      <c r="AH1" s="15" t="s">
        <v>1080</v>
      </c>
      <c r="AI1" s="15" t="s">
        <v>1081</v>
      </c>
      <c r="AJ1" s="15" t="s">
        <v>1082</v>
      </c>
      <c r="AK1" s="15" t="s">
        <v>1083</v>
      </c>
      <c r="AL1" s="15" t="s">
        <v>1084</v>
      </c>
      <c r="AM1" s="15" t="s">
        <v>1085</v>
      </c>
      <c r="AN1" s="15" t="s">
        <v>1086</v>
      </c>
      <c r="AO1" s="15" t="s">
        <v>1087</v>
      </c>
      <c r="AP1" s="15" t="s">
        <v>1088</v>
      </c>
      <c r="AQ1" s="15" t="s">
        <v>1089</v>
      </c>
      <c r="AR1" s="15" t="s">
        <v>1090</v>
      </c>
      <c r="AS1" s="15" t="s">
        <v>1091</v>
      </c>
      <c r="AT1" s="15" t="s">
        <v>1092</v>
      </c>
      <c r="AU1" s="15" t="s">
        <v>1093</v>
      </c>
      <c r="AV1" s="15" t="s">
        <v>1094</v>
      </c>
      <c r="AW1" s="15" t="s">
        <v>1095</v>
      </c>
      <c r="AX1" s="15" t="s">
        <v>1096</v>
      </c>
      <c r="AY1" s="15" t="s">
        <v>1097</v>
      </c>
      <c r="AZ1" s="15" t="s">
        <v>1098</v>
      </c>
      <c r="BA1" s="15" t="s">
        <v>1099</v>
      </c>
      <c r="BB1" s="15" t="s">
        <v>1100</v>
      </c>
      <c r="BC1" s="15" t="s">
        <v>1101</v>
      </c>
      <c r="BD1" s="15" t="s">
        <v>1102</v>
      </c>
      <c r="BE1" s="15" t="s">
        <v>1103</v>
      </c>
      <c r="BF1" s="15" t="s">
        <v>1104</v>
      </c>
      <c r="BG1" s="15" t="s">
        <v>1105</v>
      </c>
      <c r="BH1" s="15" t="s">
        <v>1106</v>
      </c>
      <c r="BI1" s="15" t="s">
        <v>1107</v>
      </c>
      <c r="BJ1" s="15" t="s">
        <v>1108</v>
      </c>
      <c r="BK1" s="15" t="s">
        <v>1109</v>
      </c>
      <c r="BL1" s="15" t="s">
        <v>1110</v>
      </c>
      <c r="BM1" s="15" t="s">
        <v>1111</v>
      </c>
      <c r="BN1" s="15" t="s">
        <v>1112</v>
      </c>
      <c r="BO1" s="6" t="s">
        <v>913</v>
      </c>
      <c r="BP1" s="6" t="s">
        <v>912</v>
      </c>
      <c r="BQ1" s="6" t="s">
        <v>911</v>
      </c>
      <c r="BR1" s="6" t="s">
        <v>919</v>
      </c>
      <c r="BS1" s="6" t="s">
        <v>1118</v>
      </c>
      <c r="BT1" s="6" t="s">
        <v>1113</v>
      </c>
      <c r="BU1" s="6" t="s">
        <v>1114</v>
      </c>
      <c r="BV1" s="6" t="s">
        <v>1115</v>
      </c>
      <c r="BY1" s="6" t="s">
        <v>1117</v>
      </c>
      <c r="BZ1" s="6" t="s">
        <v>1116</v>
      </c>
      <c r="CB1" s="6" t="s">
        <v>1119</v>
      </c>
      <c r="CC1" s="6" t="s">
        <v>1120</v>
      </c>
      <c r="CD1" s="6" t="s">
        <v>1121</v>
      </c>
      <c r="CE1" s="6" t="s">
        <v>1122</v>
      </c>
      <c r="CF1" s="6" t="s">
        <v>1123</v>
      </c>
      <c r="CG1" s="6" t="s">
        <v>1124</v>
      </c>
      <c r="CH1" s="6" t="s">
        <v>1125</v>
      </c>
      <c r="CI1" s="6" t="s">
        <v>1126</v>
      </c>
      <c r="CJ1" s="6" t="s">
        <v>1127</v>
      </c>
      <c r="CK1" s="6" t="s">
        <v>1128</v>
      </c>
    </row>
    <row r="2" spans="1:93" x14ac:dyDescent="0.2">
      <c r="A2" t="s">
        <v>1046</v>
      </c>
      <c r="B2" s="3">
        <v>2</v>
      </c>
      <c r="C2" s="3">
        <v>2</v>
      </c>
      <c r="D2" s="3">
        <v>0</v>
      </c>
      <c r="E2" s="3">
        <v>0</v>
      </c>
      <c r="F2" s="3">
        <v>3</v>
      </c>
      <c r="G2" s="3">
        <v>2</v>
      </c>
      <c r="H2" s="3">
        <v>1</v>
      </c>
      <c r="I2" s="3">
        <v>0</v>
      </c>
      <c r="J2" s="3">
        <v>0</v>
      </c>
      <c r="K2" s="3">
        <v>1</v>
      </c>
      <c r="L2" s="3">
        <v>1</v>
      </c>
      <c r="M2" s="3">
        <v>2</v>
      </c>
      <c r="N2" s="3">
        <v>1</v>
      </c>
      <c r="O2" s="3">
        <v>0</v>
      </c>
      <c r="P2" s="3">
        <v>3</v>
      </c>
      <c r="Q2" s="3">
        <v>1</v>
      </c>
      <c r="R2" s="3">
        <v>0</v>
      </c>
      <c r="S2" s="3">
        <v>0</v>
      </c>
      <c r="T2" s="3">
        <v>1</v>
      </c>
      <c r="U2" s="3">
        <v>2</v>
      </c>
      <c r="V2" s="3">
        <v>1</v>
      </c>
      <c r="W2" s="3">
        <v>0</v>
      </c>
      <c r="X2" s="3">
        <v>3</v>
      </c>
      <c r="Y2" s="3">
        <v>2</v>
      </c>
      <c r="Z2" s="3">
        <v>0</v>
      </c>
      <c r="AA2" s="3">
        <v>0</v>
      </c>
      <c r="AB2" s="3">
        <v>1</v>
      </c>
      <c r="AC2" s="3">
        <v>0.5</v>
      </c>
      <c r="AD2" s="3">
        <v>0</v>
      </c>
      <c r="AE2" s="3">
        <v>0</v>
      </c>
      <c r="AF2" s="3">
        <v>0</v>
      </c>
      <c r="AG2" s="3">
        <v>5</v>
      </c>
      <c r="AH2" s="3">
        <v>1</v>
      </c>
      <c r="AI2" s="3">
        <v>0</v>
      </c>
      <c r="AJ2" s="3">
        <v>3</v>
      </c>
      <c r="AK2" s="3">
        <v>1</v>
      </c>
      <c r="AL2" s="3">
        <v>0</v>
      </c>
      <c r="AM2" s="3">
        <v>3</v>
      </c>
      <c r="AN2" s="3">
        <v>2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3</v>
      </c>
      <c r="AU2" s="3">
        <v>0</v>
      </c>
      <c r="AV2" s="3">
        <v>0</v>
      </c>
      <c r="AW2" s="3">
        <v>1</v>
      </c>
      <c r="AX2" s="3">
        <v>2</v>
      </c>
      <c r="AY2" s="3">
        <v>2</v>
      </c>
      <c r="AZ2" s="3">
        <v>3</v>
      </c>
      <c r="BA2" s="3">
        <v>5</v>
      </c>
      <c r="BB2" s="3">
        <v>0</v>
      </c>
      <c r="BC2" s="3">
        <v>2</v>
      </c>
      <c r="BD2" s="3">
        <v>1</v>
      </c>
      <c r="BE2" s="3">
        <v>1</v>
      </c>
      <c r="BF2" s="3">
        <v>1</v>
      </c>
      <c r="BG2" s="3">
        <v>0.5</v>
      </c>
      <c r="BH2" s="3">
        <v>0</v>
      </c>
      <c r="BI2" s="3">
        <v>2</v>
      </c>
      <c r="BJ2" s="3">
        <v>3</v>
      </c>
      <c r="BK2" s="3">
        <v>3</v>
      </c>
      <c r="BL2" s="3">
        <v>0.5</v>
      </c>
      <c r="BM2" s="3">
        <v>0.5</v>
      </c>
      <c r="BN2" s="3">
        <v>0</v>
      </c>
      <c r="BY2" s="3">
        <f>SUM(B2:BN2)</f>
        <v>75</v>
      </c>
      <c r="BZ2">
        <f>BY2/BS3</f>
        <v>1.875</v>
      </c>
      <c r="CB2">
        <f>COUNTIF(B2:BN2, 0.5)</f>
        <v>4</v>
      </c>
      <c r="CC2">
        <f>COUNTIF(B2:BN2, 1)</f>
        <v>14</v>
      </c>
      <c r="CD2">
        <f>COUNTIF(B2:BN2, 1.5)</f>
        <v>0</v>
      </c>
      <c r="CE2">
        <f>COUNTIF(B2:BN2, 2)</f>
        <v>11</v>
      </c>
      <c r="CF2">
        <f>COUNTIF(B2:BN2, 2.5)</f>
        <v>0</v>
      </c>
      <c r="CG2">
        <f>COUNTIF(B2:BN2, 3)</f>
        <v>9</v>
      </c>
      <c r="CH2">
        <f>COUNTIF(B2:BN2, 3.5)</f>
        <v>0</v>
      </c>
      <c r="CI2">
        <f>COUNTIF(B2:BN2, 4)</f>
        <v>0</v>
      </c>
      <c r="CJ2">
        <f>COUNTIF(B2:BN2, 4.5)</f>
        <v>0</v>
      </c>
      <c r="CK2">
        <f>COUNTIF(B2:BN2, 5)</f>
        <v>2</v>
      </c>
    </row>
    <row r="3" spans="1:93" x14ac:dyDescent="0.2">
      <c r="A3" s="5" t="s">
        <v>1043</v>
      </c>
      <c r="B3">
        <v>3</v>
      </c>
      <c r="C3">
        <v>3</v>
      </c>
      <c r="D3" s="5">
        <v>0</v>
      </c>
      <c r="E3" s="5">
        <v>0</v>
      </c>
      <c r="F3">
        <v>3</v>
      </c>
      <c r="G3">
        <v>3</v>
      </c>
      <c r="H3">
        <v>3</v>
      </c>
      <c r="I3" s="5">
        <v>0</v>
      </c>
      <c r="J3" s="5">
        <v>0</v>
      </c>
      <c r="K3">
        <v>3</v>
      </c>
      <c r="L3">
        <v>3</v>
      </c>
      <c r="M3">
        <v>3</v>
      </c>
      <c r="N3">
        <v>3</v>
      </c>
      <c r="O3" s="5">
        <v>0</v>
      </c>
      <c r="P3">
        <v>2</v>
      </c>
      <c r="Q3">
        <v>3</v>
      </c>
      <c r="R3" s="5">
        <v>0</v>
      </c>
      <c r="S3" s="5">
        <v>0</v>
      </c>
      <c r="T3">
        <v>3</v>
      </c>
      <c r="U3">
        <v>3</v>
      </c>
      <c r="V3">
        <v>3</v>
      </c>
      <c r="W3" s="5">
        <v>0</v>
      </c>
      <c r="X3">
        <v>3</v>
      </c>
      <c r="Y3">
        <v>3</v>
      </c>
      <c r="Z3" s="5">
        <v>0</v>
      </c>
      <c r="AA3" s="5">
        <v>0</v>
      </c>
      <c r="AB3">
        <v>2</v>
      </c>
      <c r="AC3">
        <v>3</v>
      </c>
      <c r="AD3" s="5">
        <v>0</v>
      </c>
      <c r="AE3" s="5">
        <v>0</v>
      </c>
      <c r="AF3" s="5">
        <v>0</v>
      </c>
      <c r="AG3">
        <v>2</v>
      </c>
      <c r="AH3">
        <v>2</v>
      </c>
      <c r="AI3" s="5">
        <v>0</v>
      </c>
      <c r="AJ3">
        <v>2</v>
      </c>
      <c r="AK3">
        <v>2</v>
      </c>
      <c r="AL3" s="5">
        <v>0</v>
      </c>
      <c r="AM3">
        <v>2</v>
      </c>
      <c r="AN3">
        <v>2</v>
      </c>
      <c r="AO3" s="5">
        <v>0</v>
      </c>
      <c r="AP3">
        <v>2</v>
      </c>
      <c r="AQ3" s="5">
        <v>0</v>
      </c>
      <c r="AR3" s="5">
        <v>0</v>
      </c>
      <c r="AS3" s="5">
        <v>0</v>
      </c>
      <c r="AT3">
        <v>1</v>
      </c>
      <c r="AU3" s="5">
        <v>0</v>
      </c>
      <c r="AV3" s="5">
        <v>0</v>
      </c>
      <c r="AW3">
        <v>3</v>
      </c>
      <c r="AX3">
        <v>3</v>
      </c>
      <c r="AY3">
        <v>2</v>
      </c>
      <c r="AZ3">
        <v>2</v>
      </c>
      <c r="BA3">
        <v>3</v>
      </c>
      <c r="BB3" s="5">
        <v>0</v>
      </c>
      <c r="BC3">
        <v>2</v>
      </c>
      <c r="BD3">
        <v>2</v>
      </c>
      <c r="BE3">
        <v>2</v>
      </c>
      <c r="BF3">
        <v>2</v>
      </c>
      <c r="BG3">
        <v>2</v>
      </c>
      <c r="BH3" s="5">
        <v>0</v>
      </c>
      <c r="BI3">
        <v>2</v>
      </c>
      <c r="BJ3">
        <v>3</v>
      </c>
      <c r="BK3" s="5">
        <v>0</v>
      </c>
      <c r="BL3">
        <v>2</v>
      </c>
      <c r="BM3">
        <v>2</v>
      </c>
      <c r="BN3" s="5">
        <v>0</v>
      </c>
      <c r="BO3">
        <f>COUNTIF(B3:BN3, 1)</f>
        <v>1</v>
      </c>
      <c r="BP3">
        <f>COUNTIF(B3:BN3, 2)</f>
        <v>19</v>
      </c>
      <c r="BQ3">
        <f>COUNTIF(B3:BN3, 3)</f>
        <v>20</v>
      </c>
      <c r="BR3">
        <f>COUNTIF(B3:BN3, 4)</f>
        <v>0</v>
      </c>
      <c r="BS3">
        <f>SUM(BO3:BR3)</f>
        <v>40</v>
      </c>
    </row>
    <row r="4" spans="1:93" x14ac:dyDescent="0.2">
      <c r="A4" t="s">
        <v>1044</v>
      </c>
      <c r="B4">
        <v>3</v>
      </c>
      <c r="C4">
        <v>3</v>
      </c>
      <c r="D4" s="5">
        <v>0</v>
      </c>
      <c r="E4" s="5">
        <v>0</v>
      </c>
      <c r="F4">
        <v>3</v>
      </c>
      <c r="G4">
        <v>3</v>
      </c>
      <c r="H4">
        <v>3</v>
      </c>
      <c r="I4" s="5">
        <v>0</v>
      </c>
      <c r="J4" s="5">
        <v>0</v>
      </c>
      <c r="K4">
        <v>3</v>
      </c>
      <c r="L4">
        <v>3</v>
      </c>
      <c r="M4">
        <v>3</v>
      </c>
      <c r="N4">
        <v>4</v>
      </c>
      <c r="O4" s="5">
        <v>0</v>
      </c>
      <c r="P4">
        <v>2</v>
      </c>
      <c r="Q4">
        <v>4</v>
      </c>
      <c r="R4" s="5">
        <v>0</v>
      </c>
      <c r="S4" s="5">
        <v>0</v>
      </c>
      <c r="T4">
        <v>3</v>
      </c>
      <c r="U4">
        <v>3</v>
      </c>
      <c r="V4">
        <v>4</v>
      </c>
      <c r="W4" s="5">
        <v>0</v>
      </c>
      <c r="X4">
        <v>2</v>
      </c>
      <c r="Y4">
        <v>4</v>
      </c>
      <c r="Z4" s="5">
        <v>0</v>
      </c>
      <c r="AA4" s="5">
        <v>0</v>
      </c>
      <c r="AB4">
        <v>2</v>
      </c>
      <c r="AC4">
        <v>3</v>
      </c>
      <c r="AD4" s="5">
        <v>0</v>
      </c>
      <c r="AE4" s="5">
        <v>0</v>
      </c>
      <c r="AF4" s="5">
        <v>0</v>
      </c>
      <c r="AG4">
        <v>2</v>
      </c>
      <c r="AH4">
        <v>2</v>
      </c>
      <c r="AI4" s="5">
        <v>0</v>
      </c>
      <c r="AJ4">
        <v>2</v>
      </c>
      <c r="AK4">
        <v>2</v>
      </c>
      <c r="AL4" s="5">
        <v>0</v>
      </c>
      <c r="AM4">
        <v>2</v>
      </c>
      <c r="AN4">
        <v>2</v>
      </c>
      <c r="AO4" s="5">
        <v>0</v>
      </c>
      <c r="AP4">
        <v>2</v>
      </c>
      <c r="AQ4" s="5">
        <v>0</v>
      </c>
      <c r="AR4" s="5">
        <v>0</v>
      </c>
      <c r="AS4" s="5">
        <v>0</v>
      </c>
      <c r="AT4">
        <v>1</v>
      </c>
      <c r="AU4" s="5">
        <v>0</v>
      </c>
      <c r="AV4" s="5">
        <v>0</v>
      </c>
      <c r="AW4">
        <v>3</v>
      </c>
      <c r="AX4">
        <v>3</v>
      </c>
      <c r="AY4">
        <v>1</v>
      </c>
      <c r="AZ4">
        <v>1</v>
      </c>
      <c r="BA4">
        <v>1</v>
      </c>
      <c r="BB4" s="5">
        <v>0</v>
      </c>
      <c r="BC4">
        <v>3</v>
      </c>
      <c r="BD4">
        <v>3</v>
      </c>
      <c r="BE4">
        <v>3</v>
      </c>
      <c r="BF4">
        <v>3</v>
      </c>
      <c r="BG4">
        <v>4</v>
      </c>
      <c r="BH4" s="5">
        <v>0</v>
      </c>
      <c r="BI4">
        <v>2</v>
      </c>
      <c r="BJ4">
        <v>2</v>
      </c>
      <c r="BK4" s="5">
        <v>0</v>
      </c>
      <c r="BL4">
        <v>4</v>
      </c>
      <c r="BM4">
        <v>4</v>
      </c>
      <c r="BN4" s="5">
        <v>0</v>
      </c>
      <c r="BO4">
        <f>COUNTIF(B4:BN4, 1)</f>
        <v>4</v>
      </c>
      <c r="BP4">
        <f>COUNTIF(B4:BN4, 2)</f>
        <v>12</v>
      </c>
      <c r="BQ4">
        <f>COUNTIF(B4:BN4, 3)</f>
        <v>17</v>
      </c>
      <c r="BR4">
        <f>COUNTIF(B4:BN4, 4)</f>
        <v>7</v>
      </c>
      <c r="BS4">
        <f>SUM(BO4:BR4)</f>
        <v>40</v>
      </c>
    </row>
    <row r="5" spans="1:93" x14ac:dyDescent="0.2">
      <c r="A5" t="s">
        <v>1045</v>
      </c>
      <c r="B5">
        <v>2</v>
      </c>
      <c r="C5">
        <v>2</v>
      </c>
      <c r="D5" s="5">
        <v>0</v>
      </c>
      <c r="E5" s="5">
        <v>0</v>
      </c>
      <c r="F5">
        <v>2</v>
      </c>
      <c r="G5">
        <v>2</v>
      </c>
      <c r="H5">
        <v>2</v>
      </c>
      <c r="I5" s="5">
        <v>0</v>
      </c>
      <c r="J5" s="5">
        <v>0</v>
      </c>
      <c r="K5">
        <v>2</v>
      </c>
      <c r="L5">
        <v>2</v>
      </c>
      <c r="M5">
        <v>2</v>
      </c>
      <c r="N5">
        <v>2</v>
      </c>
      <c r="O5" s="5">
        <v>0</v>
      </c>
      <c r="P5">
        <v>2</v>
      </c>
      <c r="Q5">
        <v>3</v>
      </c>
      <c r="R5" s="5">
        <v>0</v>
      </c>
      <c r="S5" s="5">
        <v>0</v>
      </c>
      <c r="T5">
        <v>2</v>
      </c>
      <c r="U5">
        <v>2</v>
      </c>
      <c r="V5">
        <v>2</v>
      </c>
      <c r="W5" s="5">
        <v>0</v>
      </c>
      <c r="X5">
        <v>2</v>
      </c>
      <c r="Y5">
        <v>3</v>
      </c>
      <c r="Z5" s="5">
        <v>0</v>
      </c>
      <c r="AA5" s="5">
        <v>0</v>
      </c>
      <c r="AB5">
        <v>2</v>
      </c>
      <c r="AC5">
        <v>3</v>
      </c>
      <c r="AD5" s="5">
        <v>0</v>
      </c>
      <c r="AE5" s="5">
        <v>0</v>
      </c>
      <c r="AF5" s="5">
        <v>0</v>
      </c>
      <c r="AG5">
        <v>2</v>
      </c>
      <c r="AH5">
        <v>2</v>
      </c>
      <c r="AI5" s="5">
        <v>0</v>
      </c>
      <c r="AJ5">
        <v>2</v>
      </c>
      <c r="AK5">
        <v>2</v>
      </c>
      <c r="AL5" s="5">
        <v>0</v>
      </c>
      <c r="AM5">
        <v>2</v>
      </c>
      <c r="AN5">
        <v>2</v>
      </c>
      <c r="AO5" s="5">
        <v>0</v>
      </c>
      <c r="AP5">
        <v>2</v>
      </c>
      <c r="AQ5" s="5">
        <v>0</v>
      </c>
      <c r="AR5" s="5">
        <v>0</v>
      </c>
      <c r="AS5" s="5">
        <v>0</v>
      </c>
      <c r="AT5">
        <v>3</v>
      </c>
      <c r="AU5" s="5">
        <v>0</v>
      </c>
      <c r="AV5" s="5">
        <v>0</v>
      </c>
      <c r="AW5">
        <v>3</v>
      </c>
      <c r="AX5">
        <v>3</v>
      </c>
      <c r="AY5">
        <v>2</v>
      </c>
      <c r="AZ5">
        <v>2</v>
      </c>
      <c r="BA5">
        <v>2</v>
      </c>
      <c r="BB5" s="5">
        <v>0</v>
      </c>
      <c r="BC5">
        <v>2</v>
      </c>
      <c r="BD5">
        <v>2</v>
      </c>
      <c r="BE5">
        <v>2</v>
      </c>
      <c r="BF5">
        <v>3</v>
      </c>
      <c r="BG5">
        <v>3</v>
      </c>
      <c r="BH5" s="5">
        <v>0</v>
      </c>
      <c r="BI5">
        <v>2</v>
      </c>
      <c r="BJ5">
        <v>2</v>
      </c>
      <c r="BK5" s="5">
        <v>0</v>
      </c>
      <c r="BL5">
        <v>3</v>
      </c>
      <c r="BM5">
        <v>3</v>
      </c>
      <c r="BN5" s="5">
        <v>0</v>
      </c>
      <c r="BT5">
        <f>COUNTIF(B5:BN5,1)</f>
        <v>0</v>
      </c>
      <c r="BU5">
        <f>COUNTIF(B5:BN5,2)</f>
        <v>30</v>
      </c>
      <c r="BV5">
        <f>COUNTIF(B5:BN5,3)</f>
        <v>10</v>
      </c>
      <c r="BW5">
        <f>SUM(BT5:BV5)</f>
        <v>40</v>
      </c>
      <c r="CF5" s="6">
        <v>0.5</v>
      </c>
      <c r="CG5" s="6">
        <v>1</v>
      </c>
      <c r="CH5" s="6">
        <v>1.5</v>
      </c>
      <c r="CI5" s="6">
        <v>2</v>
      </c>
      <c r="CJ5" s="6">
        <v>2.5</v>
      </c>
      <c r="CK5" s="6">
        <v>3</v>
      </c>
      <c r="CL5" s="6">
        <v>3.5</v>
      </c>
      <c r="CM5" s="6">
        <v>4</v>
      </c>
      <c r="CN5" s="6">
        <v>4.5</v>
      </c>
      <c r="CO5" s="6">
        <v>5</v>
      </c>
    </row>
    <row r="6" spans="1:93" x14ac:dyDescent="0.2">
      <c r="CE6" t="s">
        <v>1046</v>
      </c>
      <c r="CF6">
        <v>4</v>
      </c>
      <c r="CG6">
        <v>14</v>
      </c>
      <c r="CH6">
        <v>0</v>
      </c>
      <c r="CI6">
        <v>11</v>
      </c>
      <c r="CJ6">
        <v>0</v>
      </c>
      <c r="CK6">
        <v>9</v>
      </c>
      <c r="CL6">
        <v>0</v>
      </c>
      <c r="CM6">
        <v>0</v>
      </c>
      <c r="CN6">
        <v>0</v>
      </c>
      <c r="CO6">
        <v>2</v>
      </c>
    </row>
    <row r="12" spans="1:93" x14ac:dyDescent="0.2">
      <c r="BI12" s="6" t="s">
        <v>913</v>
      </c>
      <c r="BJ12" s="6" t="s">
        <v>912</v>
      </c>
      <c r="BK12" s="6" t="s">
        <v>911</v>
      </c>
      <c r="BL12" s="6" t="s">
        <v>919</v>
      </c>
      <c r="BO12" s="6" t="s">
        <v>913</v>
      </c>
      <c r="BP12" s="6" t="s">
        <v>912</v>
      </c>
      <c r="BQ12" s="6" t="s">
        <v>911</v>
      </c>
      <c r="BR12" s="6" t="s">
        <v>919</v>
      </c>
      <c r="BU12" s="6" t="s">
        <v>1113</v>
      </c>
      <c r="BV12" s="6" t="s">
        <v>1114</v>
      </c>
      <c r="BW12" s="6" t="s">
        <v>1115</v>
      </c>
    </row>
    <row r="13" spans="1:93" x14ac:dyDescent="0.2">
      <c r="BH13" t="s">
        <v>1044</v>
      </c>
      <c r="BI13">
        <v>4</v>
      </c>
      <c r="BJ13">
        <v>12</v>
      </c>
      <c r="BK13">
        <v>15</v>
      </c>
      <c r="BL13">
        <v>8</v>
      </c>
      <c r="BN13" t="s">
        <v>1043</v>
      </c>
      <c r="BO13">
        <v>1</v>
      </c>
      <c r="BP13">
        <v>19</v>
      </c>
      <c r="BQ13">
        <v>18</v>
      </c>
      <c r="BR13">
        <v>0</v>
      </c>
      <c r="BT13" t="s">
        <v>1045</v>
      </c>
      <c r="BU13">
        <v>0</v>
      </c>
      <c r="BV13">
        <v>30</v>
      </c>
      <c r="BW13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2"/>
  <sheetViews>
    <sheetView topLeftCell="W1" workbookViewId="0">
      <selection activeCell="B1" sqref="B1:BN61"/>
    </sheetView>
  </sheetViews>
  <sheetFormatPr baseColWidth="10" defaultRowHeight="15" x14ac:dyDescent="0.2"/>
  <cols>
    <col min="1" max="1" width="14.83203125" bestFit="1" customWidth="1"/>
  </cols>
  <sheetData>
    <row r="1" spans="1:71" x14ac:dyDescent="0.2">
      <c r="A1" t="s">
        <v>1043</v>
      </c>
      <c r="B1" s="15" t="s">
        <v>1048</v>
      </c>
      <c r="C1" s="15" t="s">
        <v>1049</v>
      </c>
      <c r="D1" s="15" t="s">
        <v>1050</v>
      </c>
      <c r="E1" s="15" t="s">
        <v>1051</v>
      </c>
      <c r="F1" s="15" t="s">
        <v>1052</v>
      </c>
      <c r="G1" s="15" t="s">
        <v>1053</v>
      </c>
      <c r="H1" s="15" t="s">
        <v>1054</v>
      </c>
      <c r="I1" s="15" t="s">
        <v>1055</v>
      </c>
      <c r="J1" s="15" t="s">
        <v>1056</v>
      </c>
      <c r="K1" s="15" t="s">
        <v>1057</v>
      </c>
      <c r="L1" s="15" t="s">
        <v>1058</v>
      </c>
      <c r="M1" s="15" t="s">
        <v>1059</v>
      </c>
      <c r="N1" s="15" t="s">
        <v>1060</v>
      </c>
      <c r="O1" s="15" t="s">
        <v>1061</v>
      </c>
      <c r="P1" s="15" t="s">
        <v>1062</v>
      </c>
      <c r="Q1" s="15" t="s">
        <v>1063</v>
      </c>
      <c r="R1" s="15" t="s">
        <v>1064</v>
      </c>
      <c r="S1" s="15" t="s">
        <v>1065</v>
      </c>
      <c r="T1" s="15" t="s">
        <v>1066</v>
      </c>
      <c r="U1" s="15" t="s">
        <v>1067</v>
      </c>
      <c r="V1" s="15" t="s">
        <v>1068</v>
      </c>
      <c r="W1" s="15" t="s">
        <v>1069</v>
      </c>
      <c r="X1" s="15" t="s">
        <v>1070</v>
      </c>
      <c r="Y1" s="15" t="s">
        <v>1071</v>
      </c>
      <c r="Z1" s="15" t="s">
        <v>1072</v>
      </c>
      <c r="AA1" s="15" t="s">
        <v>1073</v>
      </c>
      <c r="AB1" s="15" t="s">
        <v>1074</v>
      </c>
      <c r="AC1" s="15" t="s">
        <v>1075</v>
      </c>
      <c r="AD1" s="15" t="s">
        <v>1076</v>
      </c>
      <c r="AE1" s="15" t="s">
        <v>1077</v>
      </c>
      <c r="AF1" s="15" t="s">
        <v>1078</v>
      </c>
      <c r="AG1" s="15" t="s">
        <v>1079</v>
      </c>
      <c r="AH1" s="15" t="s">
        <v>1080</v>
      </c>
      <c r="AI1" s="15" t="s">
        <v>1081</v>
      </c>
      <c r="AJ1" s="15" t="s">
        <v>1082</v>
      </c>
      <c r="AK1" s="15" t="s">
        <v>1083</v>
      </c>
      <c r="AL1" s="15" t="s">
        <v>1084</v>
      </c>
      <c r="AM1" s="15" t="s">
        <v>1085</v>
      </c>
      <c r="AN1" s="15" t="s">
        <v>1086</v>
      </c>
      <c r="AO1" s="15" t="s">
        <v>1087</v>
      </c>
      <c r="AP1" s="15" t="s">
        <v>1088</v>
      </c>
      <c r="AQ1" s="15" t="s">
        <v>1089</v>
      </c>
      <c r="AR1" s="15" t="s">
        <v>1090</v>
      </c>
      <c r="AS1" s="15" t="s">
        <v>1091</v>
      </c>
      <c r="AT1" s="15" t="s">
        <v>1092</v>
      </c>
      <c r="AU1" s="15" t="s">
        <v>1093</v>
      </c>
      <c r="AV1" s="15" t="s">
        <v>1094</v>
      </c>
      <c r="AW1" s="15" t="s">
        <v>1095</v>
      </c>
      <c r="AX1" s="15" t="s">
        <v>1096</v>
      </c>
      <c r="AY1" s="15" t="s">
        <v>1097</v>
      </c>
      <c r="AZ1" s="15" t="s">
        <v>1098</v>
      </c>
      <c r="BA1" s="15" t="s">
        <v>1099</v>
      </c>
      <c r="BB1" s="15" t="s">
        <v>1100</v>
      </c>
      <c r="BC1" s="15" t="s">
        <v>1101</v>
      </c>
      <c r="BD1" s="15" t="s">
        <v>1102</v>
      </c>
      <c r="BE1" s="15" t="s">
        <v>1103</v>
      </c>
      <c r="BF1" s="15" t="s">
        <v>1104</v>
      </c>
      <c r="BG1" s="15" t="s">
        <v>1105</v>
      </c>
      <c r="BH1" s="15" t="s">
        <v>1106</v>
      </c>
      <c r="BI1" s="15" t="s">
        <v>1107</v>
      </c>
      <c r="BJ1" s="15" t="s">
        <v>1108</v>
      </c>
      <c r="BK1" s="15" t="s">
        <v>1109</v>
      </c>
      <c r="BL1" s="15" t="s">
        <v>1110</v>
      </c>
      <c r="BM1" s="15" t="s">
        <v>1111</v>
      </c>
      <c r="BN1" s="15" t="s">
        <v>1112</v>
      </c>
      <c r="BO1" s="6" t="s">
        <v>913</v>
      </c>
      <c r="BP1" s="6" t="s">
        <v>912</v>
      </c>
      <c r="BQ1" s="6" t="s">
        <v>911</v>
      </c>
      <c r="BR1" s="6" t="s">
        <v>919</v>
      </c>
      <c r="BS1" s="6" t="s">
        <v>1118</v>
      </c>
    </row>
    <row r="2" spans="1:71" x14ac:dyDescent="0.2">
      <c r="A2" s="5">
        <v>1</v>
      </c>
      <c r="B2">
        <v>3</v>
      </c>
      <c r="C2">
        <v>3</v>
      </c>
      <c r="D2" s="5">
        <v>0</v>
      </c>
      <c r="E2" s="5">
        <v>0</v>
      </c>
      <c r="F2">
        <v>3</v>
      </c>
      <c r="G2">
        <v>3</v>
      </c>
      <c r="H2">
        <v>3</v>
      </c>
      <c r="I2" s="5">
        <v>0</v>
      </c>
      <c r="J2" s="5">
        <v>0</v>
      </c>
      <c r="K2">
        <v>3</v>
      </c>
      <c r="L2">
        <v>3</v>
      </c>
      <c r="M2">
        <v>3</v>
      </c>
      <c r="N2">
        <v>3</v>
      </c>
      <c r="O2" s="5">
        <v>0</v>
      </c>
      <c r="P2">
        <v>2</v>
      </c>
      <c r="Q2">
        <v>3</v>
      </c>
      <c r="R2" s="5">
        <v>0</v>
      </c>
      <c r="S2" s="5">
        <v>0</v>
      </c>
      <c r="T2">
        <v>3</v>
      </c>
      <c r="U2">
        <v>3</v>
      </c>
      <c r="V2">
        <v>3</v>
      </c>
      <c r="W2" s="5">
        <v>0</v>
      </c>
      <c r="X2">
        <v>3</v>
      </c>
      <c r="Y2">
        <v>3</v>
      </c>
      <c r="Z2" s="5">
        <v>0</v>
      </c>
      <c r="AA2" s="5">
        <v>0</v>
      </c>
      <c r="AB2">
        <v>2</v>
      </c>
      <c r="AC2">
        <v>3</v>
      </c>
      <c r="AD2" s="5">
        <v>0</v>
      </c>
      <c r="AE2" s="5">
        <v>0</v>
      </c>
      <c r="AF2" s="5">
        <v>0</v>
      </c>
      <c r="AG2">
        <v>2</v>
      </c>
      <c r="AH2">
        <v>2</v>
      </c>
      <c r="AI2" s="5">
        <v>0</v>
      </c>
      <c r="AJ2">
        <v>2</v>
      </c>
      <c r="AK2">
        <v>2</v>
      </c>
      <c r="AL2" s="5">
        <v>0</v>
      </c>
      <c r="AM2">
        <v>2</v>
      </c>
      <c r="AN2">
        <v>2</v>
      </c>
      <c r="AO2" s="5">
        <v>0</v>
      </c>
      <c r="AP2">
        <v>2</v>
      </c>
      <c r="AQ2" s="5">
        <v>0</v>
      </c>
      <c r="AR2" s="5">
        <v>0</v>
      </c>
      <c r="AS2" s="5">
        <v>0</v>
      </c>
      <c r="AT2">
        <v>1</v>
      </c>
      <c r="AU2" s="5">
        <v>0</v>
      </c>
      <c r="AV2" s="5">
        <v>0</v>
      </c>
      <c r="AW2">
        <v>3</v>
      </c>
      <c r="AX2">
        <v>3</v>
      </c>
      <c r="AY2">
        <v>2</v>
      </c>
      <c r="AZ2">
        <v>2</v>
      </c>
      <c r="BA2">
        <v>3</v>
      </c>
      <c r="BB2" s="5">
        <v>0</v>
      </c>
      <c r="BC2">
        <v>2</v>
      </c>
      <c r="BD2">
        <v>2</v>
      </c>
      <c r="BE2">
        <v>2</v>
      </c>
      <c r="BF2">
        <v>2</v>
      </c>
      <c r="BG2">
        <v>2</v>
      </c>
      <c r="BH2" s="5">
        <v>0</v>
      </c>
      <c r="BI2">
        <v>2</v>
      </c>
      <c r="BJ2">
        <v>3</v>
      </c>
      <c r="BK2" s="5">
        <v>0</v>
      </c>
      <c r="BL2">
        <v>2</v>
      </c>
      <c r="BM2">
        <v>2</v>
      </c>
      <c r="BN2" s="5">
        <v>0</v>
      </c>
      <c r="BO2">
        <f>COUNTIF(B2:BN2, 1)</f>
        <v>1</v>
      </c>
      <c r="BP2">
        <f>COUNTIF(B2:BN2, 2)</f>
        <v>19</v>
      </c>
      <c r="BQ2">
        <f>COUNTIF(B2:BN2, 3)</f>
        <v>20</v>
      </c>
      <c r="BR2">
        <f>COUNTIF(B2:BN2, 4)</f>
        <v>0</v>
      </c>
      <c r="BS2">
        <f>SUM(BO2:BR2)</f>
        <v>40</v>
      </c>
    </row>
    <row r="3" spans="1:71" x14ac:dyDescent="0.2">
      <c r="A3" s="5">
        <v>2</v>
      </c>
      <c r="B3">
        <v>1</v>
      </c>
      <c r="C3">
        <v>1</v>
      </c>
      <c r="D3">
        <v>1</v>
      </c>
      <c r="E3" s="5">
        <v>0</v>
      </c>
      <c r="F3">
        <v>1</v>
      </c>
      <c r="G3">
        <v>1</v>
      </c>
      <c r="H3" s="5">
        <v>0</v>
      </c>
      <c r="I3" s="5">
        <v>0</v>
      </c>
      <c r="J3" s="5">
        <v>0</v>
      </c>
      <c r="K3">
        <v>1</v>
      </c>
      <c r="L3">
        <v>1</v>
      </c>
      <c r="M3" s="5">
        <v>0</v>
      </c>
      <c r="N3" s="5">
        <v>0</v>
      </c>
      <c r="O3" s="5">
        <v>0</v>
      </c>
      <c r="P3">
        <v>1</v>
      </c>
      <c r="Q3" s="5">
        <v>0</v>
      </c>
      <c r="R3" s="5">
        <v>0</v>
      </c>
      <c r="S3" s="5">
        <v>0</v>
      </c>
      <c r="T3">
        <v>1</v>
      </c>
      <c r="U3">
        <v>1</v>
      </c>
      <c r="V3" s="5">
        <v>0</v>
      </c>
      <c r="W3" s="5">
        <v>0</v>
      </c>
      <c r="X3">
        <v>1</v>
      </c>
      <c r="Y3" s="5">
        <v>0</v>
      </c>
      <c r="Z3" s="5">
        <v>0</v>
      </c>
      <c r="AA3" s="5">
        <v>0</v>
      </c>
      <c r="AB3">
        <v>1</v>
      </c>
      <c r="AC3" s="5">
        <v>0</v>
      </c>
      <c r="AD3" s="5">
        <v>0</v>
      </c>
      <c r="AE3" s="5">
        <v>0</v>
      </c>
      <c r="AF3" s="5">
        <v>0</v>
      </c>
      <c r="AG3">
        <v>1</v>
      </c>
      <c r="AH3">
        <v>1</v>
      </c>
      <c r="AI3" s="5">
        <v>0</v>
      </c>
      <c r="AJ3">
        <v>1</v>
      </c>
      <c r="AK3" s="5">
        <v>0</v>
      </c>
      <c r="AL3" s="5">
        <v>0</v>
      </c>
      <c r="AM3">
        <v>1</v>
      </c>
      <c r="AN3">
        <v>1</v>
      </c>
      <c r="AO3" s="5">
        <v>0</v>
      </c>
      <c r="AP3">
        <v>1</v>
      </c>
      <c r="AQ3">
        <v>1</v>
      </c>
      <c r="AR3" s="5">
        <v>0</v>
      </c>
      <c r="AS3" s="5">
        <v>0</v>
      </c>
      <c r="AT3">
        <v>1</v>
      </c>
      <c r="AU3" s="5">
        <v>0</v>
      </c>
      <c r="AV3" s="5">
        <v>0</v>
      </c>
      <c r="AW3">
        <v>1</v>
      </c>
      <c r="AX3">
        <v>1</v>
      </c>
      <c r="AY3" s="5">
        <v>0</v>
      </c>
      <c r="AZ3">
        <v>1</v>
      </c>
      <c r="BA3" s="5">
        <v>0</v>
      </c>
      <c r="BB3" s="5">
        <v>0</v>
      </c>
      <c r="BC3">
        <v>1</v>
      </c>
      <c r="BD3">
        <v>1</v>
      </c>
      <c r="BE3" s="5">
        <v>0</v>
      </c>
      <c r="BF3">
        <v>1</v>
      </c>
      <c r="BG3" s="5">
        <v>0</v>
      </c>
      <c r="BH3" s="5">
        <v>0</v>
      </c>
      <c r="BI3">
        <v>1</v>
      </c>
      <c r="BJ3" s="5">
        <v>0</v>
      </c>
      <c r="BK3" s="5">
        <v>0</v>
      </c>
      <c r="BL3">
        <v>1</v>
      </c>
      <c r="BM3" s="5">
        <v>0</v>
      </c>
      <c r="BN3" s="5">
        <v>0</v>
      </c>
      <c r="BO3">
        <f t="shared" ref="BO3:BO61" si="0">COUNTIF(B3:BN3, 1)</f>
        <v>28</v>
      </c>
      <c r="BP3">
        <f t="shared" ref="BP3:BP61" si="1">COUNTIF(B3:BN3, 2)</f>
        <v>0</v>
      </c>
      <c r="BQ3">
        <f t="shared" ref="BQ3:BQ61" si="2">COUNTIF(B3:BN3, 3)</f>
        <v>0</v>
      </c>
      <c r="BR3">
        <f t="shared" ref="BR3:BR61" si="3">COUNTIF(B3:BN3, 4)</f>
        <v>0</v>
      </c>
      <c r="BS3">
        <f t="shared" ref="BS3:BS61" si="4">SUM(BO3:BR3)</f>
        <v>28</v>
      </c>
    </row>
    <row r="4" spans="1:71" x14ac:dyDescent="0.2">
      <c r="A4" s="5">
        <v>3</v>
      </c>
      <c r="B4">
        <v>1</v>
      </c>
      <c r="C4">
        <v>1</v>
      </c>
      <c r="D4">
        <v>1</v>
      </c>
      <c r="E4" s="5">
        <v>0</v>
      </c>
      <c r="F4">
        <v>1</v>
      </c>
      <c r="G4">
        <v>1</v>
      </c>
      <c r="H4" s="5">
        <v>0</v>
      </c>
      <c r="I4" s="5">
        <v>0</v>
      </c>
      <c r="J4" s="5">
        <v>0</v>
      </c>
      <c r="K4">
        <v>1</v>
      </c>
      <c r="L4">
        <v>1</v>
      </c>
      <c r="M4" s="5">
        <v>0</v>
      </c>
      <c r="N4" s="5">
        <v>0</v>
      </c>
      <c r="O4" s="5">
        <v>0</v>
      </c>
      <c r="P4">
        <v>1</v>
      </c>
      <c r="Q4">
        <v>2</v>
      </c>
      <c r="R4">
        <v>2</v>
      </c>
      <c r="S4" s="5">
        <v>0</v>
      </c>
      <c r="T4">
        <v>2</v>
      </c>
      <c r="U4" s="5">
        <v>0</v>
      </c>
      <c r="V4" s="5">
        <v>0</v>
      </c>
      <c r="W4" s="5">
        <v>0</v>
      </c>
      <c r="X4">
        <v>2</v>
      </c>
      <c r="Y4">
        <v>2</v>
      </c>
      <c r="Z4" s="5">
        <v>0</v>
      </c>
      <c r="AA4" s="5">
        <v>0</v>
      </c>
      <c r="AB4">
        <v>2</v>
      </c>
      <c r="AC4">
        <v>1</v>
      </c>
      <c r="AD4">
        <v>1</v>
      </c>
      <c r="AE4" s="5">
        <v>0</v>
      </c>
      <c r="AF4" s="5">
        <v>0</v>
      </c>
      <c r="AG4">
        <v>1</v>
      </c>
      <c r="AH4">
        <v>1</v>
      </c>
      <c r="AI4" s="5">
        <v>0</v>
      </c>
      <c r="AJ4">
        <v>1</v>
      </c>
      <c r="AK4">
        <v>1</v>
      </c>
      <c r="AL4">
        <v>1</v>
      </c>
      <c r="AM4">
        <v>1</v>
      </c>
      <c r="AN4">
        <v>1</v>
      </c>
      <c r="AO4" s="5">
        <v>0</v>
      </c>
      <c r="AP4">
        <v>1</v>
      </c>
      <c r="AQ4">
        <v>1</v>
      </c>
      <c r="AR4" s="5">
        <v>0</v>
      </c>
      <c r="AS4" s="5">
        <v>0</v>
      </c>
      <c r="AT4">
        <v>1</v>
      </c>
      <c r="AU4">
        <v>1</v>
      </c>
      <c r="AV4" s="5">
        <v>0</v>
      </c>
      <c r="AW4">
        <v>1</v>
      </c>
      <c r="AX4" s="5">
        <v>0</v>
      </c>
      <c r="AY4" s="5">
        <v>0</v>
      </c>
      <c r="AZ4">
        <v>1</v>
      </c>
      <c r="BA4">
        <v>1</v>
      </c>
      <c r="BB4" s="5">
        <v>0</v>
      </c>
      <c r="BC4">
        <v>1</v>
      </c>
      <c r="BD4" s="5">
        <v>0</v>
      </c>
      <c r="BE4" s="5">
        <v>0</v>
      </c>
      <c r="BF4">
        <v>1</v>
      </c>
      <c r="BG4">
        <v>1</v>
      </c>
      <c r="BH4" s="5">
        <v>0</v>
      </c>
      <c r="BI4">
        <v>1</v>
      </c>
      <c r="BJ4" s="5">
        <v>0</v>
      </c>
      <c r="BK4" s="5">
        <v>0</v>
      </c>
      <c r="BL4">
        <v>1</v>
      </c>
      <c r="BM4">
        <v>1</v>
      </c>
      <c r="BN4" s="5">
        <v>0</v>
      </c>
      <c r="BO4">
        <f t="shared" si="0"/>
        <v>30</v>
      </c>
      <c r="BP4">
        <f t="shared" si="1"/>
        <v>6</v>
      </c>
      <c r="BQ4">
        <f t="shared" si="2"/>
        <v>0</v>
      </c>
      <c r="BR4">
        <f t="shared" si="3"/>
        <v>0</v>
      </c>
      <c r="BS4">
        <f t="shared" si="4"/>
        <v>36</v>
      </c>
    </row>
    <row r="5" spans="1:71" x14ac:dyDescent="0.2">
      <c r="A5" s="5">
        <v>4</v>
      </c>
      <c r="B5">
        <v>1</v>
      </c>
      <c r="C5">
        <v>4</v>
      </c>
      <c r="D5">
        <v>1</v>
      </c>
      <c r="E5" s="5">
        <v>0</v>
      </c>
      <c r="F5">
        <v>1</v>
      </c>
      <c r="G5">
        <v>1</v>
      </c>
      <c r="H5">
        <v>2</v>
      </c>
      <c r="I5" s="5">
        <v>0</v>
      </c>
      <c r="J5" s="5">
        <v>0</v>
      </c>
      <c r="K5">
        <v>2</v>
      </c>
      <c r="L5">
        <v>3</v>
      </c>
      <c r="M5">
        <v>3</v>
      </c>
      <c r="N5" s="5">
        <v>0</v>
      </c>
      <c r="O5" s="5">
        <v>0</v>
      </c>
      <c r="P5">
        <v>2</v>
      </c>
      <c r="Q5">
        <v>2</v>
      </c>
      <c r="R5" s="5">
        <v>0</v>
      </c>
      <c r="S5" s="5">
        <v>0</v>
      </c>
      <c r="T5">
        <v>2</v>
      </c>
      <c r="U5">
        <v>1</v>
      </c>
      <c r="V5">
        <v>2</v>
      </c>
      <c r="W5">
        <v>2</v>
      </c>
      <c r="X5">
        <v>2</v>
      </c>
      <c r="Y5">
        <v>2</v>
      </c>
      <c r="Z5">
        <v>2</v>
      </c>
      <c r="AA5" s="5">
        <v>0</v>
      </c>
      <c r="AB5">
        <v>1</v>
      </c>
      <c r="AC5">
        <v>1</v>
      </c>
      <c r="AD5" s="5">
        <v>0</v>
      </c>
      <c r="AE5" s="5">
        <v>0</v>
      </c>
      <c r="AF5" s="5">
        <v>0</v>
      </c>
      <c r="AG5">
        <v>1</v>
      </c>
      <c r="AH5">
        <v>1</v>
      </c>
      <c r="AI5" s="5">
        <v>0</v>
      </c>
      <c r="AJ5">
        <v>1</v>
      </c>
      <c r="AK5">
        <v>1</v>
      </c>
      <c r="AL5">
        <v>1</v>
      </c>
      <c r="AM5">
        <v>1</v>
      </c>
      <c r="AN5" s="5">
        <v>0</v>
      </c>
      <c r="AO5" s="5">
        <v>0</v>
      </c>
      <c r="AP5">
        <v>2</v>
      </c>
      <c r="AQ5">
        <v>1</v>
      </c>
      <c r="AR5">
        <v>1</v>
      </c>
      <c r="AS5" s="5">
        <v>0</v>
      </c>
      <c r="AT5">
        <v>1</v>
      </c>
      <c r="AU5" s="5">
        <v>0</v>
      </c>
      <c r="AV5" s="5">
        <v>0</v>
      </c>
      <c r="AW5">
        <v>1</v>
      </c>
      <c r="AX5">
        <v>1</v>
      </c>
      <c r="AY5" s="5">
        <v>0</v>
      </c>
      <c r="AZ5">
        <v>1</v>
      </c>
      <c r="BA5">
        <v>1</v>
      </c>
      <c r="BB5">
        <v>1</v>
      </c>
      <c r="BC5">
        <v>1</v>
      </c>
      <c r="BD5">
        <v>1</v>
      </c>
      <c r="BE5" s="5">
        <v>0</v>
      </c>
      <c r="BF5">
        <v>1</v>
      </c>
      <c r="BG5">
        <v>1</v>
      </c>
      <c r="BH5" s="5">
        <v>0</v>
      </c>
      <c r="BI5">
        <v>1</v>
      </c>
      <c r="BJ5">
        <v>1</v>
      </c>
      <c r="BK5" s="5">
        <v>0</v>
      </c>
      <c r="BL5">
        <v>2</v>
      </c>
      <c r="BM5">
        <v>1</v>
      </c>
      <c r="BN5" s="5">
        <v>0</v>
      </c>
      <c r="BO5">
        <f t="shared" si="0"/>
        <v>28</v>
      </c>
      <c r="BP5">
        <f t="shared" si="1"/>
        <v>12</v>
      </c>
      <c r="BQ5">
        <f t="shared" si="2"/>
        <v>2</v>
      </c>
      <c r="BR5">
        <f t="shared" si="3"/>
        <v>1</v>
      </c>
      <c r="BS5">
        <f t="shared" si="4"/>
        <v>43</v>
      </c>
    </row>
    <row r="6" spans="1:71" x14ac:dyDescent="0.2">
      <c r="A6" s="5">
        <v>7</v>
      </c>
      <c r="B6">
        <v>1</v>
      </c>
      <c r="C6">
        <v>2</v>
      </c>
      <c r="D6">
        <v>1</v>
      </c>
      <c r="E6">
        <v>2</v>
      </c>
      <c r="F6">
        <v>1</v>
      </c>
      <c r="G6">
        <v>1</v>
      </c>
      <c r="H6" s="5">
        <v>0</v>
      </c>
      <c r="I6" s="5">
        <v>0</v>
      </c>
      <c r="J6" s="5">
        <v>0</v>
      </c>
      <c r="K6">
        <v>3</v>
      </c>
      <c r="L6">
        <v>4</v>
      </c>
      <c r="M6" s="5">
        <v>0</v>
      </c>
      <c r="N6" s="5">
        <v>0</v>
      </c>
      <c r="O6" s="5">
        <v>0</v>
      </c>
      <c r="P6">
        <v>2</v>
      </c>
      <c r="Q6">
        <v>2</v>
      </c>
      <c r="R6" s="5">
        <v>0</v>
      </c>
      <c r="S6" s="5">
        <v>0</v>
      </c>
      <c r="T6">
        <v>2</v>
      </c>
      <c r="U6">
        <v>2</v>
      </c>
      <c r="V6" s="5">
        <v>0</v>
      </c>
      <c r="W6" s="5">
        <v>0</v>
      </c>
      <c r="X6">
        <v>1</v>
      </c>
      <c r="Y6">
        <v>1</v>
      </c>
      <c r="Z6" s="5">
        <v>0</v>
      </c>
      <c r="AA6" s="5">
        <v>0</v>
      </c>
      <c r="AB6">
        <v>1</v>
      </c>
      <c r="AC6">
        <v>2</v>
      </c>
      <c r="AD6" s="5">
        <v>0</v>
      </c>
      <c r="AE6" s="5">
        <v>0</v>
      </c>
      <c r="AF6" s="5">
        <v>0</v>
      </c>
      <c r="AG6">
        <v>1</v>
      </c>
      <c r="AH6">
        <v>1</v>
      </c>
      <c r="AI6" s="5">
        <v>0</v>
      </c>
      <c r="AJ6">
        <v>4</v>
      </c>
      <c r="AK6">
        <v>4</v>
      </c>
      <c r="AL6" s="5">
        <v>0</v>
      </c>
      <c r="AM6">
        <v>4</v>
      </c>
      <c r="AN6">
        <v>2</v>
      </c>
      <c r="AO6">
        <v>3</v>
      </c>
      <c r="AP6">
        <v>3</v>
      </c>
      <c r="AQ6">
        <v>2</v>
      </c>
      <c r="AR6" s="5">
        <v>0</v>
      </c>
      <c r="AS6" s="5">
        <v>0</v>
      </c>
      <c r="AT6">
        <v>3</v>
      </c>
      <c r="AU6">
        <v>3</v>
      </c>
      <c r="AV6">
        <v>3</v>
      </c>
      <c r="AW6">
        <v>1</v>
      </c>
      <c r="AX6">
        <v>1</v>
      </c>
      <c r="AY6" s="5">
        <v>0</v>
      </c>
      <c r="AZ6">
        <v>1</v>
      </c>
      <c r="BA6" s="5">
        <v>0</v>
      </c>
      <c r="BB6" s="5">
        <v>0</v>
      </c>
      <c r="BC6">
        <v>1</v>
      </c>
      <c r="BD6">
        <v>2</v>
      </c>
      <c r="BE6" s="5">
        <v>0</v>
      </c>
      <c r="BF6">
        <v>1</v>
      </c>
      <c r="BG6">
        <v>1</v>
      </c>
      <c r="BH6" s="5">
        <v>0</v>
      </c>
      <c r="BI6">
        <v>3</v>
      </c>
      <c r="BJ6">
        <v>3</v>
      </c>
      <c r="BK6" s="5">
        <v>0</v>
      </c>
      <c r="BL6">
        <v>2</v>
      </c>
      <c r="BM6">
        <v>2</v>
      </c>
      <c r="BN6" s="5">
        <v>0</v>
      </c>
      <c r="BO6">
        <f t="shared" si="0"/>
        <v>15</v>
      </c>
      <c r="BP6">
        <f t="shared" si="1"/>
        <v>12</v>
      </c>
      <c r="BQ6">
        <f t="shared" si="2"/>
        <v>8</v>
      </c>
      <c r="BR6">
        <f t="shared" si="3"/>
        <v>4</v>
      </c>
      <c r="BS6">
        <f t="shared" si="4"/>
        <v>39</v>
      </c>
    </row>
    <row r="7" spans="1:71" x14ac:dyDescent="0.2">
      <c r="A7" s="5">
        <v>8</v>
      </c>
      <c r="B7">
        <v>2</v>
      </c>
      <c r="C7" s="5">
        <v>0</v>
      </c>
      <c r="D7" s="5">
        <v>0</v>
      </c>
      <c r="E7" s="5">
        <v>0</v>
      </c>
      <c r="F7">
        <v>1</v>
      </c>
      <c r="G7">
        <v>2</v>
      </c>
      <c r="H7">
        <v>1</v>
      </c>
      <c r="I7" s="5">
        <v>0</v>
      </c>
      <c r="J7" s="5">
        <v>0</v>
      </c>
      <c r="K7">
        <v>1</v>
      </c>
      <c r="L7">
        <v>1</v>
      </c>
      <c r="M7" s="5">
        <v>0</v>
      </c>
      <c r="N7" s="5">
        <v>0</v>
      </c>
      <c r="O7" s="5">
        <v>0</v>
      </c>
      <c r="P7">
        <v>1</v>
      </c>
      <c r="Q7">
        <v>1</v>
      </c>
      <c r="R7" s="5">
        <v>0</v>
      </c>
      <c r="S7" s="5">
        <v>0</v>
      </c>
      <c r="T7">
        <v>1</v>
      </c>
      <c r="U7">
        <v>1</v>
      </c>
      <c r="V7" s="5">
        <v>0</v>
      </c>
      <c r="W7" s="5">
        <v>0</v>
      </c>
      <c r="X7">
        <v>1</v>
      </c>
      <c r="Y7">
        <v>1</v>
      </c>
      <c r="Z7">
        <v>1</v>
      </c>
      <c r="AA7" s="5">
        <v>0</v>
      </c>
      <c r="AB7">
        <v>2</v>
      </c>
      <c r="AC7">
        <v>2</v>
      </c>
      <c r="AD7">
        <v>2</v>
      </c>
      <c r="AE7" s="5">
        <v>0</v>
      </c>
      <c r="AF7" s="5">
        <v>0</v>
      </c>
      <c r="AG7">
        <v>2</v>
      </c>
      <c r="AH7">
        <v>2</v>
      </c>
      <c r="AI7">
        <v>2</v>
      </c>
      <c r="AJ7">
        <v>2</v>
      </c>
      <c r="AK7">
        <v>2</v>
      </c>
      <c r="AL7" s="5">
        <v>0</v>
      </c>
      <c r="AM7">
        <v>1</v>
      </c>
      <c r="AN7">
        <v>2</v>
      </c>
      <c r="AO7" s="5">
        <v>0</v>
      </c>
      <c r="AP7">
        <v>1</v>
      </c>
      <c r="AQ7">
        <v>2</v>
      </c>
      <c r="AR7">
        <v>2</v>
      </c>
      <c r="AS7" s="5">
        <v>0</v>
      </c>
      <c r="AT7">
        <v>2</v>
      </c>
      <c r="AU7">
        <v>2</v>
      </c>
      <c r="AV7">
        <v>2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2</v>
      </c>
      <c r="BH7">
        <v>1</v>
      </c>
      <c r="BI7">
        <v>1</v>
      </c>
      <c r="BJ7">
        <v>1</v>
      </c>
      <c r="BK7" s="5">
        <v>0</v>
      </c>
      <c r="BL7">
        <v>1</v>
      </c>
      <c r="BM7">
        <v>1</v>
      </c>
      <c r="BN7">
        <v>1</v>
      </c>
      <c r="BO7">
        <f t="shared" si="0"/>
        <v>29</v>
      </c>
      <c r="BP7">
        <f t="shared" si="1"/>
        <v>17</v>
      </c>
      <c r="BQ7">
        <f t="shared" si="2"/>
        <v>0</v>
      </c>
      <c r="BR7">
        <f t="shared" si="3"/>
        <v>0</v>
      </c>
      <c r="BS7">
        <f t="shared" si="4"/>
        <v>46</v>
      </c>
    </row>
    <row r="8" spans="1:71" x14ac:dyDescent="0.2">
      <c r="A8" s="5">
        <v>9</v>
      </c>
      <c r="B8">
        <v>2</v>
      </c>
      <c r="C8">
        <v>2</v>
      </c>
      <c r="D8" s="5">
        <v>0</v>
      </c>
      <c r="E8" s="5">
        <v>0</v>
      </c>
      <c r="F8">
        <v>1</v>
      </c>
      <c r="G8">
        <v>1</v>
      </c>
      <c r="H8" s="5">
        <v>0</v>
      </c>
      <c r="I8" s="5">
        <v>0</v>
      </c>
      <c r="J8" s="5">
        <v>0</v>
      </c>
      <c r="K8">
        <v>2</v>
      </c>
      <c r="L8">
        <v>1</v>
      </c>
      <c r="M8">
        <v>2</v>
      </c>
      <c r="N8" s="5">
        <v>0</v>
      </c>
      <c r="O8" s="5">
        <v>0</v>
      </c>
      <c r="P8">
        <v>1</v>
      </c>
      <c r="Q8">
        <v>2</v>
      </c>
      <c r="R8">
        <v>1</v>
      </c>
      <c r="S8" s="5">
        <v>0</v>
      </c>
      <c r="T8">
        <v>1</v>
      </c>
      <c r="U8">
        <v>1</v>
      </c>
      <c r="V8" s="5">
        <v>0</v>
      </c>
      <c r="W8" s="5">
        <v>0</v>
      </c>
      <c r="X8">
        <v>1</v>
      </c>
      <c r="Y8">
        <v>1</v>
      </c>
      <c r="Z8" s="5">
        <v>0</v>
      </c>
      <c r="AA8" s="5">
        <v>0</v>
      </c>
      <c r="AB8">
        <v>1</v>
      </c>
      <c r="AC8">
        <v>1</v>
      </c>
      <c r="AD8" s="5">
        <v>0</v>
      </c>
      <c r="AE8" s="5">
        <v>0</v>
      </c>
      <c r="AF8" s="5">
        <v>0</v>
      </c>
      <c r="AG8">
        <v>1</v>
      </c>
      <c r="AH8">
        <v>1</v>
      </c>
      <c r="AI8" s="5">
        <v>0</v>
      </c>
      <c r="AJ8">
        <v>1</v>
      </c>
      <c r="AK8">
        <v>1</v>
      </c>
      <c r="AL8" s="5">
        <v>0</v>
      </c>
      <c r="AM8">
        <v>2</v>
      </c>
      <c r="AN8" s="5">
        <v>0</v>
      </c>
      <c r="AO8" s="5">
        <v>0</v>
      </c>
      <c r="AP8">
        <v>1</v>
      </c>
      <c r="AQ8">
        <v>2</v>
      </c>
      <c r="AR8">
        <v>2</v>
      </c>
      <c r="AS8" s="5">
        <v>0</v>
      </c>
      <c r="AT8">
        <v>1</v>
      </c>
      <c r="AU8">
        <v>1</v>
      </c>
      <c r="AV8" s="5">
        <v>0</v>
      </c>
      <c r="AW8">
        <v>2</v>
      </c>
      <c r="AX8">
        <v>2</v>
      </c>
      <c r="AY8" s="5">
        <v>0</v>
      </c>
      <c r="AZ8">
        <v>1</v>
      </c>
      <c r="BA8">
        <v>1</v>
      </c>
      <c r="BB8">
        <v>1</v>
      </c>
      <c r="BC8">
        <v>1</v>
      </c>
      <c r="BD8">
        <v>1</v>
      </c>
      <c r="BE8" s="5">
        <v>0</v>
      </c>
      <c r="BF8">
        <v>1</v>
      </c>
      <c r="BG8">
        <v>2</v>
      </c>
      <c r="BH8" s="5">
        <v>0</v>
      </c>
      <c r="BI8">
        <v>1</v>
      </c>
      <c r="BJ8">
        <v>1</v>
      </c>
      <c r="BK8" s="5">
        <v>0</v>
      </c>
      <c r="BL8">
        <v>2</v>
      </c>
      <c r="BM8" s="5">
        <v>0</v>
      </c>
      <c r="BN8" s="5">
        <v>0</v>
      </c>
      <c r="BO8">
        <f t="shared" si="0"/>
        <v>26</v>
      </c>
      <c r="BP8">
        <f t="shared" si="1"/>
        <v>12</v>
      </c>
      <c r="BQ8">
        <f t="shared" si="2"/>
        <v>0</v>
      </c>
      <c r="BR8">
        <f t="shared" si="3"/>
        <v>0</v>
      </c>
      <c r="BS8">
        <f t="shared" si="4"/>
        <v>38</v>
      </c>
    </row>
    <row r="9" spans="1:71" x14ac:dyDescent="0.2">
      <c r="A9" s="5">
        <v>10</v>
      </c>
      <c r="B9">
        <v>2</v>
      </c>
      <c r="C9">
        <v>2</v>
      </c>
      <c r="D9" s="5">
        <v>0</v>
      </c>
      <c r="E9" s="5">
        <v>0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 s="5">
        <v>0</v>
      </c>
      <c r="W9" s="5">
        <v>0</v>
      </c>
      <c r="X9">
        <v>2</v>
      </c>
      <c r="Y9">
        <v>1</v>
      </c>
      <c r="Z9">
        <v>1</v>
      </c>
      <c r="AA9" s="5">
        <v>0</v>
      </c>
      <c r="AB9">
        <v>1</v>
      </c>
      <c r="AC9">
        <v>1</v>
      </c>
      <c r="AD9">
        <v>1</v>
      </c>
      <c r="AE9" s="5">
        <v>0</v>
      </c>
      <c r="AF9" s="5">
        <v>0</v>
      </c>
      <c r="AG9">
        <v>1</v>
      </c>
      <c r="AH9">
        <v>1</v>
      </c>
      <c r="AI9" s="5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 s="5">
        <v>0</v>
      </c>
      <c r="AW9">
        <v>1</v>
      </c>
      <c r="AX9">
        <v>2</v>
      </c>
      <c r="AY9" s="5">
        <v>0</v>
      </c>
      <c r="AZ9">
        <v>2</v>
      </c>
      <c r="BA9">
        <v>2</v>
      </c>
      <c r="BB9">
        <v>1</v>
      </c>
      <c r="BC9">
        <v>2</v>
      </c>
      <c r="BD9">
        <v>1</v>
      </c>
      <c r="BE9" s="5">
        <v>0</v>
      </c>
      <c r="BF9">
        <v>1</v>
      </c>
      <c r="BG9">
        <v>1</v>
      </c>
      <c r="BH9" s="5">
        <v>0</v>
      </c>
      <c r="BI9">
        <v>1</v>
      </c>
      <c r="BJ9">
        <v>1</v>
      </c>
      <c r="BK9">
        <v>1</v>
      </c>
      <c r="BL9">
        <v>1</v>
      </c>
      <c r="BM9">
        <v>1</v>
      </c>
      <c r="BN9" s="5">
        <v>0</v>
      </c>
      <c r="BO9">
        <f t="shared" si="0"/>
        <v>31</v>
      </c>
      <c r="BP9">
        <f t="shared" si="1"/>
        <v>21</v>
      </c>
      <c r="BQ9">
        <f t="shared" si="2"/>
        <v>0</v>
      </c>
      <c r="BR9">
        <f t="shared" si="3"/>
        <v>0</v>
      </c>
      <c r="BS9">
        <f t="shared" si="4"/>
        <v>52</v>
      </c>
    </row>
    <row r="10" spans="1:71" x14ac:dyDescent="0.2">
      <c r="A10" s="5">
        <v>11</v>
      </c>
      <c r="B10">
        <v>2</v>
      </c>
      <c r="C10">
        <v>1</v>
      </c>
      <c r="D10">
        <v>2</v>
      </c>
      <c r="E10" s="5">
        <v>0</v>
      </c>
      <c r="F10">
        <v>1</v>
      </c>
      <c r="G10">
        <v>2</v>
      </c>
      <c r="H10">
        <v>2</v>
      </c>
      <c r="I10" s="5">
        <v>0</v>
      </c>
      <c r="J10" s="5">
        <v>0</v>
      </c>
      <c r="K10">
        <v>2</v>
      </c>
      <c r="L10">
        <v>1</v>
      </c>
      <c r="M10" s="5">
        <v>0</v>
      </c>
      <c r="N10" s="5">
        <v>0</v>
      </c>
      <c r="O10" s="5">
        <v>0</v>
      </c>
      <c r="P10">
        <v>2</v>
      </c>
      <c r="Q10">
        <v>2</v>
      </c>
      <c r="R10" s="5">
        <v>0</v>
      </c>
      <c r="S10" s="5">
        <v>0</v>
      </c>
      <c r="T10">
        <v>1</v>
      </c>
      <c r="U10">
        <v>1</v>
      </c>
      <c r="V10">
        <v>2</v>
      </c>
      <c r="W10" s="5">
        <v>0</v>
      </c>
      <c r="X10">
        <v>2</v>
      </c>
      <c r="Y10" s="5">
        <v>0</v>
      </c>
      <c r="Z10" s="5">
        <v>0</v>
      </c>
      <c r="AA10" s="5">
        <v>0</v>
      </c>
      <c r="AB10">
        <v>1</v>
      </c>
      <c r="AC10" s="5">
        <v>0</v>
      </c>
      <c r="AD10" s="5">
        <v>0</v>
      </c>
      <c r="AE10" s="5">
        <v>0</v>
      </c>
      <c r="AF10" s="5">
        <v>0</v>
      </c>
      <c r="AG10">
        <v>1</v>
      </c>
      <c r="AH10">
        <v>2</v>
      </c>
      <c r="AI10">
        <v>1</v>
      </c>
      <c r="AJ10">
        <v>1</v>
      </c>
      <c r="AK10" s="5">
        <v>0</v>
      </c>
      <c r="AL10" s="5">
        <v>0</v>
      </c>
      <c r="AM10">
        <v>2</v>
      </c>
      <c r="AN10" s="5">
        <v>0</v>
      </c>
      <c r="AO10" s="5">
        <v>0</v>
      </c>
      <c r="AP10">
        <v>1</v>
      </c>
      <c r="AQ10">
        <v>2</v>
      </c>
      <c r="AR10" s="5">
        <v>0</v>
      </c>
      <c r="AS10" s="5">
        <v>0</v>
      </c>
      <c r="AT10">
        <v>1</v>
      </c>
      <c r="AU10">
        <v>1</v>
      </c>
      <c r="AV10" s="5">
        <v>0</v>
      </c>
      <c r="AW10">
        <v>1</v>
      </c>
      <c r="AX10">
        <v>2</v>
      </c>
      <c r="AY10">
        <v>2</v>
      </c>
      <c r="AZ10">
        <v>2</v>
      </c>
      <c r="BA10">
        <v>2</v>
      </c>
      <c r="BB10" s="5">
        <v>0</v>
      </c>
      <c r="BC10">
        <v>1</v>
      </c>
      <c r="BD10">
        <v>2</v>
      </c>
      <c r="BE10" s="5">
        <v>0</v>
      </c>
      <c r="BF10">
        <v>2</v>
      </c>
      <c r="BG10">
        <v>2</v>
      </c>
      <c r="BH10">
        <v>2</v>
      </c>
      <c r="BI10">
        <v>2</v>
      </c>
      <c r="BJ10" s="5">
        <v>0</v>
      </c>
      <c r="BK10" s="5">
        <v>0</v>
      </c>
      <c r="BL10">
        <v>2</v>
      </c>
      <c r="BM10" s="5">
        <v>0</v>
      </c>
      <c r="BN10" s="5">
        <v>0</v>
      </c>
      <c r="BO10">
        <f t="shared" si="0"/>
        <v>14</v>
      </c>
      <c r="BP10">
        <f t="shared" si="1"/>
        <v>22</v>
      </c>
      <c r="BQ10">
        <f t="shared" si="2"/>
        <v>0</v>
      </c>
      <c r="BR10">
        <f t="shared" si="3"/>
        <v>0</v>
      </c>
      <c r="BS10">
        <f t="shared" si="4"/>
        <v>36</v>
      </c>
    </row>
    <row r="11" spans="1:71" x14ac:dyDescent="0.2">
      <c r="A11" s="5">
        <v>12</v>
      </c>
      <c r="B11">
        <v>2</v>
      </c>
      <c r="C11">
        <v>1</v>
      </c>
      <c r="D11">
        <v>2</v>
      </c>
      <c r="E11" s="5">
        <v>0</v>
      </c>
      <c r="F11">
        <v>2</v>
      </c>
      <c r="G11">
        <v>2</v>
      </c>
      <c r="H11" s="5">
        <v>0</v>
      </c>
      <c r="I11" s="5">
        <v>0</v>
      </c>
      <c r="J11" s="5">
        <v>0</v>
      </c>
      <c r="K11">
        <v>2</v>
      </c>
      <c r="L11">
        <v>2</v>
      </c>
      <c r="M11" s="5">
        <v>0</v>
      </c>
      <c r="N11" s="5">
        <v>0</v>
      </c>
      <c r="O11" s="5">
        <v>0</v>
      </c>
      <c r="P11">
        <v>1</v>
      </c>
      <c r="Q11">
        <v>1</v>
      </c>
      <c r="R11" s="5">
        <v>0</v>
      </c>
      <c r="S11" s="5">
        <v>0</v>
      </c>
      <c r="T11">
        <v>2</v>
      </c>
      <c r="U11">
        <v>2</v>
      </c>
      <c r="V11" s="5">
        <v>0</v>
      </c>
      <c r="W11" s="5">
        <v>0</v>
      </c>
      <c r="X11">
        <v>1</v>
      </c>
      <c r="Y11">
        <v>3</v>
      </c>
      <c r="Z11" s="5">
        <v>0</v>
      </c>
      <c r="AA11" s="5">
        <v>0</v>
      </c>
      <c r="AB11">
        <v>2</v>
      </c>
      <c r="AC11">
        <v>2</v>
      </c>
      <c r="AD11" s="5">
        <v>0</v>
      </c>
      <c r="AE11" s="5">
        <v>0</v>
      </c>
      <c r="AF11" s="5">
        <v>0</v>
      </c>
      <c r="AG11">
        <v>2</v>
      </c>
      <c r="AH11">
        <v>2</v>
      </c>
      <c r="AI11" s="5">
        <v>0</v>
      </c>
      <c r="AJ11">
        <v>2</v>
      </c>
      <c r="AK11">
        <v>2</v>
      </c>
      <c r="AL11" s="5">
        <v>0</v>
      </c>
      <c r="AM11">
        <v>2</v>
      </c>
      <c r="AN11">
        <v>1</v>
      </c>
      <c r="AO11" s="5">
        <v>0</v>
      </c>
      <c r="AP11">
        <v>1</v>
      </c>
      <c r="AQ11">
        <v>1</v>
      </c>
      <c r="AR11" s="5">
        <v>0</v>
      </c>
      <c r="AS11" s="5">
        <v>0</v>
      </c>
      <c r="AT11">
        <v>1</v>
      </c>
      <c r="AU11">
        <v>1</v>
      </c>
      <c r="AV11" s="5">
        <v>0</v>
      </c>
      <c r="AW11">
        <v>1</v>
      </c>
      <c r="AX11">
        <v>1</v>
      </c>
      <c r="AY11" s="5">
        <v>0</v>
      </c>
      <c r="AZ11">
        <v>1</v>
      </c>
      <c r="BA11" s="5">
        <v>0</v>
      </c>
      <c r="BB11" s="5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 s="5">
        <v>0</v>
      </c>
      <c r="BI11">
        <v>1</v>
      </c>
      <c r="BJ11">
        <v>1</v>
      </c>
      <c r="BK11" s="5">
        <v>0</v>
      </c>
      <c r="BL11">
        <v>1</v>
      </c>
      <c r="BM11">
        <v>1</v>
      </c>
      <c r="BN11" s="5">
        <v>0</v>
      </c>
      <c r="BO11">
        <f t="shared" si="0"/>
        <v>21</v>
      </c>
      <c r="BP11">
        <f t="shared" si="1"/>
        <v>15</v>
      </c>
      <c r="BQ11">
        <f t="shared" si="2"/>
        <v>1</v>
      </c>
      <c r="BR11">
        <f t="shared" si="3"/>
        <v>0</v>
      </c>
      <c r="BS11">
        <f t="shared" si="4"/>
        <v>37</v>
      </c>
    </row>
    <row r="12" spans="1:71" x14ac:dyDescent="0.2">
      <c r="A12" s="5">
        <v>13</v>
      </c>
      <c r="B12">
        <v>1</v>
      </c>
      <c r="C12">
        <v>1</v>
      </c>
      <c r="D12" s="5">
        <v>0</v>
      </c>
      <c r="E12" s="5">
        <v>0</v>
      </c>
      <c r="F12">
        <v>1</v>
      </c>
      <c r="G12">
        <v>1</v>
      </c>
      <c r="H12" s="5">
        <v>0</v>
      </c>
      <c r="I12" s="5">
        <v>0</v>
      </c>
      <c r="J12" s="5">
        <v>0</v>
      </c>
      <c r="K12">
        <v>1</v>
      </c>
      <c r="L12">
        <v>1</v>
      </c>
      <c r="M12" s="5">
        <v>0</v>
      </c>
      <c r="N12" s="5">
        <v>0</v>
      </c>
      <c r="O12" s="5">
        <v>0</v>
      </c>
      <c r="P12">
        <v>1</v>
      </c>
      <c r="Q12">
        <v>2</v>
      </c>
      <c r="R12" s="5">
        <v>0</v>
      </c>
      <c r="S12" s="5">
        <v>0</v>
      </c>
      <c r="T12">
        <v>1</v>
      </c>
      <c r="U12">
        <v>1</v>
      </c>
      <c r="V12">
        <v>1</v>
      </c>
      <c r="W12" s="5">
        <v>0</v>
      </c>
      <c r="X12">
        <v>1</v>
      </c>
      <c r="Y12">
        <v>1</v>
      </c>
      <c r="Z12" s="5">
        <v>0</v>
      </c>
      <c r="AA12" s="5">
        <v>0</v>
      </c>
      <c r="AB12">
        <v>1</v>
      </c>
      <c r="AC12">
        <v>1</v>
      </c>
      <c r="AD12">
        <v>1</v>
      </c>
      <c r="AE12" s="5">
        <v>0</v>
      </c>
      <c r="AF12" s="5">
        <v>0</v>
      </c>
      <c r="AG12">
        <v>1</v>
      </c>
      <c r="AH12" s="5">
        <v>0</v>
      </c>
      <c r="AI12" s="5">
        <v>0</v>
      </c>
      <c r="AJ12">
        <v>1</v>
      </c>
      <c r="AK12" s="5">
        <v>0</v>
      </c>
      <c r="AL12" s="5">
        <v>0</v>
      </c>
      <c r="AM12">
        <v>1</v>
      </c>
      <c r="AN12">
        <v>1</v>
      </c>
      <c r="AO12" s="5">
        <v>0</v>
      </c>
      <c r="AP12">
        <v>1</v>
      </c>
      <c r="AQ12">
        <v>1</v>
      </c>
      <c r="AR12" s="5">
        <v>0</v>
      </c>
      <c r="AS12" s="5">
        <v>0</v>
      </c>
      <c r="AT12">
        <v>2</v>
      </c>
      <c r="AU12" s="5">
        <v>0</v>
      </c>
      <c r="AV12" s="5">
        <v>0</v>
      </c>
      <c r="AW12">
        <v>2</v>
      </c>
      <c r="AX12" s="5">
        <v>0</v>
      </c>
      <c r="AY12" s="5">
        <v>0</v>
      </c>
      <c r="AZ12">
        <v>1</v>
      </c>
      <c r="BA12">
        <v>1</v>
      </c>
      <c r="BB12" s="5">
        <v>0</v>
      </c>
      <c r="BC12">
        <v>1</v>
      </c>
      <c r="BD12">
        <v>1</v>
      </c>
      <c r="BE12" s="5">
        <v>0</v>
      </c>
      <c r="BF12">
        <v>1</v>
      </c>
      <c r="BG12" s="5">
        <v>0</v>
      </c>
      <c r="BH12" s="5">
        <v>0</v>
      </c>
      <c r="BI12">
        <v>1</v>
      </c>
      <c r="BJ12">
        <v>2</v>
      </c>
      <c r="BK12" s="5">
        <v>0</v>
      </c>
      <c r="BL12">
        <v>1</v>
      </c>
      <c r="BM12" s="5">
        <v>0</v>
      </c>
      <c r="BN12" s="5">
        <v>0</v>
      </c>
      <c r="BO12">
        <f t="shared" si="0"/>
        <v>28</v>
      </c>
      <c r="BP12">
        <f t="shared" si="1"/>
        <v>4</v>
      </c>
      <c r="BQ12">
        <f t="shared" si="2"/>
        <v>0</v>
      </c>
      <c r="BR12">
        <f t="shared" si="3"/>
        <v>0</v>
      </c>
      <c r="BS12">
        <f t="shared" si="4"/>
        <v>32</v>
      </c>
    </row>
    <row r="13" spans="1:71" x14ac:dyDescent="0.2">
      <c r="A13" s="5">
        <v>14</v>
      </c>
      <c r="B13">
        <v>1</v>
      </c>
      <c r="C13">
        <v>2</v>
      </c>
      <c r="D13">
        <v>1</v>
      </c>
      <c r="E13" s="5">
        <v>0</v>
      </c>
      <c r="F13">
        <v>2</v>
      </c>
      <c r="G13">
        <v>2</v>
      </c>
      <c r="H13" s="5">
        <v>0</v>
      </c>
      <c r="I13" s="5">
        <v>0</v>
      </c>
      <c r="J13" s="5">
        <v>0</v>
      </c>
      <c r="K13">
        <v>1</v>
      </c>
      <c r="L13">
        <v>1</v>
      </c>
      <c r="M13" s="5">
        <v>0</v>
      </c>
      <c r="N13" s="5">
        <v>0</v>
      </c>
      <c r="O13" s="5">
        <v>0</v>
      </c>
      <c r="P13">
        <v>1</v>
      </c>
      <c r="Q13">
        <v>1</v>
      </c>
      <c r="R13" s="5">
        <v>0</v>
      </c>
      <c r="S13" s="5">
        <v>0</v>
      </c>
      <c r="T13">
        <v>1</v>
      </c>
      <c r="U13">
        <v>2</v>
      </c>
      <c r="V13" s="5">
        <v>0</v>
      </c>
      <c r="W13" s="5">
        <v>0</v>
      </c>
      <c r="X13">
        <v>2</v>
      </c>
      <c r="Y13" s="5">
        <v>0</v>
      </c>
      <c r="Z13" s="5">
        <v>0</v>
      </c>
      <c r="AA13" s="5">
        <v>0</v>
      </c>
      <c r="AB13">
        <v>2</v>
      </c>
      <c r="AC13">
        <v>1</v>
      </c>
      <c r="AD13" s="5">
        <v>0</v>
      </c>
      <c r="AE13" s="5">
        <v>0</v>
      </c>
      <c r="AF13" s="5">
        <v>0</v>
      </c>
      <c r="AG13">
        <v>1</v>
      </c>
      <c r="AH13" s="5">
        <v>0</v>
      </c>
      <c r="AI13" s="5">
        <v>0</v>
      </c>
      <c r="AJ13">
        <v>1</v>
      </c>
      <c r="AK13">
        <v>1</v>
      </c>
      <c r="AL13" s="5">
        <v>0</v>
      </c>
      <c r="AM13">
        <v>1</v>
      </c>
      <c r="AN13">
        <v>1</v>
      </c>
      <c r="AO13" s="5">
        <v>0</v>
      </c>
      <c r="AP13">
        <v>1</v>
      </c>
      <c r="AQ13">
        <v>2</v>
      </c>
      <c r="AR13" s="5">
        <v>0</v>
      </c>
      <c r="AS13" s="5">
        <v>0</v>
      </c>
      <c r="AT13">
        <v>2</v>
      </c>
      <c r="AU13" s="5">
        <v>0</v>
      </c>
      <c r="AV13" s="5">
        <v>0</v>
      </c>
      <c r="AW13">
        <v>1</v>
      </c>
      <c r="AX13" s="5">
        <v>0</v>
      </c>
      <c r="AY13" s="5">
        <v>0</v>
      </c>
      <c r="AZ13">
        <v>1</v>
      </c>
      <c r="BA13">
        <v>1</v>
      </c>
      <c r="BB13" s="5">
        <v>0</v>
      </c>
      <c r="BC13">
        <v>1</v>
      </c>
      <c r="BD13">
        <v>1</v>
      </c>
      <c r="BE13" s="5">
        <v>0</v>
      </c>
      <c r="BF13">
        <v>1</v>
      </c>
      <c r="BG13">
        <v>1</v>
      </c>
      <c r="BH13" s="5">
        <v>0</v>
      </c>
      <c r="BI13">
        <v>2</v>
      </c>
      <c r="BJ13">
        <v>2</v>
      </c>
      <c r="BK13" s="5">
        <v>0</v>
      </c>
      <c r="BL13">
        <v>1</v>
      </c>
      <c r="BM13">
        <v>1</v>
      </c>
      <c r="BN13" s="5">
        <v>0</v>
      </c>
      <c r="BO13">
        <f t="shared" si="0"/>
        <v>23</v>
      </c>
      <c r="BP13">
        <f t="shared" si="1"/>
        <v>10</v>
      </c>
      <c r="BQ13">
        <f t="shared" si="2"/>
        <v>0</v>
      </c>
      <c r="BR13">
        <f t="shared" si="3"/>
        <v>0</v>
      </c>
      <c r="BS13">
        <f t="shared" si="4"/>
        <v>33</v>
      </c>
    </row>
    <row r="14" spans="1:71" x14ac:dyDescent="0.2">
      <c r="A14" s="5">
        <v>15</v>
      </c>
      <c r="B14">
        <v>1</v>
      </c>
      <c r="C14">
        <v>2</v>
      </c>
      <c r="D14">
        <v>2</v>
      </c>
      <c r="E14" s="5">
        <v>0</v>
      </c>
      <c r="F14">
        <v>1</v>
      </c>
      <c r="G14">
        <v>1</v>
      </c>
      <c r="H14" s="5">
        <v>0</v>
      </c>
      <c r="I14" s="5">
        <v>0</v>
      </c>
      <c r="J14" s="5">
        <v>0</v>
      </c>
      <c r="K14">
        <v>2</v>
      </c>
      <c r="L14">
        <v>2</v>
      </c>
      <c r="M14" s="5">
        <v>0</v>
      </c>
      <c r="N14" s="5">
        <v>0</v>
      </c>
      <c r="O14" s="5">
        <v>0</v>
      </c>
      <c r="P14">
        <v>1</v>
      </c>
      <c r="Q14" s="5">
        <v>0</v>
      </c>
      <c r="R14" s="5">
        <v>0</v>
      </c>
      <c r="S14" s="5">
        <v>0</v>
      </c>
      <c r="T14">
        <v>1</v>
      </c>
      <c r="U14">
        <v>1</v>
      </c>
      <c r="V14" s="5">
        <v>0</v>
      </c>
      <c r="W14" s="5">
        <v>0</v>
      </c>
      <c r="X14">
        <v>1</v>
      </c>
      <c r="Y14" s="5">
        <v>0</v>
      </c>
      <c r="Z14" s="5">
        <v>0</v>
      </c>
      <c r="AA14" s="5">
        <v>0</v>
      </c>
      <c r="AB14">
        <v>2</v>
      </c>
      <c r="AC14">
        <v>2</v>
      </c>
      <c r="AD14" s="5">
        <v>0</v>
      </c>
      <c r="AE14" s="5">
        <v>0</v>
      </c>
      <c r="AF14" s="5">
        <v>0</v>
      </c>
      <c r="AG14">
        <v>2</v>
      </c>
      <c r="AH14">
        <v>2</v>
      </c>
      <c r="AI14" s="5">
        <v>0</v>
      </c>
      <c r="AJ14">
        <v>1</v>
      </c>
      <c r="AK14">
        <v>2</v>
      </c>
      <c r="AL14">
        <v>2</v>
      </c>
      <c r="AM14">
        <v>1</v>
      </c>
      <c r="AN14" s="5">
        <v>0</v>
      </c>
      <c r="AO14" s="5">
        <v>0</v>
      </c>
      <c r="AP14">
        <v>1</v>
      </c>
      <c r="AQ14" s="5">
        <v>0</v>
      </c>
      <c r="AR14" s="5">
        <v>0</v>
      </c>
      <c r="AS14" s="5">
        <v>0</v>
      </c>
      <c r="AT14">
        <v>2</v>
      </c>
      <c r="AU14">
        <v>1</v>
      </c>
      <c r="AV14" s="5">
        <v>0</v>
      </c>
      <c r="AW14">
        <v>1</v>
      </c>
      <c r="AX14">
        <v>1</v>
      </c>
      <c r="AY14" s="5">
        <v>0</v>
      </c>
      <c r="AZ14">
        <v>1</v>
      </c>
      <c r="BA14">
        <v>1</v>
      </c>
      <c r="BB14" s="5">
        <v>0</v>
      </c>
      <c r="BC14">
        <v>1</v>
      </c>
      <c r="BD14">
        <v>1</v>
      </c>
      <c r="BE14" s="5">
        <v>0</v>
      </c>
      <c r="BF14">
        <v>1</v>
      </c>
      <c r="BG14" s="5">
        <v>0</v>
      </c>
      <c r="BH14" s="5">
        <v>0</v>
      </c>
      <c r="BI14">
        <v>1</v>
      </c>
      <c r="BJ14">
        <v>1</v>
      </c>
      <c r="BK14" s="5">
        <v>0</v>
      </c>
      <c r="BL14">
        <v>2</v>
      </c>
      <c r="BM14">
        <v>2</v>
      </c>
      <c r="BN14" s="5">
        <v>0</v>
      </c>
      <c r="BO14">
        <f t="shared" si="0"/>
        <v>20</v>
      </c>
      <c r="BP14">
        <f t="shared" si="1"/>
        <v>13</v>
      </c>
      <c r="BQ14">
        <f t="shared" si="2"/>
        <v>0</v>
      </c>
      <c r="BR14">
        <f t="shared" si="3"/>
        <v>0</v>
      </c>
      <c r="BS14">
        <f t="shared" si="4"/>
        <v>33</v>
      </c>
    </row>
    <row r="15" spans="1:71" x14ac:dyDescent="0.2">
      <c r="A15" s="5">
        <v>17</v>
      </c>
      <c r="B15">
        <v>1</v>
      </c>
      <c r="C15">
        <v>1</v>
      </c>
      <c r="D15" s="5">
        <v>0</v>
      </c>
      <c r="E15" s="5">
        <v>0</v>
      </c>
      <c r="F15">
        <v>1</v>
      </c>
      <c r="G15" s="5">
        <v>0</v>
      </c>
      <c r="H15" s="5">
        <v>0</v>
      </c>
      <c r="I15" s="5">
        <v>0</v>
      </c>
      <c r="J15" s="5">
        <v>0</v>
      </c>
      <c r="K15">
        <v>2</v>
      </c>
      <c r="L15">
        <v>2</v>
      </c>
      <c r="M15" s="5">
        <v>0</v>
      </c>
      <c r="N15" s="5">
        <v>0</v>
      </c>
      <c r="O15" s="5">
        <v>0</v>
      </c>
      <c r="P15">
        <v>2</v>
      </c>
      <c r="Q15">
        <v>2</v>
      </c>
      <c r="R15">
        <v>2</v>
      </c>
      <c r="S15" s="5">
        <v>0</v>
      </c>
      <c r="T15">
        <v>2</v>
      </c>
      <c r="U15">
        <v>1</v>
      </c>
      <c r="V15">
        <v>1</v>
      </c>
      <c r="W15" s="5">
        <v>0</v>
      </c>
      <c r="X15">
        <v>1</v>
      </c>
      <c r="Y15">
        <v>2</v>
      </c>
      <c r="Z15">
        <v>2</v>
      </c>
      <c r="AA15" s="5">
        <v>0</v>
      </c>
      <c r="AB15">
        <v>1</v>
      </c>
      <c r="AC15">
        <v>2</v>
      </c>
      <c r="AD15">
        <v>1</v>
      </c>
      <c r="AE15" s="5">
        <v>0</v>
      </c>
      <c r="AF15" s="5">
        <v>0</v>
      </c>
      <c r="AG15">
        <v>2</v>
      </c>
      <c r="AH15">
        <v>2</v>
      </c>
      <c r="AI15" s="5">
        <v>0</v>
      </c>
      <c r="AJ15">
        <v>2</v>
      </c>
      <c r="AK15">
        <v>2</v>
      </c>
      <c r="AL15" s="5">
        <v>0</v>
      </c>
      <c r="AM15">
        <v>1</v>
      </c>
      <c r="AN15" s="5">
        <v>0</v>
      </c>
      <c r="AO15" s="5">
        <v>0</v>
      </c>
      <c r="AP15">
        <v>1</v>
      </c>
      <c r="AQ15" s="5">
        <v>0</v>
      </c>
      <c r="AR15" s="5">
        <v>0</v>
      </c>
      <c r="AS15" s="5">
        <v>0</v>
      </c>
      <c r="AT15">
        <v>1</v>
      </c>
      <c r="AU15">
        <v>1</v>
      </c>
      <c r="AV15" s="5">
        <v>0</v>
      </c>
      <c r="AW15">
        <v>2</v>
      </c>
      <c r="AX15">
        <v>1</v>
      </c>
      <c r="AY15" s="5">
        <v>0</v>
      </c>
      <c r="AZ15">
        <v>1</v>
      </c>
      <c r="BA15" s="5">
        <v>0</v>
      </c>
      <c r="BB15" s="5">
        <v>0</v>
      </c>
      <c r="BC15">
        <v>1</v>
      </c>
      <c r="BD15">
        <v>3</v>
      </c>
      <c r="BE15" s="5">
        <v>0</v>
      </c>
      <c r="BF15">
        <v>1</v>
      </c>
      <c r="BG15" s="5">
        <v>0</v>
      </c>
      <c r="BH15" s="5">
        <v>0</v>
      </c>
      <c r="BI15">
        <v>1</v>
      </c>
      <c r="BJ15" s="5">
        <v>0</v>
      </c>
      <c r="BK15" s="5">
        <v>0</v>
      </c>
      <c r="BL15">
        <v>1</v>
      </c>
      <c r="BM15" s="5">
        <v>0</v>
      </c>
      <c r="BN15" s="5">
        <v>0</v>
      </c>
      <c r="BO15">
        <f t="shared" si="0"/>
        <v>18</v>
      </c>
      <c r="BP15">
        <f t="shared" si="1"/>
        <v>14</v>
      </c>
      <c r="BQ15">
        <f t="shared" si="2"/>
        <v>1</v>
      </c>
      <c r="BR15">
        <f t="shared" si="3"/>
        <v>0</v>
      </c>
      <c r="BS15">
        <f t="shared" si="4"/>
        <v>33</v>
      </c>
    </row>
    <row r="16" spans="1:71" x14ac:dyDescent="0.2">
      <c r="A16" s="5">
        <v>18</v>
      </c>
      <c r="B16">
        <v>1</v>
      </c>
      <c r="C16">
        <v>1</v>
      </c>
      <c r="D16" s="5">
        <v>0</v>
      </c>
      <c r="E16" s="5">
        <v>0</v>
      </c>
      <c r="F16">
        <v>1</v>
      </c>
      <c r="G16">
        <v>1</v>
      </c>
      <c r="H16">
        <v>1</v>
      </c>
      <c r="I16" s="5">
        <v>0</v>
      </c>
      <c r="J16" s="5">
        <v>0</v>
      </c>
      <c r="K16">
        <v>1</v>
      </c>
      <c r="L16">
        <v>1</v>
      </c>
      <c r="M16" s="5">
        <v>0</v>
      </c>
      <c r="N16" s="5">
        <v>0</v>
      </c>
      <c r="O16" s="5">
        <v>0</v>
      </c>
      <c r="P16">
        <v>1</v>
      </c>
      <c r="Q16" s="5">
        <v>0</v>
      </c>
      <c r="R16" s="5">
        <v>0</v>
      </c>
      <c r="S16" s="5">
        <v>0</v>
      </c>
      <c r="T16">
        <v>1</v>
      </c>
      <c r="U16">
        <v>1</v>
      </c>
      <c r="V16" s="5">
        <v>0</v>
      </c>
      <c r="W16" s="5">
        <v>0</v>
      </c>
      <c r="X16">
        <v>1</v>
      </c>
      <c r="Y16">
        <v>1</v>
      </c>
      <c r="Z16" s="5">
        <v>0</v>
      </c>
      <c r="AA16" s="5">
        <v>0</v>
      </c>
      <c r="AB16">
        <v>1</v>
      </c>
      <c r="AC16">
        <v>2</v>
      </c>
      <c r="AD16" s="5">
        <v>0</v>
      </c>
      <c r="AE16" s="5">
        <v>0</v>
      </c>
      <c r="AF16" s="5">
        <v>0</v>
      </c>
      <c r="AG16">
        <v>1</v>
      </c>
      <c r="AH16">
        <v>2</v>
      </c>
      <c r="AI16" s="5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 s="5">
        <v>0</v>
      </c>
      <c r="AP16">
        <v>1</v>
      </c>
      <c r="AQ16">
        <v>1</v>
      </c>
      <c r="AR16" s="5">
        <v>0</v>
      </c>
      <c r="AS16" s="5">
        <v>0</v>
      </c>
      <c r="AT16">
        <v>1</v>
      </c>
      <c r="AU16">
        <v>1</v>
      </c>
      <c r="AV16" s="5">
        <v>0</v>
      </c>
      <c r="AW16">
        <v>1</v>
      </c>
      <c r="AX16">
        <v>1</v>
      </c>
      <c r="AY16" s="5">
        <v>0</v>
      </c>
      <c r="AZ16">
        <v>1</v>
      </c>
      <c r="BA16">
        <v>1</v>
      </c>
      <c r="BB16" s="5">
        <v>0</v>
      </c>
      <c r="BC16">
        <v>1</v>
      </c>
      <c r="BD16">
        <v>1</v>
      </c>
      <c r="BE16" s="5">
        <v>0</v>
      </c>
      <c r="BF16">
        <v>1</v>
      </c>
      <c r="BG16">
        <v>1</v>
      </c>
      <c r="BH16" s="5">
        <v>0</v>
      </c>
      <c r="BI16">
        <v>1</v>
      </c>
      <c r="BJ16">
        <v>1</v>
      </c>
      <c r="BK16" s="5">
        <v>0</v>
      </c>
      <c r="BL16">
        <v>1</v>
      </c>
      <c r="BM16">
        <v>1</v>
      </c>
      <c r="BN16" s="5">
        <v>0</v>
      </c>
      <c r="BO16">
        <f t="shared" si="0"/>
        <v>35</v>
      </c>
      <c r="BP16">
        <f t="shared" si="1"/>
        <v>2</v>
      </c>
      <c r="BQ16">
        <f t="shared" si="2"/>
        <v>0</v>
      </c>
      <c r="BR16">
        <f t="shared" si="3"/>
        <v>0</v>
      </c>
      <c r="BS16">
        <f t="shared" si="4"/>
        <v>37</v>
      </c>
    </row>
    <row r="17" spans="1:71" x14ac:dyDescent="0.2">
      <c r="A17" s="5">
        <v>19</v>
      </c>
      <c r="B17">
        <v>3</v>
      </c>
      <c r="C17">
        <v>2</v>
      </c>
      <c r="D17">
        <v>2</v>
      </c>
      <c r="E17" s="5">
        <v>0</v>
      </c>
      <c r="F17">
        <v>2</v>
      </c>
      <c r="G17">
        <v>2</v>
      </c>
      <c r="H17">
        <v>2</v>
      </c>
      <c r="I17" s="5">
        <v>0</v>
      </c>
      <c r="J17" s="5">
        <v>0</v>
      </c>
      <c r="K17">
        <v>2</v>
      </c>
      <c r="L17">
        <v>2</v>
      </c>
      <c r="M17" s="5">
        <v>0</v>
      </c>
      <c r="N17" s="5">
        <v>0</v>
      </c>
      <c r="O17" s="5">
        <v>0</v>
      </c>
      <c r="P17">
        <v>3</v>
      </c>
      <c r="Q17">
        <v>2</v>
      </c>
      <c r="R17">
        <v>2</v>
      </c>
      <c r="S17" s="5">
        <v>0</v>
      </c>
      <c r="T17">
        <v>3</v>
      </c>
      <c r="U17">
        <v>3</v>
      </c>
      <c r="V17" s="5">
        <v>0</v>
      </c>
      <c r="W17" s="5">
        <v>0</v>
      </c>
      <c r="X17">
        <v>3</v>
      </c>
      <c r="Y17">
        <v>2</v>
      </c>
      <c r="Z17">
        <v>3</v>
      </c>
      <c r="AA17" s="5">
        <v>0</v>
      </c>
      <c r="AB17">
        <v>2</v>
      </c>
      <c r="AC17">
        <v>2</v>
      </c>
      <c r="AD17">
        <v>2</v>
      </c>
      <c r="AE17" s="5">
        <v>0</v>
      </c>
      <c r="AF17" s="5">
        <v>0</v>
      </c>
      <c r="AG17">
        <v>1</v>
      </c>
      <c r="AH17">
        <v>2</v>
      </c>
      <c r="AI17" s="5">
        <v>0</v>
      </c>
      <c r="AJ17">
        <v>3</v>
      </c>
      <c r="AK17">
        <v>2</v>
      </c>
      <c r="AL17" s="5">
        <v>0</v>
      </c>
      <c r="AM17">
        <v>2</v>
      </c>
      <c r="AN17">
        <v>2</v>
      </c>
      <c r="AO17">
        <v>2</v>
      </c>
      <c r="AP17">
        <v>2</v>
      </c>
      <c r="AQ17">
        <v>2</v>
      </c>
      <c r="AR17" s="5">
        <v>0</v>
      </c>
      <c r="AS17" s="5">
        <v>0</v>
      </c>
      <c r="AT17">
        <v>2</v>
      </c>
      <c r="AU17">
        <v>2</v>
      </c>
      <c r="AV17" s="5">
        <v>0</v>
      </c>
      <c r="AW17">
        <v>2</v>
      </c>
      <c r="AX17">
        <v>2</v>
      </c>
      <c r="AY17" s="5">
        <v>0</v>
      </c>
      <c r="AZ17">
        <v>2</v>
      </c>
      <c r="BA17">
        <v>2</v>
      </c>
      <c r="BB17" s="5">
        <v>0</v>
      </c>
      <c r="BC17">
        <v>2</v>
      </c>
      <c r="BD17">
        <v>2</v>
      </c>
      <c r="BE17" s="5">
        <v>0</v>
      </c>
      <c r="BF17">
        <v>2</v>
      </c>
      <c r="BG17">
        <v>2</v>
      </c>
      <c r="BH17" s="5">
        <v>0</v>
      </c>
      <c r="BI17">
        <v>2</v>
      </c>
      <c r="BJ17">
        <v>2</v>
      </c>
      <c r="BK17" s="5">
        <v>0</v>
      </c>
      <c r="BL17">
        <v>2</v>
      </c>
      <c r="BM17">
        <v>2</v>
      </c>
      <c r="BN17" s="5">
        <v>0</v>
      </c>
      <c r="BO17">
        <f t="shared" si="0"/>
        <v>1</v>
      </c>
      <c r="BP17">
        <f t="shared" si="1"/>
        <v>34</v>
      </c>
      <c r="BQ17">
        <f t="shared" si="2"/>
        <v>7</v>
      </c>
      <c r="BR17">
        <f t="shared" si="3"/>
        <v>0</v>
      </c>
      <c r="BS17">
        <f t="shared" si="4"/>
        <v>42</v>
      </c>
    </row>
    <row r="18" spans="1:71" x14ac:dyDescent="0.2">
      <c r="A18" s="5">
        <v>20</v>
      </c>
      <c r="B18">
        <v>1</v>
      </c>
      <c r="C18">
        <v>1</v>
      </c>
      <c r="D18" s="5">
        <v>0</v>
      </c>
      <c r="E18" s="5">
        <v>0</v>
      </c>
      <c r="F18">
        <v>1</v>
      </c>
      <c r="G18" s="5">
        <v>0</v>
      </c>
      <c r="H18" s="5">
        <v>0</v>
      </c>
      <c r="I18" s="5">
        <v>0</v>
      </c>
      <c r="J18" s="5">
        <v>0</v>
      </c>
      <c r="K18">
        <v>1</v>
      </c>
      <c r="L18" s="5">
        <v>0</v>
      </c>
      <c r="M18" s="5">
        <v>0</v>
      </c>
      <c r="N18" s="5">
        <v>0</v>
      </c>
      <c r="O18" s="5">
        <v>0</v>
      </c>
      <c r="P18">
        <v>2</v>
      </c>
      <c r="Q18" s="5">
        <v>0</v>
      </c>
      <c r="R18" s="5">
        <v>0</v>
      </c>
      <c r="S18" s="5">
        <v>0</v>
      </c>
      <c r="T18">
        <v>1</v>
      </c>
      <c r="U18" s="5">
        <v>0</v>
      </c>
      <c r="V18" s="5">
        <v>0</v>
      </c>
      <c r="W18" s="5">
        <v>0</v>
      </c>
      <c r="X18">
        <v>1</v>
      </c>
      <c r="Y18">
        <v>2</v>
      </c>
      <c r="Z18">
        <v>1</v>
      </c>
      <c r="AA18" s="5">
        <v>0</v>
      </c>
      <c r="AB18">
        <v>1</v>
      </c>
      <c r="AC18" s="5">
        <v>0</v>
      </c>
      <c r="AD18" s="5">
        <v>0</v>
      </c>
      <c r="AE18" s="5">
        <v>0</v>
      </c>
      <c r="AF18" s="5">
        <v>0</v>
      </c>
      <c r="AG18">
        <v>1</v>
      </c>
      <c r="AH18" s="5">
        <v>0</v>
      </c>
      <c r="AI18" s="5">
        <v>0</v>
      </c>
      <c r="AJ18">
        <v>1</v>
      </c>
      <c r="AK18" s="5">
        <v>0</v>
      </c>
      <c r="AL18" s="5">
        <v>0</v>
      </c>
      <c r="AM18">
        <v>1</v>
      </c>
      <c r="AN18" s="5">
        <v>0</v>
      </c>
      <c r="AO18" s="5">
        <v>0</v>
      </c>
      <c r="AP18">
        <v>1</v>
      </c>
      <c r="AQ18" s="5">
        <v>0</v>
      </c>
      <c r="AR18" s="5">
        <v>0</v>
      </c>
      <c r="AS18" s="5">
        <v>0</v>
      </c>
      <c r="AT18">
        <v>2</v>
      </c>
      <c r="AU18">
        <v>1</v>
      </c>
      <c r="AV18" s="5">
        <v>0</v>
      </c>
      <c r="AW18">
        <v>1</v>
      </c>
      <c r="AX18" s="5">
        <v>0</v>
      </c>
      <c r="AY18" s="5">
        <v>0</v>
      </c>
      <c r="AZ18">
        <v>1</v>
      </c>
      <c r="BA18" s="5">
        <v>0</v>
      </c>
      <c r="BB18" s="5">
        <v>0</v>
      </c>
      <c r="BC18">
        <v>1</v>
      </c>
      <c r="BD18" s="5">
        <v>0</v>
      </c>
      <c r="BE18" s="5">
        <v>0</v>
      </c>
      <c r="BF18">
        <v>1</v>
      </c>
      <c r="BG18">
        <v>1</v>
      </c>
      <c r="BH18" s="5">
        <v>0</v>
      </c>
      <c r="BI18">
        <v>1</v>
      </c>
      <c r="BJ18" s="5">
        <v>0</v>
      </c>
      <c r="BK18" s="5">
        <v>0</v>
      </c>
      <c r="BL18">
        <v>1</v>
      </c>
      <c r="BM18">
        <v>1</v>
      </c>
      <c r="BN18" s="5">
        <v>0</v>
      </c>
      <c r="BO18">
        <f t="shared" si="0"/>
        <v>21</v>
      </c>
      <c r="BP18">
        <f t="shared" si="1"/>
        <v>3</v>
      </c>
      <c r="BQ18">
        <f t="shared" si="2"/>
        <v>0</v>
      </c>
      <c r="BR18">
        <f t="shared" si="3"/>
        <v>0</v>
      </c>
      <c r="BS18">
        <f t="shared" si="4"/>
        <v>24</v>
      </c>
    </row>
    <row r="19" spans="1:71" x14ac:dyDescent="0.2">
      <c r="A19" s="5">
        <v>21</v>
      </c>
      <c r="B19">
        <v>1</v>
      </c>
      <c r="C19">
        <v>1</v>
      </c>
      <c r="D19" s="5">
        <v>0</v>
      </c>
      <c r="E19" s="5">
        <v>0</v>
      </c>
      <c r="F19">
        <v>1</v>
      </c>
      <c r="G19">
        <v>1</v>
      </c>
      <c r="H19" s="5">
        <v>0</v>
      </c>
      <c r="I19" s="5">
        <v>0</v>
      </c>
      <c r="J19" s="5">
        <v>0</v>
      </c>
      <c r="K19">
        <v>1</v>
      </c>
      <c r="L19">
        <v>2</v>
      </c>
      <c r="M19" s="5">
        <v>0</v>
      </c>
      <c r="N19" s="5">
        <v>0</v>
      </c>
      <c r="O19" s="5">
        <v>0</v>
      </c>
      <c r="P19">
        <v>1</v>
      </c>
      <c r="Q19">
        <v>1</v>
      </c>
      <c r="R19" s="5">
        <v>0</v>
      </c>
      <c r="S19" s="5">
        <v>0</v>
      </c>
      <c r="T19">
        <v>1</v>
      </c>
      <c r="U19">
        <v>1</v>
      </c>
      <c r="V19" s="5">
        <v>0</v>
      </c>
      <c r="W19" s="5">
        <v>0</v>
      </c>
      <c r="X19">
        <v>1</v>
      </c>
      <c r="Y19">
        <v>1</v>
      </c>
      <c r="Z19">
        <v>1</v>
      </c>
      <c r="AA19" s="5">
        <v>0</v>
      </c>
      <c r="AB19">
        <v>1</v>
      </c>
      <c r="AC19">
        <v>1</v>
      </c>
      <c r="AD19" s="5">
        <v>0</v>
      </c>
      <c r="AE19" s="5">
        <v>0</v>
      </c>
      <c r="AF19" s="5">
        <v>0</v>
      </c>
      <c r="AG19">
        <v>1</v>
      </c>
      <c r="AH19">
        <v>1</v>
      </c>
      <c r="AI19" s="5">
        <v>0</v>
      </c>
      <c r="AJ19">
        <v>1</v>
      </c>
      <c r="AK19">
        <v>1</v>
      </c>
      <c r="AL19" s="5">
        <v>0</v>
      </c>
      <c r="AM19">
        <v>1</v>
      </c>
      <c r="AN19">
        <v>1</v>
      </c>
      <c r="AO19" s="5">
        <v>0</v>
      </c>
      <c r="AP19">
        <v>1</v>
      </c>
      <c r="AQ19">
        <v>1</v>
      </c>
      <c r="AR19" s="5">
        <v>0</v>
      </c>
      <c r="AS19" s="5">
        <v>0</v>
      </c>
      <c r="AT19">
        <v>1</v>
      </c>
      <c r="AU19">
        <v>1</v>
      </c>
      <c r="AV19" s="5">
        <v>0</v>
      </c>
      <c r="AW19">
        <v>1</v>
      </c>
      <c r="AX19">
        <v>1</v>
      </c>
      <c r="AY19" s="5">
        <v>0</v>
      </c>
      <c r="AZ19">
        <v>1</v>
      </c>
      <c r="BA19">
        <v>1</v>
      </c>
      <c r="BB19" s="5">
        <v>0</v>
      </c>
      <c r="BC19">
        <v>1</v>
      </c>
      <c r="BD19">
        <v>1</v>
      </c>
      <c r="BE19" s="5">
        <v>0</v>
      </c>
      <c r="BF19">
        <v>1</v>
      </c>
      <c r="BG19">
        <v>1</v>
      </c>
      <c r="BH19" s="5">
        <v>0</v>
      </c>
      <c r="BI19">
        <v>1</v>
      </c>
      <c r="BJ19">
        <v>1</v>
      </c>
      <c r="BK19" s="5">
        <v>0</v>
      </c>
      <c r="BL19">
        <v>1</v>
      </c>
      <c r="BM19">
        <v>1</v>
      </c>
      <c r="BN19" s="5">
        <v>0</v>
      </c>
      <c r="BO19">
        <f t="shared" si="0"/>
        <v>36</v>
      </c>
      <c r="BP19">
        <f t="shared" si="1"/>
        <v>1</v>
      </c>
      <c r="BQ19">
        <f t="shared" si="2"/>
        <v>0</v>
      </c>
      <c r="BR19">
        <f t="shared" si="3"/>
        <v>0</v>
      </c>
      <c r="BS19">
        <f t="shared" si="4"/>
        <v>37</v>
      </c>
    </row>
    <row r="20" spans="1:71" x14ac:dyDescent="0.2">
      <c r="A20" s="5">
        <v>22</v>
      </c>
      <c r="B20">
        <v>1</v>
      </c>
      <c r="C20">
        <v>1</v>
      </c>
      <c r="D20" s="5">
        <v>0</v>
      </c>
      <c r="E20" s="5">
        <v>0</v>
      </c>
      <c r="F20">
        <v>1</v>
      </c>
      <c r="G20">
        <v>2</v>
      </c>
      <c r="H20" s="5">
        <v>0</v>
      </c>
      <c r="I20" s="5">
        <v>0</v>
      </c>
      <c r="J20" s="5">
        <v>0</v>
      </c>
      <c r="K20">
        <v>2</v>
      </c>
      <c r="L20">
        <v>2</v>
      </c>
      <c r="M20" s="5">
        <v>0</v>
      </c>
      <c r="N20" s="5">
        <v>0</v>
      </c>
      <c r="O20" s="5">
        <v>0</v>
      </c>
      <c r="P20">
        <v>1</v>
      </c>
      <c r="Q20" s="5">
        <v>0</v>
      </c>
      <c r="R20" s="5">
        <v>0</v>
      </c>
      <c r="S20" s="5">
        <v>0</v>
      </c>
      <c r="T20">
        <v>2</v>
      </c>
      <c r="U20">
        <v>2</v>
      </c>
      <c r="V20" s="5">
        <v>0</v>
      </c>
      <c r="W20" s="5">
        <v>0</v>
      </c>
      <c r="X20">
        <v>2</v>
      </c>
      <c r="Y20">
        <v>3</v>
      </c>
      <c r="Z20" s="5">
        <v>0</v>
      </c>
      <c r="AA20" s="5">
        <v>0</v>
      </c>
      <c r="AB20">
        <v>2</v>
      </c>
      <c r="AC20">
        <v>2</v>
      </c>
      <c r="AD20" s="5">
        <v>0</v>
      </c>
      <c r="AE20" s="5">
        <v>0</v>
      </c>
      <c r="AF20" s="5">
        <v>0</v>
      </c>
      <c r="AG20">
        <v>1</v>
      </c>
      <c r="AH20">
        <v>1</v>
      </c>
      <c r="AI20" s="5">
        <v>0</v>
      </c>
      <c r="AJ20">
        <v>2</v>
      </c>
      <c r="AK20">
        <v>2</v>
      </c>
      <c r="AL20" s="5">
        <v>0</v>
      </c>
      <c r="AM20">
        <v>2</v>
      </c>
      <c r="AN20">
        <v>2</v>
      </c>
      <c r="AO20" s="5">
        <v>0</v>
      </c>
      <c r="AP20">
        <v>2</v>
      </c>
      <c r="AQ20">
        <v>2</v>
      </c>
      <c r="AR20" s="5">
        <v>0</v>
      </c>
      <c r="AS20" s="5">
        <v>0</v>
      </c>
      <c r="AT20">
        <v>2</v>
      </c>
      <c r="AU20">
        <v>2</v>
      </c>
      <c r="AV20" s="5">
        <v>0</v>
      </c>
      <c r="AW20">
        <v>1</v>
      </c>
      <c r="AX20">
        <v>1</v>
      </c>
      <c r="AY20" s="5">
        <v>0</v>
      </c>
      <c r="AZ20">
        <v>1</v>
      </c>
      <c r="BA20">
        <v>1</v>
      </c>
      <c r="BB20" s="5">
        <v>0</v>
      </c>
      <c r="BC20">
        <v>2</v>
      </c>
      <c r="BD20">
        <v>2</v>
      </c>
      <c r="BE20" s="5">
        <v>0</v>
      </c>
      <c r="BF20">
        <v>2</v>
      </c>
      <c r="BG20">
        <v>3</v>
      </c>
      <c r="BH20">
        <v>2</v>
      </c>
      <c r="BI20">
        <v>2</v>
      </c>
      <c r="BJ20" s="5">
        <v>0</v>
      </c>
      <c r="BK20" s="5">
        <v>0</v>
      </c>
      <c r="BL20">
        <v>2</v>
      </c>
      <c r="BM20">
        <v>2</v>
      </c>
      <c r="BN20" s="5">
        <v>0</v>
      </c>
      <c r="BO20">
        <f t="shared" si="0"/>
        <v>10</v>
      </c>
      <c r="BP20">
        <f t="shared" si="1"/>
        <v>23</v>
      </c>
      <c r="BQ20">
        <f t="shared" si="2"/>
        <v>2</v>
      </c>
      <c r="BR20">
        <f t="shared" si="3"/>
        <v>0</v>
      </c>
      <c r="BS20">
        <f t="shared" si="4"/>
        <v>35</v>
      </c>
    </row>
    <row r="21" spans="1:71" x14ac:dyDescent="0.2">
      <c r="A21" s="5">
        <v>23</v>
      </c>
      <c r="B21">
        <v>1</v>
      </c>
      <c r="C21">
        <v>1</v>
      </c>
      <c r="D21" s="5">
        <v>0</v>
      </c>
      <c r="E21" s="5">
        <v>0</v>
      </c>
      <c r="F21">
        <v>1</v>
      </c>
      <c r="G21" s="5">
        <v>0</v>
      </c>
      <c r="H21" s="5">
        <v>0</v>
      </c>
      <c r="I21" s="5">
        <v>0</v>
      </c>
      <c r="J21" s="5">
        <v>0</v>
      </c>
      <c r="K21">
        <v>1</v>
      </c>
      <c r="L21">
        <v>1</v>
      </c>
      <c r="M21" s="5">
        <v>0</v>
      </c>
      <c r="N21" s="5">
        <v>0</v>
      </c>
      <c r="O21" s="5">
        <v>0</v>
      </c>
      <c r="P21">
        <v>1</v>
      </c>
      <c r="Q21">
        <v>1</v>
      </c>
      <c r="R21">
        <v>1</v>
      </c>
      <c r="S21" s="5">
        <v>0</v>
      </c>
      <c r="T21">
        <v>2</v>
      </c>
      <c r="U21">
        <v>1</v>
      </c>
      <c r="V21" s="5">
        <v>0</v>
      </c>
      <c r="W21" s="5">
        <v>0</v>
      </c>
      <c r="X21">
        <v>1</v>
      </c>
      <c r="Y21">
        <v>1</v>
      </c>
      <c r="Z21" s="5">
        <v>0</v>
      </c>
      <c r="AA21" s="5">
        <v>0</v>
      </c>
      <c r="AB21">
        <v>2</v>
      </c>
      <c r="AC21">
        <v>1</v>
      </c>
      <c r="AD21" s="5">
        <v>0</v>
      </c>
      <c r="AE21" s="5">
        <v>0</v>
      </c>
      <c r="AF21" s="5">
        <v>0</v>
      </c>
      <c r="AG21">
        <v>1</v>
      </c>
      <c r="AH21">
        <v>2</v>
      </c>
      <c r="AI21">
        <v>1</v>
      </c>
      <c r="AJ21">
        <v>1</v>
      </c>
      <c r="AK21">
        <v>1</v>
      </c>
      <c r="AL21" s="5">
        <v>0</v>
      </c>
      <c r="AM21">
        <v>1</v>
      </c>
      <c r="AN21">
        <v>2</v>
      </c>
      <c r="AO21">
        <v>1</v>
      </c>
      <c r="AP21">
        <v>1</v>
      </c>
      <c r="AQ21">
        <v>2</v>
      </c>
      <c r="AR21" s="5">
        <v>0</v>
      </c>
      <c r="AS21" s="5">
        <v>0</v>
      </c>
      <c r="AT21">
        <v>1</v>
      </c>
      <c r="AU21">
        <v>1</v>
      </c>
      <c r="AV21" s="5">
        <v>0</v>
      </c>
      <c r="AW21">
        <v>1</v>
      </c>
      <c r="AX21">
        <v>1</v>
      </c>
      <c r="AY21" s="5">
        <v>0</v>
      </c>
      <c r="AZ21">
        <v>1</v>
      </c>
      <c r="BA21" s="5">
        <v>0</v>
      </c>
      <c r="BB21" s="5">
        <v>0</v>
      </c>
      <c r="BC21">
        <v>1</v>
      </c>
      <c r="BD21" s="5">
        <v>0</v>
      </c>
      <c r="BE21" s="5">
        <v>0</v>
      </c>
      <c r="BF21">
        <v>1</v>
      </c>
      <c r="BG21" s="5">
        <v>0</v>
      </c>
      <c r="BH21" s="5">
        <v>0</v>
      </c>
      <c r="BI21">
        <v>2</v>
      </c>
      <c r="BJ21" s="5">
        <v>0</v>
      </c>
      <c r="BK21" s="5">
        <v>0</v>
      </c>
      <c r="BL21">
        <v>2</v>
      </c>
      <c r="BM21" s="5">
        <v>0</v>
      </c>
      <c r="BN21" s="5">
        <v>0</v>
      </c>
      <c r="BO21">
        <f t="shared" si="0"/>
        <v>26</v>
      </c>
      <c r="BP21">
        <f t="shared" si="1"/>
        <v>7</v>
      </c>
      <c r="BQ21">
        <f t="shared" si="2"/>
        <v>0</v>
      </c>
      <c r="BR21">
        <f t="shared" si="3"/>
        <v>0</v>
      </c>
      <c r="BS21">
        <f t="shared" si="4"/>
        <v>33</v>
      </c>
    </row>
    <row r="22" spans="1:71" x14ac:dyDescent="0.2">
      <c r="A22" s="5">
        <v>24</v>
      </c>
      <c r="B22">
        <v>1</v>
      </c>
      <c r="C22">
        <v>2</v>
      </c>
      <c r="D22">
        <v>2</v>
      </c>
      <c r="E22" s="5">
        <v>0</v>
      </c>
      <c r="F22">
        <v>2</v>
      </c>
      <c r="G22">
        <v>2</v>
      </c>
      <c r="H22" s="5">
        <v>0</v>
      </c>
      <c r="I22" s="5">
        <v>0</v>
      </c>
      <c r="J22" s="5">
        <v>0</v>
      </c>
      <c r="K22">
        <v>2</v>
      </c>
      <c r="L22">
        <v>2</v>
      </c>
      <c r="M22" s="5">
        <v>0</v>
      </c>
      <c r="N22" s="5">
        <v>0</v>
      </c>
      <c r="O22" s="5">
        <v>0</v>
      </c>
      <c r="P22">
        <v>2</v>
      </c>
      <c r="Q22">
        <v>2</v>
      </c>
      <c r="R22">
        <v>2</v>
      </c>
      <c r="S22" s="5">
        <v>0</v>
      </c>
      <c r="T22">
        <v>2</v>
      </c>
      <c r="U22">
        <v>2</v>
      </c>
      <c r="V22">
        <v>2</v>
      </c>
      <c r="W22" s="5">
        <v>0</v>
      </c>
      <c r="X22">
        <v>2</v>
      </c>
      <c r="Y22">
        <v>2</v>
      </c>
      <c r="Z22" s="5">
        <v>0</v>
      </c>
      <c r="AA22" s="5">
        <v>0</v>
      </c>
      <c r="AB22">
        <v>1</v>
      </c>
      <c r="AC22">
        <v>1</v>
      </c>
      <c r="AD22" s="5">
        <v>0</v>
      </c>
      <c r="AE22" s="5">
        <v>0</v>
      </c>
      <c r="AF22" s="5">
        <v>0</v>
      </c>
      <c r="AG22">
        <v>1</v>
      </c>
      <c r="AH22">
        <v>1</v>
      </c>
      <c r="AI22" s="5">
        <v>0</v>
      </c>
      <c r="AJ22">
        <v>2</v>
      </c>
      <c r="AK22">
        <v>2</v>
      </c>
      <c r="AL22" s="5">
        <v>0</v>
      </c>
      <c r="AM22">
        <v>2</v>
      </c>
      <c r="AN22">
        <v>2</v>
      </c>
      <c r="AO22" s="5">
        <v>0</v>
      </c>
      <c r="AP22">
        <v>2</v>
      </c>
      <c r="AQ22">
        <v>2</v>
      </c>
      <c r="AR22" s="5">
        <v>0</v>
      </c>
      <c r="AS22" s="5">
        <v>0</v>
      </c>
      <c r="AT22">
        <v>2</v>
      </c>
      <c r="AU22">
        <v>2</v>
      </c>
      <c r="AV22" s="5">
        <v>0</v>
      </c>
      <c r="AW22">
        <v>1</v>
      </c>
      <c r="AX22">
        <v>2</v>
      </c>
      <c r="AY22" s="5">
        <v>0</v>
      </c>
      <c r="AZ22">
        <v>2</v>
      </c>
      <c r="BA22">
        <v>2</v>
      </c>
      <c r="BB22" s="5">
        <v>0</v>
      </c>
      <c r="BC22">
        <v>1</v>
      </c>
      <c r="BD22">
        <v>1</v>
      </c>
      <c r="BE22" s="5">
        <v>0</v>
      </c>
      <c r="BF22">
        <v>1</v>
      </c>
      <c r="BG22" s="5">
        <v>0</v>
      </c>
      <c r="BH22" s="5">
        <v>0</v>
      </c>
      <c r="BI22">
        <v>1</v>
      </c>
      <c r="BJ22">
        <v>1</v>
      </c>
      <c r="BK22" s="5">
        <v>0</v>
      </c>
      <c r="BL22">
        <v>1</v>
      </c>
      <c r="BM22">
        <v>2</v>
      </c>
      <c r="BN22" s="5">
        <v>0</v>
      </c>
      <c r="BO22">
        <f t="shared" si="0"/>
        <v>12</v>
      </c>
      <c r="BP22">
        <f t="shared" si="1"/>
        <v>26</v>
      </c>
      <c r="BQ22">
        <f t="shared" si="2"/>
        <v>0</v>
      </c>
      <c r="BR22">
        <f t="shared" si="3"/>
        <v>0</v>
      </c>
      <c r="BS22">
        <f t="shared" si="4"/>
        <v>38</v>
      </c>
    </row>
    <row r="23" spans="1:71" x14ac:dyDescent="0.2">
      <c r="A23" s="5">
        <v>27</v>
      </c>
      <c r="B23">
        <v>1</v>
      </c>
      <c r="C23" s="5">
        <v>0</v>
      </c>
      <c r="D23" s="5">
        <v>0</v>
      </c>
      <c r="E23" s="5">
        <v>0</v>
      </c>
      <c r="F23">
        <v>1</v>
      </c>
      <c r="G23">
        <v>1</v>
      </c>
      <c r="H23" s="5">
        <v>0</v>
      </c>
      <c r="I23" s="5">
        <v>0</v>
      </c>
      <c r="J23" s="5">
        <v>0</v>
      </c>
      <c r="K23">
        <v>1</v>
      </c>
      <c r="L23">
        <v>1</v>
      </c>
      <c r="M23" s="5">
        <v>0</v>
      </c>
      <c r="N23" s="5">
        <v>0</v>
      </c>
      <c r="O23" s="5">
        <v>0</v>
      </c>
      <c r="P23">
        <v>1</v>
      </c>
      <c r="Q23">
        <v>1</v>
      </c>
      <c r="R23" s="5">
        <v>0</v>
      </c>
      <c r="S23" s="5">
        <v>0</v>
      </c>
      <c r="T23">
        <v>1</v>
      </c>
      <c r="U23">
        <v>1</v>
      </c>
      <c r="V23" s="5">
        <v>0</v>
      </c>
      <c r="W23" s="5">
        <v>0</v>
      </c>
      <c r="X23">
        <v>1</v>
      </c>
      <c r="Y23">
        <v>1</v>
      </c>
      <c r="Z23" s="5">
        <v>0</v>
      </c>
      <c r="AA23" s="5">
        <v>0</v>
      </c>
      <c r="AB23">
        <v>1</v>
      </c>
      <c r="AC23">
        <v>1</v>
      </c>
      <c r="AD23" s="5">
        <v>0</v>
      </c>
      <c r="AE23" s="5">
        <v>0</v>
      </c>
      <c r="AF23" s="5">
        <v>0</v>
      </c>
      <c r="AG23">
        <v>1</v>
      </c>
      <c r="AH23" s="5">
        <v>0</v>
      </c>
      <c r="AI23" s="5">
        <v>0</v>
      </c>
      <c r="AJ23">
        <v>1</v>
      </c>
      <c r="AK23">
        <v>1</v>
      </c>
      <c r="AL23" s="5">
        <v>0</v>
      </c>
      <c r="AM23">
        <v>1</v>
      </c>
      <c r="AN23" s="5">
        <v>0</v>
      </c>
      <c r="AO23" s="5">
        <v>0</v>
      </c>
      <c r="AP23">
        <v>1</v>
      </c>
      <c r="AQ23" s="5">
        <v>0</v>
      </c>
      <c r="AR23" s="5">
        <v>0</v>
      </c>
      <c r="AS23" s="5">
        <v>0</v>
      </c>
      <c r="AT23">
        <v>1</v>
      </c>
      <c r="AU23">
        <v>1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>
        <f t="shared" si="0"/>
        <v>20</v>
      </c>
      <c r="BP23">
        <f t="shared" si="1"/>
        <v>0</v>
      </c>
      <c r="BQ23">
        <f t="shared" si="2"/>
        <v>0</v>
      </c>
      <c r="BR23">
        <f t="shared" si="3"/>
        <v>0</v>
      </c>
      <c r="BS23">
        <f t="shared" si="4"/>
        <v>20</v>
      </c>
    </row>
    <row r="24" spans="1:71" x14ac:dyDescent="0.2">
      <c r="A24" s="5">
        <v>28</v>
      </c>
      <c r="B24">
        <v>2</v>
      </c>
      <c r="C24">
        <v>2</v>
      </c>
      <c r="D24" s="5">
        <v>0</v>
      </c>
      <c r="E24" s="5">
        <v>0</v>
      </c>
      <c r="F24">
        <v>2</v>
      </c>
      <c r="G24">
        <v>2</v>
      </c>
      <c r="H24" s="5">
        <v>0</v>
      </c>
      <c r="I24" s="5">
        <v>0</v>
      </c>
      <c r="J24" s="5">
        <v>0</v>
      </c>
      <c r="K24">
        <v>2</v>
      </c>
      <c r="L24">
        <v>2</v>
      </c>
      <c r="M24" s="5">
        <v>0</v>
      </c>
      <c r="N24" s="5">
        <v>0</v>
      </c>
      <c r="O24" s="5">
        <v>0</v>
      </c>
      <c r="P24">
        <v>2</v>
      </c>
      <c r="Q24" s="5">
        <v>0</v>
      </c>
      <c r="R24" s="5">
        <v>0</v>
      </c>
      <c r="S24" s="5">
        <v>0</v>
      </c>
      <c r="T24">
        <v>1</v>
      </c>
      <c r="U24">
        <v>2</v>
      </c>
      <c r="V24" s="5">
        <v>0</v>
      </c>
      <c r="W24" s="5">
        <v>0</v>
      </c>
      <c r="X24">
        <v>2</v>
      </c>
      <c r="Y24">
        <v>2</v>
      </c>
      <c r="Z24" s="5">
        <v>0</v>
      </c>
      <c r="AA24" s="5">
        <v>0</v>
      </c>
      <c r="AB24">
        <v>2</v>
      </c>
      <c r="AC24">
        <v>2</v>
      </c>
      <c r="AD24" s="5">
        <v>0</v>
      </c>
      <c r="AE24" s="5">
        <v>0</v>
      </c>
      <c r="AF24" s="5">
        <v>0</v>
      </c>
      <c r="AG24">
        <v>2</v>
      </c>
      <c r="AH24">
        <v>2</v>
      </c>
      <c r="AI24" s="5">
        <v>0</v>
      </c>
      <c r="AJ24">
        <v>1</v>
      </c>
      <c r="AK24">
        <v>1</v>
      </c>
      <c r="AL24" s="5">
        <v>0</v>
      </c>
      <c r="AM24">
        <v>1</v>
      </c>
      <c r="AN24">
        <v>1</v>
      </c>
      <c r="AO24" s="5">
        <v>0</v>
      </c>
      <c r="AP24">
        <v>2</v>
      </c>
      <c r="AQ24">
        <v>2</v>
      </c>
      <c r="AR24" s="5">
        <v>0</v>
      </c>
      <c r="AS24" s="5">
        <v>0</v>
      </c>
      <c r="AT24">
        <v>1</v>
      </c>
      <c r="AU24">
        <v>1</v>
      </c>
      <c r="AV24" s="5">
        <v>0</v>
      </c>
      <c r="AW24">
        <v>2</v>
      </c>
      <c r="AX24">
        <v>2</v>
      </c>
      <c r="AY24" s="5">
        <v>0</v>
      </c>
      <c r="AZ24">
        <v>1</v>
      </c>
      <c r="BA24">
        <v>1</v>
      </c>
      <c r="BB24" s="5">
        <v>0</v>
      </c>
      <c r="BC24">
        <v>1</v>
      </c>
      <c r="BD24">
        <v>1</v>
      </c>
      <c r="BE24" s="5">
        <v>0</v>
      </c>
      <c r="BF24">
        <v>1</v>
      </c>
      <c r="BG24">
        <v>1</v>
      </c>
      <c r="BH24" s="5">
        <v>0</v>
      </c>
      <c r="BI24">
        <v>1</v>
      </c>
      <c r="BJ24">
        <v>2</v>
      </c>
      <c r="BK24" s="5">
        <v>0</v>
      </c>
      <c r="BL24">
        <v>2</v>
      </c>
      <c r="BM24" s="5">
        <v>0</v>
      </c>
      <c r="BN24" s="5">
        <v>0</v>
      </c>
      <c r="BO24">
        <f t="shared" si="0"/>
        <v>14</v>
      </c>
      <c r="BP24">
        <f t="shared" si="1"/>
        <v>20</v>
      </c>
      <c r="BQ24">
        <f t="shared" si="2"/>
        <v>0</v>
      </c>
      <c r="BR24">
        <f t="shared" si="3"/>
        <v>0</v>
      </c>
      <c r="BS24">
        <f t="shared" si="4"/>
        <v>34</v>
      </c>
    </row>
    <row r="25" spans="1:71" x14ac:dyDescent="0.2">
      <c r="A25" s="5">
        <v>30</v>
      </c>
      <c r="B25">
        <v>1</v>
      </c>
      <c r="C25">
        <v>1</v>
      </c>
      <c r="D25">
        <v>1</v>
      </c>
      <c r="E25" s="5">
        <v>0</v>
      </c>
      <c r="F25">
        <v>1</v>
      </c>
      <c r="G25">
        <v>1</v>
      </c>
      <c r="H25">
        <v>2</v>
      </c>
      <c r="I25" s="5">
        <v>0</v>
      </c>
      <c r="J25" s="5">
        <v>0</v>
      </c>
      <c r="K25">
        <v>2</v>
      </c>
      <c r="L25">
        <v>2</v>
      </c>
      <c r="M25" s="5">
        <v>0</v>
      </c>
      <c r="N25" s="5">
        <v>0</v>
      </c>
      <c r="O25" s="5">
        <v>0</v>
      </c>
      <c r="P25">
        <v>1</v>
      </c>
      <c r="Q25">
        <v>1</v>
      </c>
      <c r="R25" s="5">
        <v>0</v>
      </c>
      <c r="S25" s="5">
        <v>0</v>
      </c>
      <c r="T25">
        <v>2</v>
      </c>
      <c r="U25">
        <v>2</v>
      </c>
      <c r="V25" s="5">
        <v>0</v>
      </c>
      <c r="W25" s="5">
        <v>0</v>
      </c>
      <c r="X25">
        <v>2</v>
      </c>
      <c r="Y25">
        <v>2</v>
      </c>
      <c r="Z25">
        <v>2</v>
      </c>
      <c r="AA25" s="5">
        <v>0</v>
      </c>
      <c r="AB25">
        <v>1</v>
      </c>
      <c r="AC25">
        <v>1</v>
      </c>
      <c r="AD25">
        <v>1</v>
      </c>
      <c r="AE25" s="5">
        <v>0</v>
      </c>
      <c r="AF25" s="5">
        <v>0</v>
      </c>
      <c r="AG25">
        <v>1</v>
      </c>
      <c r="AH25">
        <v>1</v>
      </c>
      <c r="AI25" s="5">
        <v>0</v>
      </c>
      <c r="AJ25">
        <v>2</v>
      </c>
      <c r="AK25">
        <v>1</v>
      </c>
      <c r="AL25">
        <v>2</v>
      </c>
      <c r="AM25">
        <v>1</v>
      </c>
      <c r="AN25">
        <v>1</v>
      </c>
      <c r="AO25" s="5">
        <v>0</v>
      </c>
      <c r="AP25">
        <v>1</v>
      </c>
      <c r="AQ25">
        <v>2</v>
      </c>
      <c r="AR25" s="5">
        <v>0</v>
      </c>
      <c r="AS25" s="5">
        <v>0</v>
      </c>
      <c r="AT25">
        <v>1</v>
      </c>
      <c r="AU25">
        <v>2</v>
      </c>
      <c r="AV25" s="5">
        <v>0</v>
      </c>
      <c r="AW25">
        <v>1</v>
      </c>
      <c r="AX25">
        <v>1</v>
      </c>
      <c r="AY25" s="5">
        <v>0</v>
      </c>
      <c r="AZ25">
        <v>1</v>
      </c>
      <c r="BA25">
        <v>1</v>
      </c>
      <c r="BB25" s="5">
        <v>0</v>
      </c>
      <c r="BC25">
        <v>1</v>
      </c>
      <c r="BD25">
        <v>1</v>
      </c>
      <c r="BE25" s="5">
        <v>0</v>
      </c>
      <c r="BF25">
        <v>1</v>
      </c>
      <c r="BG25">
        <v>1</v>
      </c>
      <c r="BH25" s="5">
        <v>0</v>
      </c>
      <c r="BI25">
        <v>2</v>
      </c>
      <c r="BJ25">
        <v>2</v>
      </c>
      <c r="BK25" s="5">
        <v>0</v>
      </c>
      <c r="BL25">
        <v>2</v>
      </c>
      <c r="BM25">
        <v>2</v>
      </c>
      <c r="BN25" s="5">
        <v>0</v>
      </c>
      <c r="BO25">
        <f t="shared" si="0"/>
        <v>25</v>
      </c>
      <c r="BP25">
        <f t="shared" si="1"/>
        <v>16</v>
      </c>
      <c r="BQ25">
        <f t="shared" si="2"/>
        <v>0</v>
      </c>
      <c r="BR25">
        <f t="shared" si="3"/>
        <v>0</v>
      </c>
      <c r="BS25">
        <f t="shared" si="4"/>
        <v>41</v>
      </c>
    </row>
    <row r="26" spans="1:71" x14ac:dyDescent="0.2">
      <c r="A26" s="5">
        <v>31</v>
      </c>
      <c r="B26">
        <v>1</v>
      </c>
      <c r="C26">
        <v>1</v>
      </c>
      <c r="D26">
        <v>1</v>
      </c>
      <c r="E26" s="5">
        <v>0</v>
      </c>
      <c r="F26">
        <v>1</v>
      </c>
      <c r="G26">
        <v>1</v>
      </c>
      <c r="H26" s="5">
        <v>0</v>
      </c>
      <c r="I26" s="5">
        <v>0</v>
      </c>
      <c r="J26" s="5">
        <v>0</v>
      </c>
      <c r="K26">
        <v>2</v>
      </c>
      <c r="L26">
        <v>2</v>
      </c>
      <c r="M26" s="5">
        <v>0</v>
      </c>
      <c r="N26" s="5">
        <v>0</v>
      </c>
      <c r="O26" s="5">
        <v>0</v>
      </c>
      <c r="P26">
        <v>2</v>
      </c>
      <c r="Q26">
        <v>2</v>
      </c>
      <c r="R26" s="5">
        <v>0</v>
      </c>
      <c r="S26" s="5">
        <v>0</v>
      </c>
      <c r="T26">
        <v>3</v>
      </c>
      <c r="U26">
        <v>2</v>
      </c>
      <c r="V26" s="5">
        <v>0</v>
      </c>
      <c r="W26" s="5">
        <v>0</v>
      </c>
      <c r="X26">
        <v>2</v>
      </c>
      <c r="Y26">
        <v>3</v>
      </c>
      <c r="Z26" s="5">
        <v>0</v>
      </c>
      <c r="AA26" s="5">
        <v>0</v>
      </c>
      <c r="AB26">
        <v>2</v>
      </c>
      <c r="AC26">
        <v>2</v>
      </c>
      <c r="AD26" s="5">
        <v>0</v>
      </c>
      <c r="AE26" s="5">
        <v>0</v>
      </c>
      <c r="AF26" s="5">
        <v>0</v>
      </c>
      <c r="AG26">
        <v>2</v>
      </c>
      <c r="AH26">
        <v>2</v>
      </c>
      <c r="AI26" s="5">
        <v>0</v>
      </c>
      <c r="AJ26">
        <v>1</v>
      </c>
      <c r="AK26">
        <v>3</v>
      </c>
      <c r="AL26">
        <v>1</v>
      </c>
      <c r="AM26">
        <v>1</v>
      </c>
      <c r="AN26">
        <v>2</v>
      </c>
      <c r="AO26" s="5">
        <v>0</v>
      </c>
      <c r="AP26">
        <v>2</v>
      </c>
      <c r="AQ26">
        <v>1</v>
      </c>
      <c r="AR26" s="5">
        <v>0</v>
      </c>
      <c r="AS26" s="5">
        <v>0</v>
      </c>
      <c r="AT26">
        <v>2</v>
      </c>
      <c r="AU26" s="5">
        <v>0</v>
      </c>
      <c r="AV26" s="5">
        <v>0</v>
      </c>
      <c r="AW26">
        <v>2</v>
      </c>
      <c r="AX26">
        <v>3</v>
      </c>
      <c r="AY26" s="5">
        <v>0</v>
      </c>
      <c r="AZ26">
        <v>2</v>
      </c>
      <c r="BA26">
        <v>2</v>
      </c>
      <c r="BB26" s="5">
        <v>0</v>
      </c>
      <c r="BC26">
        <v>2</v>
      </c>
      <c r="BD26">
        <v>1</v>
      </c>
      <c r="BE26" s="5">
        <v>0</v>
      </c>
      <c r="BF26">
        <v>1</v>
      </c>
      <c r="BG26">
        <v>1</v>
      </c>
      <c r="BH26" s="5">
        <v>0</v>
      </c>
      <c r="BI26">
        <v>3</v>
      </c>
      <c r="BJ26">
        <v>2</v>
      </c>
      <c r="BK26" s="5">
        <v>0</v>
      </c>
      <c r="BL26">
        <v>1</v>
      </c>
      <c r="BM26">
        <v>1</v>
      </c>
      <c r="BN26" s="5">
        <v>0</v>
      </c>
      <c r="BO26">
        <f t="shared" si="0"/>
        <v>14</v>
      </c>
      <c r="BP26">
        <f t="shared" si="1"/>
        <v>18</v>
      </c>
      <c r="BQ26">
        <f t="shared" si="2"/>
        <v>5</v>
      </c>
      <c r="BR26">
        <f t="shared" si="3"/>
        <v>0</v>
      </c>
      <c r="BS26">
        <f t="shared" si="4"/>
        <v>37</v>
      </c>
    </row>
    <row r="27" spans="1:71" x14ac:dyDescent="0.2">
      <c r="A27" s="5">
        <v>32</v>
      </c>
      <c r="B27">
        <v>2</v>
      </c>
      <c r="C27">
        <v>2</v>
      </c>
      <c r="D27" s="5">
        <v>0</v>
      </c>
      <c r="E27" s="5">
        <v>0</v>
      </c>
      <c r="F27">
        <v>2</v>
      </c>
      <c r="G27">
        <v>2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>
        <v>2</v>
      </c>
      <c r="Q27">
        <v>2</v>
      </c>
      <c r="R27" s="5">
        <v>0</v>
      </c>
      <c r="S27" s="5">
        <v>0</v>
      </c>
      <c r="T27">
        <v>2</v>
      </c>
      <c r="U27">
        <v>2</v>
      </c>
      <c r="V27" s="5">
        <v>0</v>
      </c>
      <c r="W27" s="5">
        <v>0</v>
      </c>
      <c r="X27">
        <v>2</v>
      </c>
      <c r="Y27">
        <v>2</v>
      </c>
      <c r="Z27" s="5">
        <v>0</v>
      </c>
      <c r="AA27" s="5">
        <v>0</v>
      </c>
      <c r="AB27">
        <v>3</v>
      </c>
      <c r="AC27">
        <v>2</v>
      </c>
      <c r="AD27" s="5">
        <v>0</v>
      </c>
      <c r="AE27" s="5">
        <v>0</v>
      </c>
      <c r="AF27" s="5">
        <v>0</v>
      </c>
      <c r="AG27">
        <v>2</v>
      </c>
      <c r="AH27">
        <v>2</v>
      </c>
      <c r="AI27" s="5">
        <v>0</v>
      </c>
      <c r="AJ27">
        <v>2</v>
      </c>
      <c r="AK27" s="5">
        <v>0</v>
      </c>
      <c r="AL27" s="5">
        <v>0</v>
      </c>
      <c r="AM27">
        <v>2</v>
      </c>
      <c r="AN27" s="5">
        <v>0</v>
      </c>
      <c r="AO27" s="5">
        <v>0</v>
      </c>
      <c r="AP27">
        <v>2</v>
      </c>
      <c r="AQ27" s="5">
        <v>0</v>
      </c>
      <c r="AR27" s="5">
        <v>0</v>
      </c>
      <c r="AS27" s="5">
        <v>0</v>
      </c>
      <c r="AT27">
        <v>2</v>
      </c>
      <c r="AU27">
        <v>2</v>
      </c>
      <c r="AV27" s="5">
        <v>0</v>
      </c>
      <c r="AW27" s="5">
        <v>0</v>
      </c>
      <c r="AX27" s="5">
        <v>0</v>
      </c>
      <c r="AY27" s="5">
        <v>0</v>
      </c>
      <c r="AZ27">
        <v>3</v>
      </c>
      <c r="BA27" s="5">
        <v>0</v>
      </c>
      <c r="BB27" s="5">
        <v>0</v>
      </c>
      <c r="BC27">
        <v>2</v>
      </c>
      <c r="BD27" s="5">
        <v>0</v>
      </c>
      <c r="BE27" s="5">
        <v>0</v>
      </c>
      <c r="BF27">
        <v>2</v>
      </c>
      <c r="BG27">
        <v>2</v>
      </c>
      <c r="BH27" s="5">
        <v>0</v>
      </c>
      <c r="BI27">
        <v>1</v>
      </c>
      <c r="BJ27">
        <v>1</v>
      </c>
      <c r="BK27" s="5">
        <v>0</v>
      </c>
      <c r="BL27">
        <v>2</v>
      </c>
      <c r="BM27">
        <v>2</v>
      </c>
      <c r="BN27" s="5">
        <v>0</v>
      </c>
      <c r="BO27">
        <f t="shared" si="0"/>
        <v>2</v>
      </c>
      <c r="BP27">
        <f t="shared" si="1"/>
        <v>23</v>
      </c>
      <c r="BQ27">
        <f t="shared" si="2"/>
        <v>2</v>
      </c>
      <c r="BR27">
        <f t="shared" si="3"/>
        <v>0</v>
      </c>
      <c r="BS27">
        <f t="shared" si="4"/>
        <v>27</v>
      </c>
    </row>
    <row r="28" spans="1:71" x14ac:dyDescent="0.2">
      <c r="A28" s="5">
        <v>33</v>
      </c>
      <c r="B28">
        <v>1</v>
      </c>
      <c r="C28">
        <v>1</v>
      </c>
      <c r="D28" s="5">
        <v>0</v>
      </c>
      <c r="E28" s="5">
        <v>0</v>
      </c>
      <c r="F28">
        <v>1</v>
      </c>
      <c r="G28">
        <v>1</v>
      </c>
      <c r="H28" s="5">
        <v>0</v>
      </c>
      <c r="I28" s="5">
        <v>0</v>
      </c>
      <c r="J28" s="5">
        <v>0</v>
      </c>
      <c r="K28">
        <v>2</v>
      </c>
      <c r="L28">
        <v>2</v>
      </c>
      <c r="M28" s="5">
        <v>0</v>
      </c>
      <c r="N28" s="5">
        <v>0</v>
      </c>
      <c r="O28" s="5">
        <v>0</v>
      </c>
      <c r="P28">
        <v>2</v>
      </c>
      <c r="Q28">
        <v>1</v>
      </c>
      <c r="R28">
        <v>1</v>
      </c>
      <c r="S28" s="5">
        <v>0</v>
      </c>
      <c r="T28">
        <v>2</v>
      </c>
      <c r="U28">
        <v>2</v>
      </c>
      <c r="V28">
        <v>2</v>
      </c>
      <c r="W28" s="5">
        <v>0</v>
      </c>
      <c r="X28">
        <v>2</v>
      </c>
      <c r="Y28">
        <v>2</v>
      </c>
      <c r="Z28" s="5">
        <v>0</v>
      </c>
      <c r="AA28" s="5">
        <v>0</v>
      </c>
      <c r="AB28">
        <v>2</v>
      </c>
      <c r="AC28">
        <v>2</v>
      </c>
      <c r="AD28" s="5">
        <v>0</v>
      </c>
      <c r="AE28" s="5">
        <v>0</v>
      </c>
      <c r="AF28" s="5">
        <v>0</v>
      </c>
      <c r="AG28">
        <v>2</v>
      </c>
      <c r="AH28">
        <v>2</v>
      </c>
      <c r="AI28" s="5">
        <v>0</v>
      </c>
      <c r="AJ28">
        <v>1</v>
      </c>
      <c r="AK28">
        <v>1</v>
      </c>
      <c r="AL28" s="5">
        <v>0</v>
      </c>
      <c r="AM28">
        <v>1</v>
      </c>
      <c r="AN28">
        <v>2</v>
      </c>
      <c r="AO28">
        <v>2</v>
      </c>
      <c r="AP28">
        <v>2</v>
      </c>
      <c r="AQ28">
        <v>2</v>
      </c>
      <c r="AR28" s="5">
        <v>0</v>
      </c>
      <c r="AS28" s="5">
        <v>0</v>
      </c>
      <c r="AT28">
        <v>2</v>
      </c>
      <c r="AU28">
        <v>1</v>
      </c>
      <c r="AV28" s="5">
        <v>0</v>
      </c>
      <c r="AW28">
        <v>1</v>
      </c>
      <c r="AX28">
        <v>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>
        <f t="shared" si="0"/>
        <v>12</v>
      </c>
      <c r="BP28">
        <f t="shared" si="1"/>
        <v>17</v>
      </c>
      <c r="BQ28">
        <f t="shared" si="2"/>
        <v>0</v>
      </c>
      <c r="BR28">
        <f t="shared" si="3"/>
        <v>0</v>
      </c>
      <c r="BS28">
        <f t="shared" si="4"/>
        <v>29</v>
      </c>
    </row>
    <row r="29" spans="1:71" x14ac:dyDescent="0.2">
      <c r="A29" s="5">
        <v>34</v>
      </c>
      <c r="B29">
        <v>1</v>
      </c>
      <c r="C29">
        <v>1</v>
      </c>
      <c r="D29">
        <v>1</v>
      </c>
      <c r="E29" s="5">
        <v>0</v>
      </c>
      <c r="F29">
        <v>1</v>
      </c>
      <c r="G29">
        <v>1</v>
      </c>
      <c r="H29" s="5">
        <v>0</v>
      </c>
      <c r="I29" s="5">
        <v>0</v>
      </c>
      <c r="J29" s="5">
        <v>0</v>
      </c>
      <c r="K29">
        <v>1</v>
      </c>
      <c r="L29">
        <v>2</v>
      </c>
      <c r="M29" s="5">
        <v>0</v>
      </c>
      <c r="N29" s="5">
        <v>0</v>
      </c>
      <c r="O29" s="5">
        <v>0</v>
      </c>
      <c r="P29">
        <v>2</v>
      </c>
      <c r="Q29">
        <v>2</v>
      </c>
      <c r="R29" s="5">
        <v>0</v>
      </c>
      <c r="S29" s="5">
        <v>0</v>
      </c>
      <c r="T29">
        <v>2</v>
      </c>
      <c r="U29">
        <v>2</v>
      </c>
      <c r="V29" s="5">
        <v>0</v>
      </c>
      <c r="W29" s="5">
        <v>0</v>
      </c>
      <c r="X29">
        <v>1</v>
      </c>
      <c r="Y29">
        <v>2</v>
      </c>
      <c r="Z29" s="5">
        <v>0</v>
      </c>
      <c r="AA29" s="5">
        <v>0</v>
      </c>
      <c r="AB29">
        <v>1</v>
      </c>
      <c r="AC29">
        <v>3</v>
      </c>
      <c r="AD29" s="5">
        <v>0</v>
      </c>
      <c r="AE29" s="5">
        <v>0</v>
      </c>
      <c r="AF29" s="5">
        <v>0</v>
      </c>
      <c r="AG29">
        <v>2</v>
      </c>
      <c r="AH29">
        <v>2</v>
      </c>
      <c r="AI29">
        <v>1</v>
      </c>
      <c r="AJ29">
        <v>2</v>
      </c>
      <c r="AK29" s="5">
        <v>0</v>
      </c>
      <c r="AL29" s="5">
        <v>0</v>
      </c>
      <c r="AM29">
        <v>3</v>
      </c>
      <c r="AN29">
        <v>2</v>
      </c>
      <c r="AO29" s="5">
        <v>0</v>
      </c>
      <c r="AP29">
        <v>1</v>
      </c>
      <c r="AQ29">
        <v>1</v>
      </c>
      <c r="AR29" s="5">
        <v>0</v>
      </c>
      <c r="AS29" s="5">
        <v>0</v>
      </c>
      <c r="AT29">
        <v>1</v>
      </c>
      <c r="AU29">
        <v>2</v>
      </c>
      <c r="AV29" s="5">
        <v>0</v>
      </c>
      <c r="AW29">
        <v>2</v>
      </c>
      <c r="AX29">
        <v>1</v>
      </c>
      <c r="AY29" s="5">
        <v>0</v>
      </c>
      <c r="AZ29">
        <v>1</v>
      </c>
      <c r="BA29">
        <v>1</v>
      </c>
      <c r="BB29" s="5">
        <v>0</v>
      </c>
      <c r="BC29">
        <v>1</v>
      </c>
      <c r="BD29">
        <v>1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>
        <f t="shared" si="0"/>
        <v>17</v>
      </c>
      <c r="BP29">
        <f t="shared" si="1"/>
        <v>12</v>
      </c>
      <c r="BQ29">
        <f t="shared" si="2"/>
        <v>2</v>
      </c>
      <c r="BR29">
        <f t="shared" si="3"/>
        <v>0</v>
      </c>
      <c r="BS29">
        <f t="shared" si="4"/>
        <v>31</v>
      </c>
    </row>
    <row r="30" spans="1:71" x14ac:dyDescent="0.2">
      <c r="A30" s="5">
        <v>35</v>
      </c>
      <c r="B30">
        <v>1</v>
      </c>
      <c r="C30">
        <v>2</v>
      </c>
      <c r="D30" s="5">
        <v>0</v>
      </c>
      <c r="E30" s="5">
        <v>0</v>
      </c>
      <c r="F30">
        <v>2</v>
      </c>
      <c r="G30">
        <v>1</v>
      </c>
      <c r="H30">
        <v>1</v>
      </c>
      <c r="I30" s="5">
        <v>0</v>
      </c>
      <c r="J30" s="5">
        <v>0</v>
      </c>
      <c r="K30">
        <v>2</v>
      </c>
      <c r="L30">
        <v>1</v>
      </c>
      <c r="M30" s="5">
        <v>0</v>
      </c>
      <c r="N30" s="5">
        <v>0</v>
      </c>
      <c r="O30" s="5">
        <v>0</v>
      </c>
      <c r="P30">
        <v>1</v>
      </c>
      <c r="Q30">
        <v>3</v>
      </c>
      <c r="R30">
        <v>3</v>
      </c>
      <c r="S30" s="5">
        <v>0</v>
      </c>
      <c r="T30">
        <v>2</v>
      </c>
      <c r="U30">
        <v>2</v>
      </c>
      <c r="V30">
        <v>2</v>
      </c>
      <c r="W30" s="5">
        <v>0</v>
      </c>
      <c r="X30">
        <v>1</v>
      </c>
      <c r="Y30">
        <v>2</v>
      </c>
      <c r="Z30" s="5">
        <v>0</v>
      </c>
      <c r="AA30" s="5">
        <v>0</v>
      </c>
      <c r="AB30">
        <v>1</v>
      </c>
      <c r="AC30" s="5">
        <v>0</v>
      </c>
      <c r="AD30" s="5">
        <v>0</v>
      </c>
      <c r="AE30" s="5">
        <v>0</v>
      </c>
      <c r="AF30" s="5">
        <v>0</v>
      </c>
      <c r="AG30">
        <v>1</v>
      </c>
      <c r="AH30" s="5">
        <v>0</v>
      </c>
      <c r="AI30" s="5">
        <v>0</v>
      </c>
      <c r="AJ30">
        <v>2</v>
      </c>
      <c r="AK30" s="5">
        <v>0</v>
      </c>
      <c r="AL30" s="5">
        <v>0</v>
      </c>
      <c r="AM30">
        <v>1</v>
      </c>
      <c r="AN30">
        <v>2</v>
      </c>
      <c r="AO30" s="5">
        <v>0</v>
      </c>
      <c r="AP30">
        <v>1</v>
      </c>
      <c r="AQ30" s="5">
        <v>0</v>
      </c>
      <c r="AR30" s="5">
        <v>0</v>
      </c>
      <c r="AS30" s="5">
        <v>0</v>
      </c>
      <c r="AT30">
        <v>2</v>
      </c>
      <c r="AU30">
        <v>1</v>
      </c>
      <c r="AV30" s="5">
        <v>0</v>
      </c>
      <c r="AW30">
        <v>1</v>
      </c>
      <c r="AX30" s="5">
        <v>0</v>
      </c>
      <c r="AY30" s="5">
        <v>0</v>
      </c>
      <c r="AZ30">
        <v>1</v>
      </c>
      <c r="BA30" s="5">
        <v>0</v>
      </c>
      <c r="BB30" s="5">
        <v>0</v>
      </c>
      <c r="BC30">
        <v>2</v>
      </c>
      <c r="BD30">
        <v>1</v>
      </c>
      <c r="BE30" s="5">
        <v>0</v>
      </c>
      <c r="BF30">
        <v>1</v>
      </c>
      <c r="BG30">
        <v>2</v>
      </c>
      <c r="BH30" s="5">
        <v>0</v>
      </c>
      <c r="BI30">
        <v>2</v>
      </c>
      <c r="BJ30">
        <v>1</v>
      </c>
      <c r="BK30" s="5">
        <v>0</v>
      </c>
      <c r="BL30">
        <v>2</v>
      </c>
      <c r="BM30">
        <v>1</v>
      </c>
      <c r="BN30" s="5">
        <v>0</v>
      </c>
      <c r="BO30">
        <f t="shared" si="0"/>
        <v>17</v>
      </c>
      <c r="BP30">
        <f t="shared" si="1"/>
        <v>14</v>
      </c>
      <c r="BQ30">
        <f t="shared" si="2"/>
        <v>2</v>
      </c>
      <c r="BR30">
        <f t="shared" si="3"/>
        <v>0</v>
      </c>
      <c r="BS30">
        <f t="shared" si="4"/>
        <v>33</v>
      </c>
    </row>
    <row r="31" spans="1:71" x14ac:dyDescent="0.2">
      <c r="A31" s="5">
        <v>36</v>
      </c>
      <c r="B31">
        <v>1</v>
      </c>
      <c r="C31">
        <v>1</v>
      </c>
      <c r="D31" s="5">
        <v>0</v>
      </c>
      <c r="E31" s="5">
        <v>0</v>
      </c>
      <c r="F31">
        <v>1</v>
      </c>
      <c r="G31">
        <v>1</v>
      </c>
      <c r="H31" s="5">
        <v>0</v>
      </c>
      <c r="I31" s="5">
        <v>0</v>
      </c>
      <c r="J31" s="5">
        <v>0</v>
      </c>
      <c r="K31">
        <v>1</v>
      </c>
      <c r="L31">
        <v>1</v>
      </c>
      <c r="M31" s="5">
        <v>0</v>
      </c>
      <c r="N31" s="5">
        <v>0</v>
      </c>
      <c r="O31" s="5">
        <v>0</v>
      </c>
      <c r="P31">
        <v>1</v>
      </c>
      <c r="Q31">
        <v>1</v>
      </c>
      <c r="R31" s="5">
        <v>0</v>
      </c>
      <c r="S31" s="5">
        <v>0</v>
      </c>
      <c r="T31">
        <v>1</v>
      </c>
      <c r="U31">
        <v>1</v>
      </c>
      <c r="V31" s="5">
        <v>0</v>
      </c>
      <c r="W31" s="5">
        <v>0</v>
      </c>
      <c r="X31">
        <v>1</v>
      </c>
      <c r="Y31">
        <v>1</v>
      </c>
      <c r="Z31" s="5">
        <v>0</v>
      </c>
      <c r="AA31" s="5">
        <v>0</v>
      </c>
      <c r="AB31">
        <v>1</v>
      </c>
      <c r="AC31">
        <v>1</v>
      </c>
      <c r="AD31" s="5">
        <v>0</v>
      </c>
      <c r="AE31" s="5">
        <v>0</v>
      </c>
      <c r="AF31" s="5">
        <v>0</v>
      </c>
      <c r="AG31">
        <v>1</v>
      </c>
      <c r="AH31">
        <v>1</v>
      </c>
      <c r="AI31" s="5">
        <v>0</v>
      </c>
      <c r="AJ31">
        <v>1</v>
      </c>
      <c r="AK31">
        <v>1</v>
      </c>
      <c r="AL31" s="5">
        <v>0</v>
      </c>
      <c r="AM31">
        <v>1</v>
      </c>
      <c r="AN31">
        <v>1</v>
      </c>
      <c r="AO31" s="5">
        <v>0</v>
      </c>
      <c r="AP31">
        <v>1</v>
      </c>
      <c r="AQ31">
        <v>1</v>
      </c>
      <c r="AR31" s="5">
        <v>0</v>
      </c>
      <c r="AS31" s="5">
        <v>0</v>
      </c>
      <c r="AT31">
        <v>1</v>
      </c>
      <c r="AU31">
        <v>1</v>
      </c>
      <c r="AV31" s="5">
        <v>0</v>
      </c>
      <c r="AW31">
        <v>1</v>
      </c>
      <c r="AX31">
        <v>1</v>
      </c>
      <c r="AY31" s="5">
        <v>0</v>
      </c>
      <c r="AZ31">
        <v>1</v>
      </c>
      <c r="BA31">
        <v>1</v>
      </c>
      <c r="BB31" s="5">
        <v>0</v>
      </c>
      <c r="BC31">
        <v>1</v>
      </c>
      <c r="BD31">
        <v>1</v>
      </c>
      <c r="BE31" s="5">
        <v>0</v>
      </c>
      <c r="BF31">
        <v>1</v>
      </c>
      <c r="BG31">
        <v>1</v>
      </c>
      <c r="BH31" s="5">
        <v>0</v>
      </c>
      <c r="BI31">
        <v>1</v>
      </c>
      <c r="BJ31">
        <v>1</v>
      </c>
      <c r="BK31" s="5">
        <v>0</v>
      </c>
      <c r="BL31">
        <v>1</v>
      </c>
      <c r="BM31">
        <v>1</v>
      </c>
      <c r="BN31" s="5">
        <v>0</v>
      </c>
      <c r="BO31">
        <f t="shared" si="0"/>
        <v>36</v>
      </c>
      <c r="BP31">
        <f t="shared" si="1"/>
        <v>0</v>
      </c>
      <c r="BQ31">
        <f t="shared" si="2"/>
        <v>0</v>
      </c>
      <c r="BR31">
        <f t="shared" si="3"/>
        <v>0</v>
      </c>
      <c r="BS31">
        <f t="shared" si="4"/>
        <v>36</v>
      </c>
    </row>
    <row r="32" spans="1:71" x14ac:dyDescent="0.2">
      <c r="A32" s="5">
        <v>37</v>
      </c>
      <c r="B32">
        <v>1</v>
      </c>
      <c r="C32">
        <v>2</v>
      </c>
      <c r="D32" s="5">
        <v>0</v>
      </c>
      <c r="E32" s="5">
        <v>0</v>
      </c>
      <c r="F32">
        <v>2</v>
      </c>
      <c r="G32">
        <v>2</v>
      </c>
      <c r="H32" s="5">
        <v>0</v>
      </c>
      <c r="I32" s="5">
        <v>0</v>
      </c>
      <c r="J32" s="5">
        <v>0</v>
      </c>
      <c r="K32">
        <v>2</v>
      </c>
      <c r="L32">
        <v>2</v>
      </c>
      <c r="M32" s="5">
        <v>0</v>
      </c>
      <c r="N32" s="5">
        <v>0</v>
      </c>
      <c r="O32" s="5">
        <v>0</v>
      </c>
      <c r="P32">
        <v>1</v>
      </c>
      <c r="Q32">
        <v>1</v>
      </c>
      <c r="R32" s="5">
        <v>0</v>
      </c>
      <c r="S32" s="5">
        <v>0</v>
      </c>
      <c r="T32">
        <v>2</v>
      </c>
      <c r="U32">
        <v>1</v>
      </c>
      <c r="V32" s="5">
        <v>0</v>
      </c>
      <c r="W32" s="5">
        <v>0</v>
      </c>
      <c r="X32">
        <v>3</v>
      </c>
      <c r="Y32">
        <v>1</v>
      </c>
      <c r="Z32">
        <v>1</v>
      </c>
      <c r="AA32" s="5">
        <v>0</v>
      </c>
      <c r="AB32">
        <v>2</v>
      </c>
      <c r="AC32">
        <v>2</v>
      </c>
      <c r="AD32">
        <v>1</v>
      </c>
      <c r="AE32" s="5">
        <v>0</v>
      </c>
      <c r="AF32" s="5">
        <v>0</v>
      </c>
      <c r="AG32">
        <v>2</v>
      </c>
      <c r="AH32">
        <v>1</v>
      </c>
      <c r="AI32" s="5">
        <v>0</v>
      </c>
      <c r="AJ32">
        <v>1</v>
      </c>
      <c r="AK32">
        <v>1</v>
      </c>
      <c r="AL32" s="5">
        <v>0</v>
      </c>
      <c r="AM32">
        <v>1</v>
      </c>
      <c r="AN32">
        <v>1</v>
      </c>
      <c r="AO32" s="5">
        <v>0</v>
      </c>
      <c r="AP32">
        <v>1</v>
      </c>
      <c r="AQ32">
        <v>1</v>
      </c>
      <c r="AR32" s="5">
        <v>0</v>
      </c>
      <c r="AS32" s="5">
        <v>0</v>
      </c>
      <c r="AT32">
        <v>2</v>
      </c>
      <c r="AU32">
        <v>1</v>
      </c>
      <c r="AV32" s="5">
        <v>0</v>
      </c>
      <c r="AW32">
        <v>2</v>
      </c>
      <c r="AX32">
        <v>1</v>
      </c>
      <c r="AY32" s="5">
        <v>0</v>
      </c>
      <c r="AZ32">
        <v>1</v>
      </c>
      <c r="BA32">
        <v>2</v>
      </c>
      <c r="BB32" s="5">
        <v>0</v>
      </c>
      <c r="BC32">
        <v>2</v>
      </c>
      <c r="BD32">
        <v>1</v>
      </c>
      <c r="BE32" s="5">
        <v>0</v>
      </c>
      <c r="BF32">
        <v>1</v>
      </c>
      <c r="BG32">
        <v>2</v>
      </c>
      <c r="BH32" s="5">
        <v>0</v>
      </c>
      <c r="BI32">
        <v>1</v>
      </c>
      <c r="BJ32" s="5">
        <v>0</v>
      </c>
      <c r="BK32" s="5">
        <v>0</v>
      </c>
      <c r="BL32">
        <v>2</v>
      </c>
      <c r="BM32">
        <v>2</v>
      </c>
      <c r="BN32" s="5">
        <v>0</v>
      </c>
      <c r="BO32">
        <f t="shared" si="0"/>
        <v>20</v>
      </c>
      <c r="BP32">
        <f t="shared" si="1"/>
        <v>16</v>
      </c>
      <c r="BQ32">
        <f t="shared" si="2"/>
        <v>1</v>
      </c>
      <c r="BR32">
        <f t="shared" si="3"/>
        <v>0</v>
      </c>
      <c r="BS32">
        <f t="shared" si="4"/>
        <v>37</v>
      </c>
    </row>
    <row r="33" spans="1:71" x14ac:dyDescent="0.2">
      <c r="A33" s="5">
        <v>38</v>
      </c>
      <c r="B33">
        <v>2</v>
      </c>
      <c r="C33">
        <v>3</v>
      </c>
      <c r="D33">
        <v>2</v>
      </c>
      <c r="E33" s="5">
        <v>0</v>
      </c>
      <c r="F33">
        <v>3</v>
      </c>
      <c r="G33">
        <v>2</v>
      </c>
      <c r="H33" s="5">
        <v>0</v>
      </c>
      <c r="I33" s="5">
        <v>0</v>
      </c>
      <c r="J33" s="5">
        <v>0</v>
      </c>
      <c r="K33">
        <v>1</v>
      </c>
      <c r="L33">
        <v>1</v>
      </c>
      <c r="M33" s="5">
        <v>0</v>
      </c>
      <c r="N33" s="5">
        <v>0</v>
      </c>
      <c r="O33" s="5">
        <v>0</v>
      </c>
      <c r="P33">
        <v>2</v>
      </c>
      <c r="Q33">
        <v>2</v>
      </c>
      <c r="R33" s="5">
        <v>0</v>
      </c>
      <c r="S33" s="5">
        <v>0</v>
      </c>
      <c r="T33">
        <v>2</v>
      </c>
      <c r="U33">
        <v>2</v>
      </c>
      <c r="V33" s="5">
        <v>0</v>
      </c>
      <c r="W33" s="5">
        <v>0</v>
      </c>
      <c r="X33">
        <v>2</v>
      </c>
      <c r="Y33">
        <v>1</v>
      </c>
      <c r="Z33" s="5">
        <v>0</v>
      </c>
      <c r="AA33" s="5">
        <v>0</v>
      </c>
      <c r="AB33">
        <v>1</v>
      </c>
      <c r="AC33">
        <v>1</v>
      </c>
      <c r="AD33" s="5">
        <v>0</v>
      </c>
      <c r="AE33" s="5">
        <v>0</v>
      </c>
      <c r="AF33" s="5">
        <v>0</v>
      </c>
      <c r="AG33">
        <v>1</v>
      </c>
      <c r="AH33">
        <v>1</v>
      </c>
      <c r="AI33" s="5">
        <v>0</v>
      </c>
      <c r="AJ33">
        <v>1</v>
      </c>
      <c r="AK33">
        <v>2</v>
      </c>
      <c r="AL33">
        <v>1</v>
      </c>
      <c r="AM33">
        <v>1</v>
      </c>
      <c r="AN33" s="5">
        <v>0</v>
      </c>
      <c r="AO33" s="5">
        <v>0</v>
      </c>
      <c r="AP33">
        <v>2</v>
      </c>
      <c r="AQ33">
        <v>1</v>
      </c>
      <c r="AR33" s="5">
        <v>0</v>
      </c>
      <c r="AS33" s="5">
        <v>0</v>
      </c>
      <c r="AT33">
        <v>1</v>
      </c>
      <c r="AU33">
        <v>1</v>
      </c>
      <c r="AV33" s="5">
        <v>0</v>
      </c>
      <c r="AW33">
        <v>1</v>
      </c>
      <c r="AX33">
        <v>1</v>
      </c>
      <c r="AY33" s="5">
        <v>0</v>
      </c>
      <c r="AZ33">
        <v>1</v>
      </c>
      <c r="BA33">
        <v>1</v>
      </c>
      <c r="BB33" s="5">
        <v>0</v>
      </c>
      <c r="BC33">
        <v>1</v>
      </c>
      <c r="BD33">
        <v>1</v>
      </c>
      <c r="BE33" s="5">
        <v>0</v>
      </c>
      <c r="BF33">
        <v>1</v>
      </c>
      <c r="BG33">
        <v>2</v>
      </c>
      <c r="BH33" s="5">
        <v>0</v>
      </c>
      <c r="BI33">
        <v>1</v>
      </c>
      <c r="BJ33">
        <v>1</v>
      </c>
      <c r="BK33" s="5">
        <v>0</v>
      </c>
      <c r="BL33">
        <v>1</v>
      </c>
      <c r="BM33">
        <v>1</v>
      </c>
      <c r="BN33" s="5">
        <v>0</v>
      </c>
      <c r="BO33">
        <f t="shared" si="0"/>
        <v>24</v>
      </c>
      <c r="BP33">
        <f t="shared" si="1"/>
        <v>11</v>
      </c>
      <c r="BQ33">
        <f t="shared" si="2"/>
        <v>2</v>
      </c>
      <c r="BR33">
        <f t="shared" si="3"/>
        <v>0</v>
      </c>
      <c r="BS33">
        <f t="shared" si="4"/>
        <v>37</v>
      </c>
    </row>
    <row r="34" spans="1:71" x14ac:dyDescent="0.2">
      <c r="A34" s="5">
        <v>39</v>
      </c>
      <c r="B34">
        <v>1</v>
      </c>
      <c r="C34" s="5">
        <v>0</v>
      </c>
      <c r="D34" s="5">
        <v>0</v>
      </c>
      <c r="E34" s="5">
        <v>0</v>
      </c>
      <c r="F34">
        <v>1</v>
      </c>
      <c r="G34">
        <v>2</v>
      </c>
      <c r="H34" s="5">
        <v>0</v>
      </c>
      <c r="I34" s="5">
        <v>0</v>
      </c>
      <c r="J34" s="5">
        <v>0</v>
      </c>
      <c r="K34">
        <v>2</v>
      </c>
      <c r="L34">
        <v>2</v>
      </c>
      <c r="M34" s="5">
        <v>0</v>
      </c>
      <c r="N34" s="5">
        <v>0</v>
      </c>
      <c r="O34" s="5">
        <v>0</v>
      </c>
      <c r="P34">
        <v>2</v>
      </c>
      <c r="Q34">
        <v>2</v>
      </c>
      <c r="R34" s="5">
        <v>0</v>
      </c>
      <c r="S34" s="5">
        <v>0</v>
      </c>
      <c r="T34">
        <v>2</v>
      </c>
      <c r="U34">
        <v>1</v>
      </c>
      <c r="V34" s="5">
        <v>0</v>
      </c>
      <c r="W34" s="5">
        <v>0</v>
      </c>
      <c r="X34">
        <v>2</v>
      </c>
      <c r="Y34">
        <v>2</v>
      </c>
      <c r="Z34" s="5">
        <v>0</v>
      </c>
      <c r="AA34" s="5">
        <v>0</v>
      </c>
      <c r="AB34">
        <v>1</v>
      </c>
      <c r="AC34">
        <v>2</v>
      </c>
      <c r="AD34" s="5">
        <v>0</v>
      </c>
      <c r="AE34" s="5">
        <v>0</v>
      </c>
      <c r="AF34" s="5">
        <v>0</v>
      </c>
      <c r="AG34">
        <v>2</v>
      </c>
      <c r="AH34">
        <v>2</v>
      </c>
      <c r="AI34" s="5">
        <v>0</v>
      </c>
      <c r="AJ34">
        <v>2</v>
      </c>
      <c r="AK34">
        <v>2</v>
      </c>
      <c r="AL34" s="5">
        <v>0</v>
      </c>
      <c r="AM34">
        <v>1</v>
      </c>
      <c r="AN34">
        <v>2</v>
      </c>
      <c r="AO34">
        <v>2</v>
      </c>
      <c r="AP34">
        <v>1</v>
      </c>
      <c r="AQ34">
        <v>3</v>
      </c>
      <c r="AR34">
        <v>3</v>
      </c>
      <c r="AS34">
        <v>1</v>
      </c>
      <c r="AT34">
        <v>1</v>
      </c>
      <c r="AU34">
        <v>2</v>
      </c>
      <c r="AV34" s="5">
        <v>0</v>
      </c>
      <c r="AW34">
        <v>1</v>
      </c>
      <c r="AX34">
        <v>2</v>
      </c>
      <c r="AY34">
        <v>1</v>
      </c>
      <c r="AZ34">
        <v>2</v>
      </c>
      <c r="BA34">
        <v>2</v>
      </c>
      <c r="BB34" s="5">
        <v>0</v>
      </c>
      <c r="BC34">
        <v>2</v>
      </c>
      <c r="BD34">
        <v>2</v>
      </c>
      <c r="BE34" s="5">
        <v>0</v>
      </c>
      <c r="BF34">
        <v>2</v>
      </c>
      <c r="BG34">
        <v>1</v>
      </c>
      <c r="BH34" s="5">
        <v>0</v>
      </c>
      <c r="BI34">
        <v>1</v>
      </c>
      <c r="BJ34" s="5">
        <v>0</v>
      </c>
      <c r="BK34" s="5">
        <v>0</v>
      </c>
      <c r="BL34">
        <v>2</v>
      </c>
      <c r="BM34">
        <v>2</v>
      </c>
      <c r="BN34" s="5">
        <v>0</v>
      </c>
      <c r="BO34">
        <f t="shared" si="0"/>
        <v>12</v>
      </c>
      <c r="BP34">
        <f t="shared" si="1"/>
        <v>24</v>
      </c>
      <c r="BQ34">
        <f t="shared" si="2"/>
        <v>2</v>
      </c>
      <c r="BR34">
        <f t="shared" si="3"/>
        <v>0</v>
      </c>
      <c r="BS34">
        <f t="shared" si="4"/>
        <v>38</v>
      </c>
    </row>
    <row r="35" spans="1:71" x14ac:dyDescent="0.2">
      <c r="A35" s="5">
        <v>40</v>
      </c>
      <c r="B35">
        <v>2</v>
      </c>
      <c r="C35">
        <v>1</v>
      </c>
      <c r="D35" s="5">
        <v>0</v>
      </c>
      <c r="E35" s="5">
        <v>0</v>
      </c>
      <c r="F35">
        <v>1</v>
      </c>
      <c r="G35">
        <v>2</v>
      </c>
      <c r="H35" s="5">
        <v>0</v>
      </c>
      <c r="I35" s="5">
        <v>0</v>
      </c>
      <c r="J35" s="5">
        <v>0</v>
      </c>
      <c r="K35">
        <v>2</v>
      </c>
      <c r="L35">
        <v>1</v>
      </c>
      <c r="M35" s="5">
        <v>0</v>
      </c>
      <c r="N35" s="5">
        <v>0</v>
      </c>
      <c r="O35" s="5">
        <v>0</v>
      </c>
      <c r="P35">
        <v>1</v>
      </c>
      <c r="Q35">
        <v>1</v>
      </c>
      <c r="R35" s="5">
        <v>0</v>
      </c>
      <c r="S35" s="5">
        <v>0</v>
      </c>
      <c r="T35">
        <v>2</v>
      </c>
      <c r="U35">
        <v>2</v>
      </c>
      <c r="V35" s="5">
        <v>0</v>
      </c>
      <c r="W35" s="5">
        <v>0</v>
      </c>
      <c r="X35">
        <v>1</v>
      </c>
      <c r="Y35">
        <v>1</v>
      </c>
      <c r="Z35" s="5">
        <v>0</v>
      </c>
      <c r="AA35" s="5">
        <v>0</v>
      </c>
      <c r="AB35">
        <v>1</v>
      </c>
      <c r="AC35">
        <v>2</v>
      </c>
      <c r="AD35">
        <v>2</v>
      </c>
      <c r="AE35" s="5">
        <v>0</v>
      </c>
      <c r="AF35" s="5">
        <v>0</v>
      </c>
      <c r="AG35">
        <v>2</v>
      </c>
      <c r="AH35">
        <v>2</v>
      </c>
      <c r="AI35">
        <v>1</v>
      </c>
      <c r="AJ35">
        <v>1</v>
      </c>
      <c r="AK35">
        <v>1</v>
      </c>
      <c r="AL35" s="5">
        <v>0</v>
      </c>
      <c r="AM35">
        <v>1</v>
      </c>
      <c r="AN35">
        <v>1</v>
      </c>
      <c r="AO35" s="5">
        <v>0</v>
      </c>
      <c r="AP35">
        <v>2</v>
      </c>
      <c r="AQ35">
        <v>1</v>
      </c>
      <c r="AR35" s="5">
        <v>0</v>
      </c>
      <c r="AS35" s="5">
        <v>0</v>
      </c>
      <c r="AT35">
        <v>1</v>
      </c>
      <c r="AU35" s="5">
        <v>0</v>
      </c>
      <c r="AV35" s="5">
        <v>0</v>
      </c>
      <c r="AW35">
        <v>2</v>
      </c>
      <c r="AX35">
        <v>2</v>
      </c>
      <c r="AY35" s="5">
        <v>0</v>
      </c>
      <c r="AZ35">
        <v>2</v>
      </c>
      <c r="BA35">
        <v>2</v>
      </c>
      <c r="BB35" s="5">
        <v>0</v>
      </c>
      <c r="BC35">
        <v>2</v>
      </c>
      <c r="BD35" s="5">
        <v>0</v>
      </c>
      <c r="BE35" s="5">
        <v>0</v>
      </c>
      <c r="BF35">
        <v>1</v>
      </c>
      <c r="BG35">
        <v>2</v>
      </c>
      <c r="BH35">
        <v>1</v>
      </c>
      <c r="BI35">
        <v>1</v>
      </c>
      <c r="BJ35">
        <v>1</v>
      </c>
      <c r="BK35" s="5">
        <v>0</v>
      </c>
      <c r="BL35">
        <v>2</v>
      </c>
      <c r="BM35" s="5">
        <v>0</v>
      </c>
      <c r="BN35" s="5">
        <v>0</v>
      </c>
      <c r="BO35">
        <f t="shared" si="0"/>
        <v>19</v>
      </c>
      <c r="BP35">
        <f t="shared" si="1"/>
        <v>17</v>
      </c>
      <c r="BQ35">
        <f t="shared" si="2"/>
        <v>0</v>
      </c>
      <c r="BR35">
        <f t="shared" si="3"/>
        <v>0</v>
      </c>
      <c r="BS35">
        <f t="shared" si="4"/>
        <v>36</v>
      </c>
    </row>
    <row r="36" spans="1:71" x14ac:dyDescent="0.2">
      <c r="A36" s="5">
        <v>41</v>
      </c>
      <c r="B36">
        <v>1</v>
      </c>
      <c r="C36" s="5">
        <v>0</v>
      </c>
      <c r="D36" s="5">
        <v>0</v>
      </c>
      <c r="E36" s="5">
        <v>0</v>
      </c>
      <c r="F36">
        <v>3</v>
      </c>
      <c r="G36">
        <v>2</v>
      </c>
      <c r="H36" s="5">
        <v>0</v>
      </c>
      <c r="I36" s="5">
        <v>0</v>
      </c>
      <c r="J36" s="5">
        <v>0</v>
      </c>
      <c r="K36">
        <v>2</v>
      </c>
      <c r="L36">
        <v>2</v>
      </c>
      <c r="M36" s="5">
        <v>0</v>
      </c>
      <c r="N36" s="5">
        <v>0</v>
      </c>
      <c r="O36" s="5">
        <v>0</v>
      </c>
      <c r="P36">
        <v>1</v>
      </c>
      <c r="Q36">
        <v>1</v>
      </c>
      <c r="R36" s="5">
        <v>0</v>
      </c>
      <c r="S36" s="5">
        <v>0</v>
      </c>
      <c r="T36">
        <v>1</v>
      </c>
      <c r="U36">
        <v>1</v>
      </c>
      <c r="V36" s="5">
        <v>0</v>
      </c>
      <c r="W36" s="5">
        <v>0</v>
      </c>
      <c r="X36">
        <v>2</v>
      </c>
      <c r="Y36">
        <v>1</v>
      </c>
      <c r="Z36" s="5">
        <v>0</v>
      </c>
      <c r="AA36" s="5">
        <v>0</v>
      </c>
      <c r="AB36">
        <v>2</v>
      </c>
      <c r="AC36">
        <v>2</v>
      </c>
      <c r="AD36" s="5">
        <v>0</v>
      </c>
      <c r="AE36" s="5">
        <v>0</v>
      </c>
      <c r="AF36" s="5">
        <v>0</v>
      </c>
      <c r="AG36">
        <v>2</v>
      </c>
      <c r="AH36">
        <v>2</v>
      </c>
      <c r="AI36" s="5">
        <v>0</v>
      </c>
      <c r="AJ36">
        <v>1</v>
      </c>
      <c r="AK36" s="5">
        <v>0</v>
      </c>
      <c r="AL36" s="5">
        <v>0</v>
      </c>
      <c r="AM36">
        <v>1</v>
      </c>
      <c r="AN36">
        <v>1</v>
      </c>
      <c r="AO36" s="5">
        <v>0</v>
      </c>
      <c r="AP36">
        <v>2</v>
      </c>
      <c r="AQ36">
        <v>2</v>
      </c>
      <c r="AR36" s="5">
        <v>0</v>
      </c>
      <c r="AS36" s="5">
        <v>0</v>
      </c>
      <c r="AT36">
        <v>2</v>
      </c>
      <c r="AU36">
        <v>1</v>
      </c>
      <c r="AV36" s="5">
        <v>0</v>
      </c>
      <c r="AW36">
        <v>2</v>
      </c>
      <c r="AX36">
        <v>2</v>
      </c>
      <c r="AY36" s="5">
        <v>0</v>
      </c>
      <c r="AZ36">
        <v>2</v>
      </c>
      <c r="BA36">
        <v>2</v>
      </c>
      <c r="BB36" s="5">
        <v>0</v>
      </c>
      <c r="BC36">
        <v>1</v>
      </c>
      <c r="BD36">
        <v>1</v>
      </c>
      <c r="BE36" s="5">
        <v>0</v>
      </c>
      <c r="BF36">
        <v>1</v>
      </c>
      <c r="BG36">
        <v>1</v>
      </c>
      <c r="BH36" s="5">
        <v>0</v>
      </c>
      <c r="BI36">
        <v>1</v>
      </c>
      <c r="BJ36" s="5">
        <v>0</v>
      </c>
      <c r="BK36" s="5">
        <v>0</v>
      </c>
      <c r="BL36">
        <v>1</v>
      </c>
      <c r="BM36">
        <v>1</v>
      </c>
      <c r="BN36" s="5">
        <v>0</v>
      </c>
      <c r="BO36">
        <f t="shared" si="0"/>
        <v>17</v>
      </c>
      <c r="BP36">
        <f t="shared" si="1"/>
        <v>15</v>
      </c>
      <c r="BQ36">
        <f t="shared" si="2"/>
        <v>1</v>
      </c>
      <c r="BR36">
        <f t="shared" si="3"/>
        <v>0</v>
      </c>
      <c r="BS36">
        <f t="shared" si="4"/>
        <v>33</v>
      </c>
    </row>
    <row r="37" spans="1:71" x14ac:dyDescent="0.2">
      <c r="A37" s="5">
        <v>44</v>
      </c>
      <c r="B37">
        <v>1</v>
      </c>
      <c r="C37">
        <v>1</v>
      </c>
      <c r="D37">
        <v>1</v>
      </c>
      <c r="E37" s="5">
        <v>0</v>
      </c>
      <c r="F37">
        <v>1</v>
      </c>
      <c r="G37">
        <v>1</v>
      </c>
      <c r="H37" s="5">
        <v>0</v>
      </c>
      <c r="I37" s="5">
        <v>0</v>
      </c>
      <c r="J37" s="5">
        <v>0</v>
      </c>
      <c r="K37">
        <v>2</v>
      </c>
      <c r="L37">
        <v>1</v>
      </c>
      <c r="M37" s="5">
        <v>0</v>
      </c>
      <c r="N37" s="5">
        <v>0</v>
      </c>
      <c r="O37" s="5">
        <v>0</v>
      </c>
      <c r="P37">
        <v>1</v>
      </c>
      <c r="Q37">
        <v>1</v>
      </c>
      <c r="R37" s="5">
        <v>0</v>
      </c>
      <c r="S37" s="5">
        <v>0</v>
      </c>
      <c r="T37">
        <v>1</v>
      </c>
      <c r="U37">
        <v>1</v>
      </c>
      <c r="V37" s="5">
        <v>0</v>
      </c>
      <c r="W37" s="5">
        <v>0</v>
      </c>
      <c r="X37">
        <v>1</v>
      </c>
      <c r="Y37">
        <v>1</v>
      </c>
      <c r="Z37" s="5">
        <v>0</v>
      </c>
      <c r="AA37" s="5">
        <v>0</v>
      </c>
      <c r="AB37">
        <v>1</v>
      </c>
      <c r="AC37" s="5">
        <v>0</v>
      </c>
      <c r="AD37" s="5">
        <v>0</v>
      </c>
      <c r="AE37" s="5">
        <v>0</v>
      </c>
      <c r="AF37" s="5">
        <v>0</v>
      </c>
      <c r="AG37">
        <v>1</v>
      </c>
      <c r="AH37" s="5">
        <v>0</v>
      </c>
      <c r="AI37" s="5">
        <v>0</v>
      </c>
      <c r="AJ37">
        <v>1</v>
      </c>
      <c r="AK37" s="5">
        <v>0</v>
      </c>
      <c r="AL37" s="5">
        <v>0</v>
      </c>
      <c r="AM37">
        <v>1</v>
      </c>
      <c r="AN37">
        <v>1</v>
      </c>
      <c r="AO37" s="5">
        <v>0</v>
      </c>
      <c r="AP37">
        <v>1</v>
      </c>
      <c r="AQ37" s="5">
        <v>0</v>
      </c>
      <c r="AR37" s="5">
        <v>0</v>
      </c>
      <c r="AS37" s="5">
        <v>0</v>
      </c>
      <c r="AT37">
        <v>2</v>
      </c>
      <c r="AU37" s="5">
        <v>0</v>
      </c>
      <c r="AV37" s="5">
        <v>0</v>
      </c>
      <c r="AW37">
        <v>1</v>
      </c>
      <c r="AX37" s="5">
        <v>0</v>
      </c>
      <c r="AY37" s="5">
        <v>0</v>
      </c>
      <c r="AZ37">
        <v>1</v>
      </c>
      <c r="BA37" s="5">
        <v>0</v>
      </c>
      <c r="BB37" s="5">
        <v>0</v>
      </c>
      <c r="BC37">
        <v>1</v>
      </c>
      <c r="BD37">
        <v>1</v>
      </c>
      <c r="BE37" s="5">
        <v>0</v>
      </c>
      <c r="BF37">
        <v>1</v>
      </c>
      <c r="BG37" s="5">
        <v>0</v>
      </c>
      <c r="BH37" s="5">
        <v>0</v>
      </c>
      <c r="BI37">
        <v>1</v>
      </c>
      <c r="BJ37" s="5">
        <v>0</v>
      </c>
      <c r="BK37" s="5">
        <v>0</v>
      </c>
      <c r="BL37">
        <v>2</v>
      </c>
      <c r="BM37" s="5">
        <v>0</v>
      </c>
      <c r="BN37" s="5">
        <v>0</v>
      </c>
      <c r="BO37">
        <f t="shared" si="0"/>
        <v>24</v>
      </c>
      <c r="BP37">
        <f t="shared" si="1"/>
        <v>3</v>
      </c>
      <c r="BQ37">
        <f t="shared" si="2"/>
        <v>0</v>
      </c>
      <c r="BR37">
        <f t="shared" si="3"/>
        <v>0</v>
      </c>
      <c r="BS37">
        <f t="shared" si="4"/>
        <v>27</v>
      </c>
    </row>
    <row r="38" spans="1:71" x14ac:dyDescent="0.2">
      <c r="A38" s="5">
        <v>45</v>
      </c>
      <c r="B38">
        <v>1</v>
      </c>
      <c r="C38">
        <v>1</v>
      </c>
      <c r="D38" s="5">
        <v>0</v>
      </c>
      <c r="E38" s="5">
        <v>0</v>
      </c>
      <c r="F38">
        <v>1</v>
      </c>
      <c r="G38">
        <v>1</v>
      </c>
      <c r="H38" s="5">
        <v>0</v>
      </c>
      <c r="I38" s="5">
        <v>0</v>
      </c>
      <c r="J38" s="5">
        <v>0</v>
      </c>
      <c r="K38">
        <v>1</v>
      </c>
      <c r="L38">
        <v>1</v>
      </c>
      <c r="M38" s="5">
        <v>0</v>
      </c>
      <c r="N38" s="5">
        <v>0</v>
      </c>
      <c r="O38" s="5">
        <v>0</v>
      </c>
      <c r="P38">
        <v>1</v>
      </c>
      <c r="Q38">
        <v>2</v>
      </c>
      <c r="R38" s="5">
        <v>0</v>
      </c>
      <c r="S38" s="5">
        <v>0</v>
      </c>
      <c r="T38">
        <v>1</v>
      </c>
      <c r="U38">
        <v>2</v>
      </c>
      <c r="V38" s="5">
        <v>0</v>
      </c>
      <c r="W38" s="5">
        <v>0</v>
      </c>
      <c r="X38">
        <v>1</v>
      </c>
      <c r="Y38">
        <v>1</v>
      </c>
      <c r="Z38" s="5">
        <v>0</v>
      </c>
      <c r="AA38" s="5">
        <v>0</v>
      </c>
      <c r="AB38">
        <v>1</v>
      </c>
      <c r="AC38" s="5">
        <v>0</v>
      </c>
      <c r="AD38" s="5">
        <v>0</v>
      </c>
      <c r="AE38" s="5">
        <v>0</v>
      </c>
      <c r="AF38" s="5">
        <v>0</v>
      </c>
      <c r="AG38">
        <v>1</v>
      </c>
      <c r="AH38">
        <v>1</v>
      </c>
      <c r="AI38" s="5">
        <v>0</v>
      </c>
      <c r="AJ38">
        <v>1</v>
      </c>
      <c r="AK38">
        <v>1</v>
      </c>
      <c r="AL38" s="5">
        <v>0</v>
      </c>
      <c r="AM38">
        <v>1</v>
      </c>
      <c r="AN38">
        <v>1</v>
      </c>
      <c r="AO38" s="5">
        <v>0</v>
      </c>
      <c r="AP38">
        <v>1</v>
      </c>
      <c r="AQ38">
        <v>1</v>
      </c>
      <c r="AR38">
        <v>1</v>
      </c>
      <c r="AS38" s="5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 s="5">
        <v>0</v>
      </c>
      <c r="AZ38">
        <v>1</v>
      </c>
      <c r="BA38">
        <v>1</v>
      </c>
      <c r="BB38" s="5">
        <v>0</v>
      </c>
      <c r="BC38">
        <v>1</v>
      </c>
      <c r="BD38">
        <v>1</v>
      </c>
      <c r="BE38" s="5">
        <v>0</v>
      </c>
      <c r="BF38">
        <v>1</v>
      </c>
      <c r="BG38">
        <v>1</v>
      </c>
      <c r="BH38" s="5">
        <v>0</v>
      </c>
      <c r="BI38">
        <v>1</v>
      </c>
      <c r="BJ38">
        <v>1</v>
      </c>
      <c r="BK38" s="5">
        <v>0</v>
      </c>
      <c r="BL38">
        <v>1</v>
      </c>
      <c r="BM38">
        <v>1</v>
      </c>
      <c r="BN38" s="5">
        <v>0</v>
      </c>
      <c r="BO38">
        <f t="shared" si="0"/>
        <v>35</v>
      </c>
      <c r="BP38">
        <f t="shared" si="1"/>
        <v>2</v>
      </c>
      <c r="BQ38">
        <f t="shared" si="2"/>
        <v>0</v>
      </c>
      <c r="BR38">
        <f t="shared" si="3"/>
        <v>0</v>
      </c>
      <c r="BS38">
        <f t="shared" si="4"/>
        <v>37</v>
      </c>
    </row>
    <row r="39" spans="1:71" x14ac:dyDescent="0.2">
      <c r="A39" s="5">
        <v>46</v>
      </c>
      <c r="B39">
        <v>1</v>
      </c>
      <c r="C39">
        <v>1</v>
      </c>
      <c r="D39">
        <v>1</v>
      </c>
      <c r="E39" s="5">
        <v>0</v>
      </c>
      <c r="F39">
        <v>2</v>
      </c>
      <c r="G39">
        <v>2</v>
      </c>
      <c r="H39" s="5">
        <v>0</v>
      </c>
      <c r="I39" s="5">
        <v>0</v>
      </c>
      <c r="J39" s="5">
        <v>0</v>
      </c>
      <c r="K39">
        <v>1</v>
      </c>
      <c r="L39">
        <v>2</v>
      </c>
      <c r="M39">
        <v>2</v>
      </c>
      <c r="N39" s="5">
        <v>0</v>
      </c>
      <c r="O39" s="5">
        <v>0</v>
      </c>
      <c r="P39">
        <v>2</v>
      </c>
      <c r="Q39">
        <v>2</v>
      </c>
      <c r="R39" s="5">
        <v>0</v>
      </c>
      <c r="S39" s="5">
        <v>0</v>
      </c>
      <c r="T39">
        <v>1</v>
      </c>
      <c r="U39">
        <v>1</v>
      </c>
      <c r="V39" s="5">
        <v>0</v>
      </c>
      <c r="W39" s="5">
        <v>0</v>
      </c>
      <c r="X39">
        <v>1</v>
      </c>
      <c r="Y39">
        <v>2</v>
      </c>
      <c r="Z39">
        <v>2</v>
      </c>
      <c r="AA39" s="5">
        <v>0</v>
      </c>
      <c r="AB39">
        <v>1</v>
      </c>
      <c r="AC39">
        <v>1</v>
      </c>
      <c r="AD39">
        <v>1</v>
      </c>
      <c r="AE39" s="5">
        <v>0</v>
      </c>
      <c r="AF39" s="5">
        <v>0</v>
      </c>
      <c r="AG39">
        <v>2</v>
      </c>
      <c r="AH39">
        <v>1</v>
      </c>
      <c r="AI39" s="5">
        <v>0</v>
      </c>
      <c r="AJ39">
        <v>1</v>
      </c>
      <c r="AK39">
        <v>1</v>
      </c>
      <c r="AL39" s="5">
        <v>0</v>
      </c>
      <c r="AM39">
        <v>1</v>
      </c>
      <c r="AN39">
        <v>1</v>
      </c>
      <c r="AO39" s="5">
        <v>0</v>
      </c>
      <c r="AP39">
        <v>2</v>
      </c>
      <c r="AQ39">
        <v>2</v>
      </c>
      <c r="AR39" s="5">
        <v>0</v>
      </c>
      <c r="AS39" s="5">
        <v>0</v>
      </c>
      <c r="AT39">
        <v>2</v>
      </c>
      <c r="AU39">
        <v>2</v>
      </c>
      <c r="AV39" s="5">
        <v>0</v>
      </c>
      <c r="AW39">
        <v>1</v>
      </c>
      <c r="AX39">
        <v>1</v>
      </c>
      <c r="AY39">
        <v>1</v>
      </c>
      <c r="AZ39">
        <v>1</v>
      </c>
      <c r="BA39">
        <v>1</v>
      </c>
      <c r="BB39" s="5">
        <v>0</v>
      </c>
      <c r="BC39">
        <v>1</v>
      </c>
      <c r="BD39" s="5">
        <v>0</v>
      </c>
      <c r="BE39" s="5">
        <v>0</v>
      </c>
      <c r="BF39">
        <v>1</v>
      </c>
      <c r="BG39" s="5">
        <v>0</v>
      </c>
      <c r="BH39" s="5">
        <v>0</v>
      </c>
      <c r="BI39">
        <v>1</v>
      </c>
      <c r="BJ39">
        <v>1</v>
      </c>
      <c r="BK39" s="5">
        <v>0</v>
      </c>
      <c r="BL39">
        <v>1</v>
      </c>
      <c r="BM39" s="5">
        <v>0</v>
      </c>
      <c r="BN39" s="5">
        <v>0</v>
      </c>
      <c r="BO39">
        <f t="shared" si="0"/>
        <v>25</v>
      </c>
      <c r="BP39">
        <f t="shared" si="1"/>
        <v>13</v>
      </c>
      <c r="BQ39">
        <f t="shared" si="2"/>
        <v>0</v>
      </c>
      <c r="BR39">
        <f t="shared" si="3"/>
        <v>0</v>
      </c>
      <c r="BS39">
        <f t="shared" si="4"/>
        <v>38</v>
      </c>
    </row>
    <row r="40" spans="1:71" x14ac:dyDescent="0.2">
      <c r="A40" s="5">
        <v>47</v>
      </c>
      <c r="B40">
        <v>1</v>
      </c>
      <c r="C40">
        <v>1</v>
      </c>
      <c r="D40">
        <v>1</v>
      </c>
      <c r="E40" s="5">
        <v>0</v>
      </c>
      <c r="F40">
        <v>1</v>
      </c>
      <c r="G40">
        <v>1</v>
      </c>
      <c r="H40">
        <v>1</v>
      </c>
      <c r="I40" s="5">
        <v>0</v>
      </c>
      <c r="J40" s="5">
        <v>0</v>
      </c>
      <c r="K40">
        <v>1</v>
      </c>
      <c r="L40">
        <v>1</v>
      </c>
      <c r="M40" s="5">
        <v>0</v>
      </c>
      <c r="N40" s="5">
        <v>0</v>
      </c>
      <c r="O40" s="5">
        <v>0</v>
      </c>
      <c r="P40">
        <v>1</v>
      </c>
      <c r="Q40">
        <v>2</v>
      </c>
      <c r="R40">
        <v>2</v>
      </c>
      <c r="S40" s="5">
        <v>0</v>
      </c>
      <c r="T40">
        <v>2</v>
      </c>
      <c r="U40">
        <v>2</v>
      </c>
      <c r="V40" s="5">
        <v>0</v>
      </c>
      <c r="W40" s="5">
        <v>0</v>
      </c>
      <c r="X40">
        <v>1</v>
      </c>
      <c r="Y40">
        <v>1</v>
      </c>
      <c r="Z40" s="5">
        <v>0</v>
      </c>
      <c r="AA40" s="5">
        <v>0</v>
      </c>
      <c r="AB40">
        <v>1</v>
      </c>
      <c r="AC40">
        <v>2</v>
      </c>
      <c r="AD40">
        <v>1</v>
      </c>
      <c r="AE40" s="5">
        <v>0</v>
      </c>
      <c r="AF40" s="5">
        <v>0</v>
      </c>
      <c r="AG40">
        <v>1</v>
      </c>
      <c r="AH40">
        <v>2</v>
      </c>
      <c r="AI40" s="5">
        <v>0</v>
      </c>
      <c r="AJ40">
        <v>2</v>
      </c>
      <c r="AK40">
        <v>2</v>
      </c>
      <c r="AL40" s="5">
        <v>0</v>
      </c>
      <c r="AM40">
        <v>2</v>
      </c>
      <c r="AN40">
        <v>2</v>
      </c>
      <c r="AO40" s="5">
        <v>0</v>
      </c>
      <c r="AP40">
        <v>1</v>
      </c>
      <c r="AQ40">
        <v>1</v>
      </c>
      <c r="AR40" s="5">
        <v>0</v>
      </c>
      <c r="AS40" s="5">
        <v>0</v>
      </c>
      <c r="AT40">
        <v>1</v>
      </c>
      <c r="AU40">
        <v>2</v>
      </c>
      <c r="AV40" s="5">
        <v>0</v>
      </c>
      <c r="AW40">
        <v>1</v>
      </c>
      <c r="AX40">
        <v>1</v>
      </c>
      <c r="AY40">
        <v>2</v>
      </c>
      <c r="AZ40">
        <v>1</v>
      </c>
      <c r="BA40">
        <v>2</v>
      </c>
      <c r="BB40" s="5">
        <v>0</v>
      </c>
      <c r="BC40">
        <v>1</v>
      </c>
      <c r="BD40">
        <v>2</v>
      </c>
      <c r="BE40" s="5">
        <v>0</v>
      </c>
      <c r="BF40">
        <v>1</v>
      </c>
      <c r="BG40">
        <v>1</v>
      </c>
      <c r="BH40" s="5">
        <v>0</v>
      </c>
      <c r="BI40">
        <v>1</v>
      </c>
      <c r="BJ40">
        <v>1</v>
      </c>
      <c r="BK40" s="5">
        <v>0</v>
      </c>
      <c r="BL40">
        <v>2</v>
      </c>
      <c r="BM40">
        <v>2</v>
      </c>
      <c r="BN40" s="5">
        <v>0</v>
      </c>
      <c r="BO40">
        <f t="shared" si="0"/>
        <v>25</v>
      </c>
      <c r="BP40">
        <f t="shared" si="1"/>
        <v>16</v>
      </c>
      <c r="BQ40">
        <f t="shared" si="2"/>
        <v>0</v>
      </c>
      <c r="BR40">
        <f t="shared" si="3"/>
        <v>0</v>
      </c>
      <c r="BS40">
        <f t="shared" si="4"/>
        <v>41</v>
      </c>
    </row>
    <row r="41" spans="1:71" x14ac:dyDescent="0.2">
      <c r="A41" s="5">
        <v>48</v>
      </c>
      <c r="B41">
        <v>1</v>
      </c>
      <c r="C41">
        <v>1</v>
      </c>
      <c r="D41" s="5">
        <v>0</v>
      </c>
      <c r="E41" s="5">
        <v>0</v>
      </c>
      <c r="F41">
        <v>1</v>
      </c>
      <c r="G41">
        <v>2</v>
      </c>
      <c r="H41" s="5">
        <v>0</v>
      </c>
      <c r="I41" s="5">
        <v>0</v>
      </c>
      <c r="J41" s="5">
        <v>0</v>
      </c>
      <c r="K41">
        <v>1</v>
      </c>
      <c r="L41">
        <v>2</v>
      </c>
      <c r="M41">
        <v>1</v>
      </c>
      <c r="N41" s="5">
        <v>0</v>
      </c>
      <c r="O41" s="5">
        <v>0</v>
      </c>
      <c r="P41">
        <v>1</v>
      </c>
      <c r="Q41" s="5">
        <v>0</v>
      </c>
      <c r="R41" s="5">
        <v>0</v>
      </c>
      <c r="S41" s="5">
        <v>0</v>
      </c>
      <c r="T41">
        <v>1</v>
      </c>
      <c r="U41">
        <v>1</v>
      </c>
      <c r="V41" s="5">
        <v>0</v>
      </c>
      <c r="W41" s="5">
        <v>0</v>
      </c>
      <c r="X41">
        <v>1</v>
      </c>
      <c r="Y41">
        <v>1</v>
      </c>
      <c r="Z41" s="5">
        <v>0</v>
      </c>
      <c r="AA41" s="5">
        <v>0</v>
      </c>
      <c r="AB41">
        <v>1</v>
      </c>
      <c r="AC41">
        <v>1</v>
      </c>
      <c r="AD41" s="5">
        <v>0</v>
      </c>
      <c r="AE41" s="5">
        <v>0</v>
      </c>
      <c r="AF41" s="5">
        <v>0</v>
      </c>
      <c r="AG41">
        <v>1</v>
      </c>
      <c r="AH41" s="5">
        <v>0</v>
      </c>
      <c r="AI41" s="5">
        <v>0</v>
      </c>
      <c r="AJ41">
        <v>1</v>
      </c>
      <c r="AK41">
        <v>1</v>
      </c>
      <c r="AL41" s="5">
        <v>0</v>
      </c>
      <c r="AM41">
        <v>1</v>
      </c>
      <c r="AN41">
        <v>1</v>
      </c>
      <c r="AO41" s="5">
        <v>0</v>
      </c>
      <c r="AP41">
        <v>1</v>
      </c>
      <c r="AQ41">
        <v>1</v>
      </c>
      <c r="AR41" s="5">
        <v>0</v>
      </c>
      <c r="AS41" s="5">
        <v>0</v>
      </c>
      <c r="AT41">
        <v>1</v>
      </c>
      <c r="AU41" s="5">
        <v>0</v>
      </c>
      <c r="AV41" s="5">
        <v>0</v>
      </c>
      <c r="AW41">
        <v>1</v>
      </c>
      <c r="AX41">
        <v>1</v>
      </c>
      <c r="AY41" s="5">
        <v>0</v>
      </c>
      <c r="AZ41">
        <v>1</v>
      </c>
      <c r="BA41">
        <v>1</v>
      </c>
      <c r="BB41" s="5">
        <v>0</v>
      </c>
      <c r="BC41">
        <v>1</v>
      </c>
      <c r="BD41">
        <v>1</v>
      </c>
      <c r="BE41" s="5">
        <v>0</v>
      </c>
      <c r="BF41">
        <v>1</v>
      </c>
      <c r="BG41">
        <v>1</v>
      </c>
      <c r="BH41" s="5">
        <v>0</v>
      </c>
      <c r="BI41">
        <v>1</v>
      </c>
      <c r="BJ41">
        <v>1</v>
      </c>
      <c r="BK41" s="5">
        <v>0</v>
      </c>
      <c r="BL41">
        <v>1</v>
      </c>
      <c r="BM41">
        <v>1</v>
      </c>
      <c r="BN41" s="5">
        <v>0</v>
      </c>
      <c r="BO41">
        <f t="shared" si="0"/>
        <v>32</v>
      </c>
      <c r="BP41">
        <f t="shared" si="1"/>
        <v>2</v>
      </c>
      <c r="BQ41">
        <f t="shared" si="2"/>
        <v>0</v>
      </c>
      <c r="BR41">
        <f t="shared" si="3"/>
        <v>0</v>
      </c>
      <c r="BS41">
        <f t="shared" si="4"/>
        <v>34</v>
      </c>
    </row>
    <row r="42" spans="1:71" x14ac:dyDescent="0.2">
      <c r="A42" s="5">
        <v>49</v>
      </c>
      <c r="B42">
        <v>1</v>
      </c>
      <c r="C42">
        <v>2</v>
      </c>
      <c r="D42" s="5">
        <v>0</v>
      </c>
      <c r="E42" s="5">
        <v>0</v>
      </c>
      <c r="F42">
        <v>2</v>
      </c>
      <c r="G42">
        <v>3</v>
      </c>
      <c r="H42" s="5">
        <v>0</v>
      </c>
      <c r="I42" s="5">
        <v>0</v>
      </c>
      <c r="J42" s="5">
        <v>0</v>
      </c>
      <c r="K42">
        <v>2</v>
      </c>
      <c r="L42">
        <v>2</v>
      </c>
      <c r="M42" s="5">
        <v>0</v>
      </c>
      <c r="N42" s="5">
        <v>0</v>
      </c>
      <c r="O42" s="5">
        <v>0</v>
      </c>
      <c r="P42">
        <v>1</v>
      </c>
      <c r="Q42">
        <v>1</v>
      </c>
      <c r="R42" s="5">
        <v>0</v>
      </c>
      <c r="S42" s="5">
        <v>0</v>
      </c>
      <c r="T42">
        <v>1</v>
      </c>
      <c r="U42">
        <v>2</v>
      </c>
      <c r="V42">
        <v>1</v>
      </c>
      <c r="W42" s="5">
        <v>0</v>
      </c>
      <c r="X42">
        <v>1</v>
      </c>
      <c r="Y42">
        <v>1</v>
      </c>
      <c r="Z42" s="5">
        <v>0</v>
      </c>
      <c r="AA42" s="5">
        <v>0</v>
      </c>
      <c r="AB42">
        <v>1</v>
      </c>
      <c r="AC42">
        <v>2</v>
      </c>
      <c r="AD42">
        <v>2</v>
      </c>
      <c r="AE42" s="5">
        <v>0</v>
      </c>
      <c r="AF42" s="5">
        <v>0</v>
      </c>
      <c r="AG42">
        <v>1</v>
      </c>
      <c r="AH42">
        <v>1</v>
      </c>
      <c r="AI42" s="5">
        <v>0</v>
      </c>
      <c r="AJ42">
        <v>1</v>
      </c>
      <c r="AK42" s="5">
        <v>0</v>
      </c>
      <c r="AL42" s="5">
        <v>0</v>
      </c>
      <c r="AM42">
        <v>1</v>
      </c>
      <c r="AN42">
        <v>1</v>
      </c>
      <c r="AO42" s="5">
        <v>0</v>
      </c>
      <c r="AP42">
        <v>1</v>
      </c>
      <c r="AQ42">
        <v>1</v>
      </c>
      <c r="AR42" s="5">
        <v>0</v>
      </c>
      <c r="AS42" s="5">
        <v>0</v>
      </c>
      <c r="AT42" s="5">
        <v>0</v>
      </c>
      <c r="AU42">
        <v>2</v>
      </c>
      <c r="AV42" s="5">
        <v>0</v>
      </c>
      <c r="AW42">
        <v>1</v>
      </c>
      <c r="AX42">
        <v>1</v>
      </c>
      <c r="AY42" s="5">
        <v>0</v>
      </c>
      <c r="AZ42">
        <v>2</v>
      </c>
      <c r="BA42">
        <v>2</v>
      </c>
      <c r="BB42">
        <v>2</v>
      </c>
      <c r="BC42">
        <v>2</v>
      </c>
      <c r="BD42">
        <v>1</v>
      </c>
      <c r="BE42" s="5">
        <v>0</v>
      </c>
      <c r="BF42">
        <v>1</v>
      </c>
      <c r="BG42">
        <v>1</v>
      </c>
      <c r="BH42" s="5">
        <v>0</v>
      </c>
      <c r="BI42">
        <v>1</v>
      </c>
      <c r="BJ42">
        <v>2</v>
      </c>
      <c r="BK42" s="5">
        <v>0</v>
      </c>
      <c r="BL42">
        <v>1</v>
      </c>
      <c r="BM42">
        <v>1</v>
      </c>
      <c r="BN42" s="5">
        <v>0</v>
      </c>
      <c r="BO42">
        <f t="shared" si="0"/>
        <v>23</v>
      </c>
      <c r="BP42">
        <f t="shared" si="1"/>
        <v>13</v>
      </c>
      <c r="BQ42">
        <f t="shared" si="2"/>
        <v>1</v>
      </c>
      <c r="BR42">
        <f t="shared" si="3"/>
        <v>0</v>
      </c>
      <c r="BS42">
        <f t="shared" si="4"/>
        <v>37</v>
      </c>
    </row>
    <row r="43" spans="1:71" x14ac:dyDescent="0.2">
      <c r="A43" s="5">
        <v>50</v>
      </c>
      <c r="B43">
        <v>2</v>
      </c>
      <c r="C43">
        <v>2</v>
      </c>
      <c r="D43">
        <v>2</v>
      </c>
      <c r="E43" s="5">
        <v>0</v>
      </c>
      <c r="F43">
        <v>2</v>
      </c>
      <c r="G43">
        <v>1</v>
      </c>
      <c r="H43" s="5">
        <v>0</v>
      </c>
      <c r="I43" s="5">
        <v>0</v>
      </c>
      <c r="J43" s="5">
        <v>0</v>
      </c>
      <c r="K43">
        <v>1</v>
      </c>
      <c r="L43">
        <v>2</v>
      </c>
      <c r="M43">
        <v>2</v>
      </c>
      <c r="N43" s="5">
        <v>0</v>
      </c>
      <c r="O43" s="5">
        <v>0</v>
      </c>
      <c r="P43">
        <v>2</v>
      </c>
      <c r="Q43" s="5">
        <v>0</v>
      </c>
      <c r="R43" s="5">
        <v>0</v>
      </c>
      <c r="S43" s="5">
        <v>0</v>
      </c>
      <c r="T43">
        <v>2</v>
      </c>
      <c r="U43">
        <v>2</v>
      </c>
      <c r="V43" s="5">
        <v>0</v>
      </c>
      <c r="W43" s="5">
        <v>0</v>
      </c>
      <c r="X43">
        <v>1</v>
      </c>
      <c r="Y43">
        <v>2</v>
      </c>
      <c r="Z43" s="5">
        <v>0</v>
      </c>
      <c r="AA43" s="5">
        <v>0</v>
      </c>
      <c r="AB43">
        <v>2</v>
      </c>
      <c r="AC43">
        <v>2</v>
      </c>
      <c r="AD43" s="5">
        <v>0</v>
      </c>
      <c r="AE43" s="5">
        <v>0</v>
      </c>
      <c r="AF43" s="5">
        <v>0</v>
      </c>
      <c r="AG43">
        <v>2</v>
      </c>
      <c r="AH43">
        <v>1</v>
      </c>
      <c r="AI43" s="5">
        <v>0</v>
      </c>
      <c r="AJ43">
        <v>2</v>
      </c>
      <c r="AK43">
        <v>2</v>
      </c>
      <c r="AL43" s="5">
        <v>0</v>
      </c>
      <c r="AM43">
        <v>1</v>
      </c>
      <c r="AN43" s="5">
        <v>0</v>
      </c>
      <c r="AO43" s="5">
        <v>0</v>
      </c>
      <c r="AP43">
        <v>1</v>
      </c>
      <c r="AQ43">
        <v>1</v>
      </c>
      <c r="AR43" s="5">
        <v>0</v>
      </c>
      <c r="AS43" s="5">
        <v>0</v>
      </c>
      <c r="AT43">
        <v>1</v>
      </c>
      <c r="AU43" s="5">
        <v>0</v>
      </c>
      <c r="AV43" s="5">
        <v>0</v>
      </c>
      <c r="AW43">
        <v>1</v>
      </c>
      <c r="AX43" s="5">
        <v>0</v>
      </c>
      <c r="AY43" s="5">
        <v>0</v>
      </c>
      <c r="AZ43">
        <v>1</v>
      </c>
      <c r="BA43">
        <v>1</v>
      </c>
      <c r="BB43" s="5">
        <v>0</v>
      </c>
      <c r="BC43">
        <v>1</v>
      </c>
      <c r="BD43">
        <v>1</v>
      </c>
      <c r="BE43" s="5">
        <v>0</v>
      </c>
      <c r="BF43">
        <v>2</v>
      </c>
      <c r="BG43" s="5">
        <v>0</v>
      </c>
      <c r="BH43" s="5">
        <v>0</v>
      </c>
      <c r="BI43">
        <v>1</v>
      </c>
      <c r="BJ43" s="5">
        <v>0</v>
      </c>
      <c r="BK43" s="5">
        <v>0</v>
      </c>
      <c r="BL43">
        <v>1</v>
      </c>
      <c r="BM43">
        <v>1</v>
      </c>
      <c r="BN43" s="5">
        <v>0</v>
      </c>
      <c r="BO43">
        <f t="shared" si="0"/>
        <v>16</v>
      </c>
      <c r="BP43">
        <f t="shared" si="1"/>
        <v>16</v>
      </c>
      <c r="BQ43">
        <f t="shared" si="2"/>
        <v>0</v>
      </c>
      <c r="BR43">
        <f t="shared" si="3"/>
        <v>0</v>
      </c>
      <c r="BS43">
        <f t="shared" si="4"/>
        <v>32</v>
      </c>
    </row>
    <row r="44" spans="1:71" x14ac:dyDescent="0.2">
      <c r="A44" s="5">
        <v>51</v>
      </c>
      <c r="B44">
        <v>1</v>
      </c>
      <c r="C44">
        <v>2</v>
      </c>
      <c r="D44">
        <v>1</v>
      </c>
      <c r="E44" s="5">
        <v>0</v>
      </c>
      <c r="F44">
        <v>1</v>
      </c>
      <c r="G44">
        <v>1</v>
      </c>
      <c r="H44" s="5">
        <v>0</v>
      </c>
      <c r="I44" s="5">
        <v>0</v>
      </c>
      <c r="J44" s="5">
        <v>0</v>
      </c>
      <c r="K44">
        <v>1</v>
      </c>
      <c r="L44">
        <v>1</v>
      </c>
      <c r="M44" s="5">
        <v>0</v>
      </c>
      <c r="N44" s="5">
        <v>0</v>
      </c>
      <c r="O44" s="5">
        <v>0</v>
      </c>
      <c r="P44">
        <v>1</v>
      </c>
      <c r="Q44">
        <v>1</v>
      </c>
      <c r="R44" s="5">
        <v>0</v>
      </c>
      <c r="S44" s="5">
        <v>0</v>
      </c>
      <c r="T44">
        <v>2</v>
      </c>
      <c r="U44">
        <v>2</v>
      </c>
      <c r="V44" s="5">
        <v>0</v>
      </c>
      <c r="W44" s="5">
        <v>0</v>
      </c>
      <c r="X44">
        <v>2</v>
      </c>
      <c r="Y44">
        <v>2</v>
      </c>
      <c r="Z44" s="5">
        <v>0</v>
      </c>
      <c r="AA44" s="5">
        <v>0</v>
      </c>
      <c r="AB44">
        <v>2</v>
      </c>
      <c r="AC44">
        <v>2</v>
      </c>
      <c r="AD44" s="5">
        <v>0</v>
      </c>
      <c r="AE44" s="5">
        <v>0</v>
      </c>
      <c r="AF44" s="5">
        <v>0</v>
      </c>
      <c r="AG44">
        <v>1</v>
      </c>
      <c r="AH44">
        <v>1</v>
      </c>
      <c r="AI44" s="5">
        <v>0</v>
      </c>
      <c r="AJ44">
        <v>2</v>
      </c>
      <c r="AK44">
        <v>2</v>
      </c>
      <c r="AL44">
        <v>2</v>
      </c>
      <c r="AM44">
        <v>2</v>
      </c>
      <c r="AN44">
        <v>2</v>
      </c>
      <c r="AO44" s="5">
        <v>0</v>
      </c>
      <c r="AP44">
        <v>2</v>
      </c>
      <c r="AQ44">
        <v>1</v>
      </c>
      <c r="AR44" s="5">
        <v>0</v>
      </c>
      <c r="AS44" s="5">
        <v>0</v>
      </c>
      <c r="AT44">
        <v>1</v>
      </c>
      <c r="AU44">
        <v>2</v>
      </c>
      <c r="AV44" s="5">
        <v>0</v>
      </c>
      <c r="AW44">
        <v>1</v>
      </c>
      <c r="AX44">
        <v>1</v>
      </c>
      <c r="AY44" s="5">
        <v>0</v>
      </c>
      <c r="AZ44">
        <v>1</v>
      </c>
      <c r="BA44">
        <v>1</v>
      </c>
      <c r="BB44" s="5">
        <v>0</v>
      </c>
      <c r="BC44">
        <v>2</v>
      </c>
      <c r="BD44">
        <v>1</v>
      </c>
      <c r="BE44" s="5">
        <v>0</v>
      </c>
      <c r="BF44">
        <v>1</v>
      </c>
      <c r="BG44">
        <v>1</v>
      </c>
      <c r="BH44" s="5">
        <v>0</v>
      </c>
      <c r="BI44">
        <v>1</v>
      </c>
      <c r="BJ44" s="5">
        <v>0</v>
      </c>
      <c r="BK44" s="5">
        <v>0</v>
      </c>
      <c r="BL44">
        <v>1</v>
      </c>
      <c r="BM44" s="5">
        <v>0</v>
      </c>
      <c r="BN44" s="5">
        <v>0</v>
      </c>
      <c r="BO44">
        <f t="shared" si="0"/>
        <v>21</v>
      </c>
      <c r="BP44">
        <f t="shared" si="1"/>
        <v>15</v>
      </c>
      <c r="BQ44">
        <f t="shared" si="2"/>
        <v>0</v>
      </c>
      <c r="BR44">
        <f t="shared" si="3"/>
        <v>0</v>
      </c>
      <c r="BS44">
        <f t="shared" si="4"/>
        <v>36</v>
      </c>
    </row>
    <row r="45" spans="1:71" x14ac:dyDescent="0.2">
      <c r="A45" s="5">
        <v>52</v>
      </c>
      <c r="B45">
        <v>1</v>
      </c>
      <c r="C45">
        <v>2</v>
      </c>
      <c r="D45" s="5">
        <v>0</v>
      </c>
      <c r="E45" s="5">
        <v>0</v>
      </c>
      <c r="F45">
        <v>2</v>
      </c>
      <c r="G45">
        <v>1</v>
      </c>
      <c r="H45">
        <v>2</v>
      </c>
      <c r="I45" s="5">
        <v>0</v>
      </c>
      <c r="J45" s="5">
        <v>0</v>
      </c>
      <c r="K45">
        <v>1</v>
      </c>
      <c r="L45">
        <v>1</v>
      </c>
      <c r="M45" s="5">
        <v>0</v>
      </c>
      <c r="N45" s="5">
        <v>0</v>
      </c>
      <c r="O45" s="5">
        <v>0</v>
      </c>
      <c r="P45">
        <v>1</v>
      </c>
      <c r="Q45">
        <v>1</v>
      </c>
      <c r="R45" s="5">
        <v>0</v>
      </c>
      <c r="S45" s="5">
        <v>0</v>
      </c>
      <c r="T45">
        <v>1</v>
      </c>
      <c r="U45">
        <v>2</v>
      </c>
      <c r="V45" s="5">
        <v>0</v>
      </c>
      <c r="W45" s="5">
        <v>0</v>
      </c>
      <c r="X45">
        <v>1</v>
      </c>
      <c r="Y45" s="5">
        <v>0</v>
      </c>
      <c r="Z45" s="5">
        <v>0</v>
      </c>
      <c r="AA45" s="5">
        <v>0</v>
      </c>
      <c r="AB45">
        <v>2</v>
      </c>
      <c r="AC45">
        <v>2</v>
      </c>
      <c r="AD45" s="5">
        <v>0</v>
      </c>
      <c r="AE45" s="5">
        <v>0</v>
      </c>
      <c r="AF45" s="5">
        <v>0</v>
      </c>
      <c r="AG45">
        <v>2</v>
      </c>
      <c r="AH45">
        <v>2</v>
      </c>
      <c r="AI45" s="5">
        <v>0</v>
      </c>
      <c r="AJ45">
        <v>2</v>
      </c>
      <c r="AK45">
        <v>2</v>
      </c>
      <c r="AL45" s="5">
        <v>0</v>
      </c>
      <c r="AM45">
        <v>1</v>
      </c>
      <c r="AN45">
        <v>1</v>
      </c>
      <c r="AO45" s="5">
        <v>0</v>
      </c>
      <c r="AP45">
        <v>1</v>
      </c>
      <c r="AQ45">
        <v>1</v>
      </c>
      <c r="AR45" s="5">
        <v>0</v>
      </c>
      <c r="AS45" s="5">
        <v>0</v>
      </c>
      <c r="AT45">
        <v>1</v>
      </c>
      <c r="AU45">
        <v>2</v>
      </c>
      <c r="AV45" s="5">
        <v>0</v>
      </c>
      <c r="AW45">
        <v>1</v>
      </c>
      <c r="AX45">
        <v>1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999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>
        <f t="shared" si="0"/>
        <v>15</v>
      </c>
      <c r="BP45">
        <f t="shared" si="1"/>
        <v>11</v>
      </c>
      <c r="BQ45">
        <f t="shared" si="2"/>
        <v>0</v>
      </c>
      <c r="BR45">
        <f t="shared" si="3"/>
        <v>0</v>
      </c>
      <c r="BS45">
        <f t="shared" si="4"/>
        <v>26</v>
      </c>
    </row>
    <row r="46" spans="1:71" x14ac:dyDescent="0.2">
      <c r="A46" s="5">
        <v>53</v>
      </c>
      <c r="B46">
        <v>1</v>
      </c>
      <c r="C46">
        <v>2</v>
      </c>
      <c r="D46" s="5">
        <v>0</v>
      </c>
      <c r="E46" s="5">
        <v>0</v>
      </c>
      <c r="F46">
        <v>1</v>
      </c>
      <c r="G46">
        <v>2</v>
      </c>
      <c r="H46">
        <v>1</v>
      </c>
      <c r="I46" s="5">
        <v>0</v>
      </c>
      <c r="J46" s="5">
        <v>0</v>
      </c>
      <c r="K46">
        <v>1</v>
      </c>
      <c r="L46">
        <v>1</v>
      </c>
      <c r="M46" s="5">
        <v>0</v>
      </c>
      <c r="N46" s="5">
        <v>0</v>
      </c>
      <c r="O46" s="5">
        <v>0</v>
      </c>
      <c r="P46">
        <v>1</v>
      </c>
      <c r="Q46" s="5">
        <v>0</v>
      </c>
      <c r="R46" s="5">
        <v>0</v>
      </c>
      <c r="S46" s="5">
        <v>0</v>
      </c>
      <c r="T46">
        <v>1</v>
      </c>
      <c r="U46">
        <v>1</v>
      </c>
      <c r="V46" s="5">
        <v>0</v>
      </c>
      <c r="W46" s="5">
        <v>0</v>
      </c>
      <c r="X46">
        <v>1</v>
      </c>
      <c r="Y46">
        <v>1</v>
      </c>
      <c r="Z46" s="5">
        <v>0</v>
      </c>
      <c r="AA46" s="5">
        <v>0</v>
      </c>
      <c r="AB46">
        <v>1</v>
      </c>
      <c r="AC46">
        <v>1</v>
      </c>
      <c r="AD46" s="5">
        <v>0</v>
      </c>
      <c r="AE46" s="5">
        <v>0</v>
      </c>
      <c r="AF46" s="5">
        <v>0</v>
      </c>
      <c r="AG46">
        <v>1</v>
      </c>
      <c r="AH46">
        <v>1</v>
      </c>
      <c r="AI46" s="5">
        <v>0</v>
      </c>
      <c r="AJ46">
        <v>1</v>
      </c>
      <c r="AK46">
        <v>1</v>
      </c>
      <c r="AL46" s="5">
        <v>0</v>
      </c>
      <c r="AM46">
        <v>1</v>
      </c>
      <c r="AN46">
        <v>1</v>
      </c>
      <c r="AO46" s="5">
        <v>0</v>
      </c>
      <c r="AP46">
        <v>1</v>
      </c>
      <c r="AQ46" s="5">
        <v>0</v>
      </c>
      <c r="AR46" s="5">
        <v>0</v>
      </c>
      <c r="AS46" s="5">
        <v>0</v>
      </c>
      <c r="AT46">
        <v>1</v>
      </c>
      <c r="AU46">
        <v>1</v>
      </c>
      <c r="AV46" s="5">
        <v>0</v>
      </c>
      <c r="AW46">
        <v>1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999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>
        <f t="shared" si="0"/>
        <v>22</v>
      </c>
      <c r="BP46">
        <f t="shared" si="1"/>
        <v>2</v>
      </c>
      <c r="BQ46">
        <f t="shared" si="2"/>
        <v>0</v>
      </c>
      <c r="BR46">
        <f t="shared" si="3"/>
        <v>0</v>
      </c>
      <c r="BS46">
        <f t="shared" si="4"/>
        <v>24</v>
      </c>
    </row>
    <row r="47" spans="1:71" x14ac:dyDescent="0.2">
      <c r="A47" s="5">
        <v>54</v>
      </c>
      <c r="B47">
        <v>2</v>
      </c>
      <c r="C47">
        <v>2</v>
      </c>
      <c r="D47" s="5">
        <v>0</v>
      </c>
      <c r="E47" s="5">
        <v>0</v>
      </c>
      <c r="F47">
        <v>1</v>
      </c>
      <c r="G47">
        <v>2</v>
      </c>
      <c r="H47">
        <v>1</v>
      </c>
      <c r="I47" s="5">
        <v>0</v>
      </c>
      <c r="J47" s="5">
        <v>0</v>
      </c>
      <c r="K47">
        <v>1</v>
      </c>
      <c r="L47">
        <v>1</v>
      </c>
      <c r="M47" s="5">
        <v>0</v>
      </c>
      <c r="N47" s="5">
        <v>0</v>
      </c>
      <c r="O47" s="5">
        <v>0</v>
      </c>
      <c r="P47">
        <v>2</v>
      </c>
      <c r="Q47">
        <v>1</v>
      </c>
      <c r="R47" s="5">
        <v>0</v>
      </c>
      <c r="S47" s="5">
        <v>0</v>
      </c>
      <c r="T47">
        <v>2</v>
      </c>
      <c r="U47" s="5">
        <v>0</v>
      </c>
      <c r="V47" s="5">
        <v>0</v>
      </c>
      <c r="W47" s="5">
        <v>0</v>
      </c>
      <c r="X47">
        <v>2</v>
      </c>
      <c r="Y47" s="5">
        <v>0</v>
      </c>
      <c r="Z47" s="5">
        <v>0</v>
      </c>
      <c r="AA47" s="5">
        <v>0</v>
      </c>
      <c r="AB47">
        <v>2</v>
      </c>
      <c r="AC47">
        <v>1</v>
      </c>
      <c r="AD47" s="5">
        <v>0</v>
      </c>
      <c r="AE47" s="5">
        <v>0</v>
      </c>
      <c r="AF47" s="5">
        <v>0</v>
      </c>
      <c r="AG47">
        <v>2</v>
      </c>
      <c r="AH47">
        <v>2</v>
      </c>
      <c r="AI47" s="5">
        <v>0</v>
      </c>
      <c r="AJ47">
        <v>2</v>
      </c>
      <c r="AK47">
        <v>1</v>
      </c>
      <c r="AL47" s="5">
        <v>0</v>
      </c>
      <c r="AM47">
        <v>2</v>
      </c>
      <c r="AN47">
        <v>1</v>
      </c>
      <c r="AO47" s="5">
        <v>0</v>
      </c>
      <c r="AP47">
        <v>1</v>
      </c>
      <c r="AQ47" s="5">
        <v>0</v>
      </c>
      <c r="AR47" s="5">
        <v>0</v>
      </c>
      <c r="AS47" s="5">
        <v>0</v>
      </c>
      <c r="AT47">
        <v>1</v>
      </c>
      <c r="AU47">
        <v>2</v>
      </c>
      <c r="AV47" s="5">
        <v>0</v>
      </c>
      <c r="AW47">
        <v>2</v>
      </c>
      <c r="AX47">
        <v>1</v>
      </c>
      <c r="AY47" s="5">
        <v>0</v>
      </c>
      <c r="AZ47">
        <v>2</v>
      </c>
      <c r="BA47">
        <v>2</v>
      </c>
      <c r="BB47" s="5">
        <v>0</v>
      </c>
      <c r="BC47">
        <v>1</v>
      </c>
      <c r="BD47">
        <v>2</v>
      </c>
      <c r="BE47" s="5">
        <v>0</v>
      </c>
      <c r="BF47">
        <v>2</v>
      </c>
      <c r="BG47">
        <v>2</v>
      </c>
      <c r="BH47" s="5">
        <v>0</v>
      </c>
      <c r="BI47">
        <v>2</v>
      </c>
      <c r="BJ47" s="5">
        <v>0</v>
      </c>
      <c r="BK47" s="5">
        <v>0</v>
      </c>
      <c r="BL47">
        <v>2</v>
      </c>
      <c r="BM47" s="5">
        <v>0</v>
      </c>
      <c r="BN47" s="5">
        <v>0</v>
      </c>
      <c r="BO47">
        <f t="shared" si="0"/>
        <v>12</v>
      </c>
      <c r="BP47">
        <f t="shared" si="1"/>
        <v>20</v>
      </c>
      <c r="BQ47">
        <f t="shared" si="2"/>
        <v>0</v>
      </c>
      <c r="BR47">
        <f t="shared" si="3"/>
        <v>0</v>
      </c>
      <c r="BS47">
        <f t="shared" si="4"/>
        <v>32</v>
      </c>
    </row>
    <row r="48" spans="1:71" x14ac:dyDescent="0.2">
      <c r="A48" s="5">
        <v>55</v>
      </c>
      <c r="B48">
        <v>1</v>
      </c>
      <c r="C48">
        <v>2</v>
      </c>
      <c r="D48" s="5">
        <v>0</v>
      </c>
      <c r="E48" s="5">
        <v>0</v>
      </c>
      <c r="F48">
        <v>1</v>
      </c>
      <c r="G48">
        <v>1</v>
      </c>
      <c r="H48" s="5">
        <v>0</v>
      </c>
      <c r="I48" s="5">
        <v>0</v>
      </c>
      <c r="J48" s="5">
        <v>0</v>
      </c>
      <c r="K48">
        <v>1</v>
      </c>
      <c r="L48">
        <v>1</v>
      </c>
      <c r="M48" s="5">
        <v>0</v>
      </c>
      <c r="N48" s="5">
        <v>0</v>
      </c>
      <c r="O48" s="5">
        <v>0</v>
      </c>
      <c r="P48">
        <v>1</v>
      </c>
      <c r="Q48">
        <v>1</v>
      </c>
      <c r="R48" s="5">
        <v>0</v>
      </c>
      <c r="S48" s="5">
        <v>0</v>
      </c>
      <c r="T48">
        <v>1</v>
      </c>
      <c r="U48">
        <v>2</v>
      </c>
      <c r="V48" s="5">
        <v>0</v>
      </c>
      <c r="W48" s="5">
        <v>0</v>
      </c>
      <c r="X48">
        <v>1</v>
      </c>
      <c r="Y48">
        <v>1</v>
      </c>
      <c r="Z48" s="5">
        <v>0</v>
      </c>
      <c r="AA48" s="5">
        <v>0</v>
      </c>
      <c r="AB48">
        <v>2</v>
      </c>
      <c r="AC48">
        <v>1</v>
      </c>
      <c r="AD48" s="5">
        <v>0</v>
      </c>
      <c r="AE48" s="5">
        <v>0</v>
      </c>
      <c r="AF48" s="5">
        <v>0</v>
      </c>
      <c r="AG48">
        <v>1</v>
      </c>
      <c r="AH48" s="5">
        <v>0</v>
      </c>
      <c r="AI48" s="5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 s="5">
        <v>0</v>
      </c>
      <c r="AP48">
        <v>1</v>
      </c>
      <c r="AQ48" s="5">
        <v>0</v>
      </c>
      <c r="AR48" s="5">
        <v>0</v>
      </c>
      <c r="AS48" s="5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 s="5">
        <v>0</v>
      </c>
      <c r="AZ48">
        <v>1</v>
      </c>
      <c r="BA48">
        <v>1</v>
      </c>
      <c r="BB48" s="5">
        <v>0</v>
      </c>
      <c r="BC48">
        <v>1</v>
      </c>
      <c r="BD48">
        <v>1</v>
      </c>
      <c r="BE48" s="5">
        <v>0</v>
      </c>
      <c r="BF48">
        <v>1</v>
      </c>
      <c r="BG48">
        <v>1</v>
      </c>
      <c r="BH48" s="5">
        <v>0</v>
      </c>
      <c r="BI48">
        <v>1</v>
      </c>
      <c r="BJ48">
        <v>1</v>
      </c>
      <c r="BK48" s="5">
        <v>0</v>
      </c>
      <c r="BL48">
        <v>1</v>
      </c>
      <c r="BM48">
        <v>1</v>
      </c>
      <c r="BN48" s="5">
        <v>0</v>
      </c>
      <c r="BO48">
        <f t="shared" si="0"/>
        <v>33</v>
      </c>
      <c r="BP48">
        <f t="shared" si="1"/>
        <v>3</v>
      </c>
      <c r="BQ48">
        <f t="shared" si="2"/>
        <v>0</v>
      </c>
      <c r="BR48">
        <f t="shared" si="3"/>
        <v>0</v>
      </c>
      <c r="BS48">
        <f t="shared" si="4"/>
        <v>36</v>
      </c>
    </row>
    <row r="49" spans="1:71" x14ac:dyDescent="0.2">
      <c r="A49" s="5">
        <v>56</v>
      </c>
      <c r="B49">
        <v>2</v>
      </c>
      <c r="C49">
        <v>2</v>
      </c>
      <c r="D49">
        <v>2</v>
      </c>
      <c r="E49" s="5">
        <v>0</v>
      </c>
      <c r="F49">
        <v>1</v>
      </c>
      <c r="G49">
        <v>2</v>
      </c>
      <c r="H49" s="5">
        <v>0</v>
      </c>
      <c r="I49" s="5">
        <v>0</v>
      </c>
      <c r="J49" s="5">
        <v>0</v>
      </c>
      <c r="K49">
        <v>1</v>
      </c>
      <c r="L49">
        <v>1</v>
      </c>
      <c r="M49" s="5">
        <v>0</v>
      </c>
      <c r="N49" s="5">
        <v>0</v>
      </c>
      <c r="O49" s="5">
        <v>0</v>
      </c>
      <c r="P49">
        <v>1</v>
      </c>
      <c r="Q49">
        <v>1</v>
      </c>
      <c r="R49" s="5">
        <v>0</v>
      </c>
      <c r="S49" s="5">
        <v>0</v>
      </c>
      <c r="T49">
        <v>1</v>
      </c>
      <c r="U49">
        <v>1</v>
      </c>
      <c r="V49" s="5">
        <v>0</v>
      </c>
      <c r="W49" s="5">
        <v>0</v>
      </c>
      <c r="X49">
        <v>1</v>
      </c>
      <c r="Y49">
        <v>2</v>
      </c>
      <c r="Z49">
        <v>2</v>
      </c>
      <c r="AA49" s="5">
        <v>0</v>
      </c>
      <c r="AB49">
        <v>1</v>
      </c>
      <c r="AC49">
        <v>1</v>
      </c>
      <c r="AD49" s="5">
        <v>0</v>
      </c>
      <c r="AE49" s="5">
        <v>0</v>
      </c>
      <c r="AF49" s="5">
        <v>0</v>
      </c>
      <c r="AG49">
        <v>2</v>
      </c>
      <c r="AH49">
        <v>2</v>
      </c>
      <c r="AI49" s="5">
        <v>0</v>
      </c>
      <c r="AJ49">
        <v>1</v>
      </c>
      <c r="AK49">
        <v>1</v>
      </c>
      <c r="AL49" s="5">
        <v>0</v>
      </c>
      <c r="AM49">
        <v>1</v>
      </c>
      <c r="AN49">
        <v>1</v>
      </c>
      <c r="AO49" s="5">
        <v>0</v>
      </c>
      <c r="AP49">
        <v>1</v>
      </c>
      <c r="AQ49">
        <v>2</v>
      </c>
      <c r="AR49" s="5">
        <v>0</v>
      </c>
      <c r="AS49" s="5">
        <v>0</v>
      </c>
      <c r="AT49">
        <v>1</v>
      </c>
      <c r="AU49">
        <v>2</v>
      </c>
      <c r="AV49" s="5">
        <v>0</v>
      </c>
      <c r="AW49">
        <v>1</v>
      </c>
      <c r="AX49">
        <v>1</v>
      </c>
      <c r="AY49">
        <v>2</v>
      </c>
      <c r="AZ49">
        <v>1</v>
      </c>
      <c r="BA49">
        <v>1</v>
      </c>
      <c r="BB49" s="5">
        <v>0</v>
      </c>
      <c r="BC49">
        <v>2</v>
      </c>
      <c r="BD49">
        <v>1</v>
      </c>
      <c r="BE49" s="5">
        <v>0</v>
      </c>
      <c r="BF49">
        <v>2</v>
      </c>
      <c r="BG49">
        <v>2</v>
      </c>
      <c r="BH49" s="5">
        <v>0</v>
      </c>
      <c r="BI49">
        <v>1</v>
      </c>
      <c r="BJ49">
        <v>1</v>
      </c>
      <c r="BK49" s="5">
        <v>0</v>
      </c>
      <c r="BL49">
        <v>1</v>
      </c>
      <c r="BM49" s="5">
        <v>0</v>
      </c>
      <c r="BN49" s="5">
        <v>0</v>
      </c>
      <c r="BO49">
        <f t="shared" si="0"/>
        <v>24</v>
      </c>
      <c r="BP49">
        <f t="shared" si="1"/>
        <v>14</v>
      </c>
      <c r="BQ49">
        <f t="shared" si="2"/>
        <v>0</v>
      </c>
      <c r="BR49">
        <f t="shared" si="3"/>
        <v>0</v>
      </c>
      <c r="BS49">
        <f t="shared" si="4"/>
        <v>38</v>
      </c>
    </row>
    <row r="50" spans="1:71" x14ac:dyDescent="0.2">
      <c r="A50" s="5">
        <v>57</v>
      </c>
      <c r="B50">
        <v>1</v>
      </c>
      <c r="C50">
        <v>1</v>
      </c>
      <c r="D50" s="5">
        <v>0</v>
      </c>
      <c r="E50" s="5">
        <v>0</v>
      </c>
      <c r="F50">
        <v>1</v>
      </c>
      <c r="G50">
        <v>1</v>
      </c>
      <c r="H50">
        <v>1</v>
      </c>
      <c r="I50" s="5">
        <v>0</v>
      </c>
      <c r="J50" s="5">
        <v>0</v>
      </c>
      <c r="K50">
        <v>1</v>
      </c>
      <c r="L50">
        <v>1</v>
      </c>
      <c r="M50" s="5">
        <v>0</v>
      </c>
      <c r="N50" s="5">
        <v>0</v>
      </c>
      <c r="O50" s="5">
        <v>0</v>
      </c>
      <c r="P50">
        <v>1</v>
      </c>
      <c r="Q50">
        <v>1</v>
      </c>
      <c r="R50" s="5">
        <v>0</v>
      </c>
      <c r="S50" s="5">
        <v>0</v>
      </c>
      <c r="T50">
        <v>1</v>
      </c>
      <c r="U50">
        <v>1</v>
      </c>
      <c r="V50" s="5">
        <v>0</v>
      </c>
      <c r="W50" s="5">
        <v>0</v>
      </c>
      <c r="X50">
        <v>1</v>
      </c>
      <c r="Y50">
        <v>2</v>
      </c>
      <c r="Z50" s="5">
        <v>0</v>
      </c>
      <c r="AA50" s="5">
        <v>0</v>
      </c>
      <c r="AB50">
        <v>1</v>
      </c>
      <c r="AC50">
        <v>1</v>
      </c>
      <c r="AD50" s="5">
        <v>0</v>
      </c>
      <c r="AE50" s="5">
        <v>0</v>
      </c>
      <c r="AF50" s="5">
        <v>0</v>
      </c>
      <c r="AG50">
        <v>1</v>
      </c>
      <c r="AH50">
        <v>1</v>
      </c>
      <c r="AI50" s="5">
        <v>0</v>
      </c>
      <c r="AJ50">
        <v>1</v>
      </c>
      <c r="AK50">
        <v>2</v>
      </c>
      <c r="AL50" s="5">
        <v>0</v>
      </c>
      <c r="AM50">
        <v>1</v>
      </c>
      <c r="AN50">
        <v>2</v>
      </c>
      <c r="AO50">
        <v>2</v>
      </c>
      <c r="AP50">
        <v>1</v>
      </c>
      <c r="AQ50">
        <v>2</v>
      </c>
      <c r="AR50" s="5">
        <v>0</v>
      </c>
      <c r="AS50" s="5">
        <v>0</v>
      </c>
      <c r="AT50">
        <v>1</v>
      </c>
      <c r="AU50">
        <v>2</v>
      </c>
      <c r="AV50" s="5">
        <v>0</v>
      </c>
      <c r="AW50">
        <v>2</v>
      </c>
      <c r="AX50">
        <v>2</v>
      </c>
      <c r="AY50" s="5">
        <v>0</v>
      </c>
      <c r="AZ50">
        <v>2</v>
      </c>
      <c r="BA50">
        <v>2</v>
      </c>
      <c r="BB50" s="5">
        <v>0</v>
      </c>
      <c r="BC50">
        <v>2</v>
      </c>
      <c r="BD50">
        <v>1</v>
      </c>
      <c r="BE50" s="5">
        <v>0</v>
      </c>
      <c r="BF50">
        <v>1</v>
      </c>
      <c r="BG50">
        <v>1</v>
      </c>
      <c r="BH50" s="5">
        <v>0</v>
      </c>
      <c r="BI50">
        <v>2</v>
      </c>
      <c r="BJ50">
        <v>3</v>
      </c>
      <c r="BK50" s="5">
        <v>0</v>
      </c>
      <c r="BL50">
        <v>2</v>
      </c>
      <c r="BM50">
        <v>2</v>
      </c>
      <c r="BN50" s="5">
        <v>0</v>
      </c>
      <c r="BO50">
        <f t="shared" si="0"/>
        <v>23</v>
      </c>
      <c r="BP50">
        <f t="shared" si="1"/>
        <v>14</v>
      </c>
      <c r="BQ50">
        <f t="shared" si="2"/>
        <v>1</v>
      </c>
      <c r="BR50">
        <f t="shared" si="3"/>
        <v>0</v>
      </c>
      <c r="BS50">
        <f t="shared" si="4"/>
        <v>38</v>
      </c>
    </row>
    <row r="51" spans="1:71" x14ac:dyDescent="0.2">
      <c r="A51" s="5">
        <v>58</v>
      </c>
      <c r="B51">
        <v>1</v>
      </c>
      <c r="C51">
        <v>1</v>
      </c>
      <c r="D51" s="5">
        <v>0</v>
      </c>
      <c r="E51" s="5">
        <v>0</v>
      </c>
      <c r="F51">
        <v>1</v>
      </c>
      <c r="G51">
        <v>1</v>
      </c>
      <c r="H51" s="5">
        <v>0</v>
      </c>
      <c r="I51" s="5">
        <v>0</v>
      </c>
      <c r="J51" s="5">
        <v>0</v>
      </c>
      <c r="K51">
        <v>1</v>
      </c>
      <c r="L51">
        <v>1</v>
      </c>
      <c r="M51">
        <v>1</v>
      </c>
      <c r="N51" s="5">
        <v>0</v>
      </c>
      <c r="O51" s="5">
        <v>0</v>
      </c>
      <c r="P51">
        <v>1</v>
      </c>
      <c r="Q51">
        <v>1</v>
      </c>
      <c r="R51">
        <v>1</v>
      </c>
      <c r="S51" s="5">
        <v>0</v>
      </c>
      <c r="T51">
        <v>1</v>
      </c>
      <c r="U51">
        <v>1</v>
      </c>
      <c r="V51">
        <v>1</v>
      </c>
      <c r="W51" s="5">
        <v>0</v>
      </c>
      <c r="X51">
        <v>2</v>
      </c>
      <c r="Y51">
        <v>1</v>
      </c>
      <c r="Z51" s="5">
        <v>0</v>
      </c>
      <c r="AA51" s="5">
        <v>0</v>
      </c>
      <c r="AB51">
        <v>1</v>
      </c>
      <c r="AC51">
        <v>1</v>
      </c>
      <c r="AD51">
        <v>1</v>
      </c>
      <c r="AE51" s="5">
        <v>0</v>
      </c>
      <c r="AF51" s="5">
        <v>0</v>
      </c>
      <c r="AG51">
        <v>1</v>
      </c>
      <c r="AH51">
        <v>1</v>
      </c>
      <c r="AI51" s="5">
        <v>0</v>
      </c>
      <c r="AJ51">
        <v>1</v>
      </c>
      <c r="AK51">
        <v>1</v>
      </c>
      <c r="AL51" s="5">
        <v>0</v>
      </c>
      <c r="AM51">
        <v>1</v>
      </c>
      <c r="AN51">
        <v>1</v>
      </c>
      <c r="AO51">
        <v>1</v>
      </c>
      <c r="AP51">
        <v>2</v>
      </c>
      <c r="AQ51">
        <v>2</v>
      </c>
      <c r="AR51" s="5">
        <v>0</v>
      </c>
      <c r="AS51" s="5">
        <v>0</v>
      </c>
      <c r="AT51">
        <v>2</v>
      </c>
      <c r="AU51">
        <v>2</v>
      </c>
      <c r="AV51" s="5">
        <v>0</v>
      </c>
      <c r="AW51">
        <v>1</v>
      </c>
      <c r="AX51">
        <v>1</v>
      </c>
      <c r="AY51" s="5">
        <v>0</v>
      </c>
      <c r="AZ51">
        <v>1</v>
      </c>
      <c r="BA51">
        <v>1</v>
      </c>
      <c r="BB51" s="5">
        <v>0</v>
      </c>
      <c r="BC51">
        <v>1</v>
      </c>
      <c r="BD51">
        <v>1</v>
      </c>
      <c r="BE51" s="5">
        <v>0</v>
      </c>
      <c r="BF51">
        <v>1</v>
      </c>
      <c r="BG51">
        <v>2</v>
      </c>
      <c r="BH51" s="5">
        <v>0</v>
      </c>
      <c r="BI51">
        <v>1</v>
      </c>
      <c r="BJ51">
        <v>2</v>
      </c>
      <c r="BK51" s="5">
        <v>0</v>
      </c>
      <c r="BL51">
        <v>2</v>
      </c>
      <c r="BM51">
        <v>1</v>
      </c>
      <c r="BN51" s="5">
        <v>0</v>
      </c>
      <c r="BO51">
        <f t="shared" si="0"/>
        <v>33</v>
      </c>
      <c r="BP51">
        <f t="shared" si="1"/>
        <v>8</v>
      </c>
      <c r="BQ51">
        <f t="shared" si="2"/>
        <v>0</v>
      </c>
      <c r="BR51">
        <f t="shared" si="3"/>
        <v>0</v>
      </c>
      <c r="BS51">
        <f t="shared" si="4"/>
        <v>41</v>
      </c>
    </row>
    <row r="52" spans="1:71" x14ac:dyDescent="0.2">
      <c r="A52" s="5">
        <v>59</v>
      </c>
      <c r="B52">
        <v>1</v>
      </c>
      <c r="C52">
        <v>1</v>
      </c>
      <c r="D52" s="5">
        <v>0</v>
      </c>
      <c r="E52" s="5">
        <v>0</v>
      </c>
      <c r="F52">
        <v>1</v>
      </c>
      <c r="G52">
        <v>1</v>
      </c>
      <c r="H52" s="5">
        <v>0</v>
      </c>
      <c r="I52" s="5">
        <v>0</v>
      </c>
      <c r="J52" s="5">
        <v>0</v>
      </c>
      <c r="K52">
        <v>2</v>
      </c>
      <c r="L52">
        <v>1</v>
      </c>
      <c r="M52" s="5">
        <v>0</v>
      </c>
      <c r="N52" s="5">
        <v>0</v>
      </c>
      <c r="O52" s="5">
        <v>0</v>
      </c>
      <c r="P52">
        <v>1</v>
      </c>
      <c r="Q52">
        <v>2</v>
      </c>
      <c r="R52" s="5">
        <v>0</v>
      </c>
      <c r="S52" s="5">
        <v>0</v>
      </c>
      <c r="T52">
        <v>1</v>
      </c>
      <c r="U52">
        <v>1</v>
      </c>
      <c r="V52" s="5">
        <v>0</v>
      </c>
      <c r="W52" s="5">
        <v>0</v>
      </c>
      <c r="X52">
        <v>1</v>
      </c>
      <c r="Y52">
        <v>1</v>
      </c>
      <c r="Z52" s="5">
        <v>0</v>
      </c>
      <c r="AA52" s="5">
        <v>0</v>
      </c>
      <c r="AB52">
        <v>2</v>
      </c>
      <c r="AC52">
        <v>2</v>
      </c>
      <c r="AD52">
        <v>1</v>
      </c>
      <c r="AE52" s="5">
        <v>0</v>
      </c>
      <c r="AF52" s="5">
        <v>0</v>
      </c>
      <c r="AG52">
        <v>1</v>
      </c>
      <c r="AH52">
        <v>1</v>
      </c>
      <c r="AI52" s="5">
        <v>0</v>
      </c>
      <c r="AJ52">
        <v>2</v>
      </c>
      <c r="AK52" s="5">
        <v>0</v>
      </c>
      <c r="AL52" s="5">
        <v>0</v>
      </c>
      <c r="AM52">
        <v>2</v>
      </c>
      <c r="AN52">
        <v>1</v>
      </c>
      <c r="AO52">
        <v>1</v>
      </c>
      <c r="AP52">
        <v>2</v>
      </c>
      <c r="AQ52">
        <v>1</v>
      </c>
      <c r="AR52" s="5">
        <v>0</v>
      </c>
      <c r="AS52" s="5">
        <v>0</v>
      </c>
      <c r="AT52">
        <v>1</v>
      </c>
      <c r="AU52">
        <v>1</v>
      </c>
      <c r="AV52" s="5">
        <v>0</v>
      </c>
      <c r="AW52">
        <v>1</v>
      </c>
      <c r="AX52">
        <v>1</v>
      </c>
      <c r="AY52" s="5">
        <v>0</v>
      </c>
      <c r="AZ52">
        <v>1</v>
      </c>
      <c r="BA52">
        <v>1</v>
      </c>
      <c r="BB52" s="5">
        <v>0</v>
      </c>
      <c r="BC52">
        <v>2</v>
      </c>
      <c r="BD52">
        <v>2</v>
      </c>
      <c r="BE52" s="5">
        <v>0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 s="5">
        <v>0</v>
      </c>
      <c r="BO52">
        <f t="shared" si="0"/>
        <v>29</v>
      </c>
      <c r="BP52">
        <f t="shared" si="1"/>
        <v>10</v>
      </c>
      <c r="BQ52">
        <f t="shared" si="2"/>
        <v>0</v>
      </c>
      <c r="BR52">
        <f t="shared" si="3"/>
        <v>0</v>
      </c>
      <c r="BS52">
        <f t="shared" si="4"/>
        <v>39</v>
      </c>
    </row>
    <row r="53" spans="1:71" x14ac:dyDescent="0.2">
      <c r="A53" s="5">
        <v>60</v>
      </c>
      <c r="B53">
        <v>1</v>
      </c>
      <c r="C53">
        <v>2</v>
      </c>
      <c r="D53">
        <v>1</v>
      </c>
      <c r="E53" s="5">
        <v>0</v>
      </c>
      <c r="F53">
        <v>1</v>
      </c>
      <c r="G53">
        <v>1</v>
      </c>
      <c r="H53">
        <v>1</v>
      </c>
      <c r="I53" s="5">
        <v>0</v>
      </c>
      <c r="J53" s="5">
        <v>0</v>
      </c>
      <c r="K53">
        <v>1</v>
      </c>
      <c r="L53">
        <v>1</v>
      </c>
      <c r="M53">
        <v>1</v>
      </c>
      <c r="N53" s="5">
        <v>0</v>
      </c>
      <c r="O53" s="5">
        <v>0</v>
      </c>
      <c r="P53">
        <v>1</v>
      </c>
      <c r="Q53">
        <v>1</v>
      </c>
      <c r="R53" s="5">
        <v>0</v>
      </c>
      <c r="S53" s="5">
        <v>0</v>
      </c>
      <c r="T53">
        <v>1</v>
      </c>
      <c r="U53">
        <v>2</v>
      </c>
      <c r="V53">
        <v>2</v>
      </c>
      <c r="W53" s="5">
        <v>0</v>
      </c>
      <c r="X53">
        <v>1</v>
      </c>
      <c r="Y53">
        <v>1</v>
      </c>
      <c r="Z53">
        <v>1</v>
      </c>
      <c r="AA53" s="5">
        <v>0</v>
      </c>
      <c r="AB53">
        <v>1</v>
      </c>
      <c r="AC53">
        <v>2</v>
      </c>
      <c r="AD53" s="5">
        <v>0</v>
      </c>
      <c r="AE53" s="5">
        <v>0</v>
      </c>
      <c r="AF53" s="5">
        <v>0</v>
      </c>
      <c r="AG53">
        <v>1</v>
      </c>
      <c r="AH53">
        <v>1</v>
      </c>
      <c r="AI53" s="5">
        <v>0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2</v>
      </c>
      <c r="AP53">
        <v>1</v>
      </c>
      <c r="AQ53">
        <v>2</v>
      </c>
      <c r="AR53">
        <v>1</v>
      </c>
      <c r="AS53" s="5">
        <v>0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2</v>
      </c>
      <c r="BH53" s="5">
        <v>0</v>
      </c>
      <c r="BI53">
        <v>2</v>
      </c>
      <c r="BJ53">
        <v>2</v>
      </c>
      <c r="BK53" s="5">
        <v>0</v>
      </c>
      <c r="BL53">
        <v>1</v>
      </c>
      <c r="BM53">
        <v>1</v>
      </c>
      <c r="BN53" s="5">
        <v>0</v>
      </c>
      <c r="BO53">
        <f t="shared" si="0"/>
        <v>37</v>
      </c>
      <c r="BP53">
        <f t="shared" si="1"/>
        <v>11</v>
      </c>
      <c r="BQ53">
        <f t="shared" si="2"/>
        <v>0</v>
      </c>
      <c r="BR53">
        <f t="shared" si="3"/>
        <v>0</v>
      </c>
      <c r="BS53">
        <f t="shared" si="4"/>
        <v>48</v>
      </c>
    </row>
    <row r="54" spans="1:71" x14ac:dyDescent="0.2">
      <c r="A54" s="5">
        <v>61</v>
      </c>
      <c r="B54">
        <v>1</v>
      </c>
      <c r="C54">
        <v>1</v>
      </c>
      <c r="D54" s="5">
        <v>0</v>
      </c>
      <c r="E54" s="5">
        <v>0</v>
      </c>
      <c r="F54">
        <v>1</v>
      </c>
      <c r="G54">
        <v>1</v>
      </c>
      <c r="H54" s="5">
        <v>0</v>
      </c>
      <c r="I54" s="5">
        <v>0</v>
      </c>
      <c r="J54" s="5">
        <v>0</v>
      </c>
      <c r="K54">
        <v>1</v>
      </c>
      <c r="L54">
        <v>1</v>
      </c>
      <c r="M54" s="5">
        <v>0</v>
      </c>
      <c r="N54" s="5">
        <v>0</v>
      </c>
      <c r="O54" s="5">
        <v>0</v>
      </c>
      <c r="P54">
        <v>1</v>
      </c>
      <c r="Q54">
        <v>2</v>
      </c>
      <c r="R54" s="5">
        <v>0</v>
      </c>
      <c r="S54" s="5">
        <v>0</v>
      </c>
      <c r="T54">
        <v>2</v>
      </c>
      <c r="U54">
        <v>2</v>
      </c>
      <c r="V54" s="5">
        <v>0</v>
      </c>
      <c r="W54" s="5">
        <v>0</v>
      </c>
      <c r="X54">
        <v>1</v>
      </c>
      <c r="Y54">
        <v>2</v>
      </c>
      <c r="Z54">
        <v>2</v>
      </c>
      <c r="AA54" s="5">
        <v>0</v>
      </c>
      <c r="AB54">
        <v>2</v>
      </c>
      <c r="AC54">
        <v>2</v>
      </c>
      <c r="AD54" s="5">
        <v>0</v>
      </c>
      <c r="AE54" s="5">
        <v>0</v>
      </c>
      <c r="AF54" s="5">
        <v>0</v>
      </c>
      <c r="AG54">
        <v>2</v>
      </c>
      <c r="AH54">
        <v>1</v>
      </c>
      <c r="AI54" s="5">
        <v>0</v>
      </c>
      <c r="AJ54">
        <v>2</v>
      </c>
      <c r="AK54">
        <v>2</v>
      </c>
      <c r="AL54" s="5">
        <v>0</v>
      </c>
      <c r="AM54">
        <v>2</v>
      </c>
      <c r="AN54">
        <v>2</v>
      </c>
      <c r="AO54" s="5">
        <v>0</v>
      </c>
      <c r="AP54">
        <v>2</v>
      </c>
      <c r="AQ54">
        <v>2</v>
      </c>
      <c r="AR54" s="5">
        <v>0</v>
      </c>
      <c r="AS54" s="5">
        <v>0</v>
      </c>
      <c r="AT54">
        <v>2</v>
      </c>
      <c r="AU54">
        <v>2</v>
      </c>
      <c r="AV54" s="5">
        <v>0</v>
      </c>
      <c r="AW54">
        <v>2</v>
      </c>
      <c r="AX54">
        <v>1</v>
      </c>
      <c r="AY54" s="5">
        <v>0</v>
      </c>
      <c r="AZ54">
        <v>1</v>
      </c>
      <c r="BA54">
        <v>1</v>
      </c>
      <c r="BB54" s="5">
        <v>0</v>
      </c>
      <c r="BC54">
        <v>1</v>
      </c>
      <c r="BD54" s="5">
        <v>0</v>
      </c>
      <c r="BE54" s="5">
        <v>0</v>
      </c>
      <c r="BF54">
        <v>1</v>
      </c>
      <c r="BG54">
        <v>1</v>
      </c>
      <c r="BH54" s="5">
        <v>0</v>
      </c>
      <c r="BI54">
        <v>1</v>
      </c>
      <c r="BJ54">
        <v>1</v>
      </c>
      <c r="BK54">
        <v>1</v>
      </c>
      <c r="BL54">
        <v>1</v>
      </c>
      <c r="BM54" s="5">
        <v>0</v>
      </c>
      <c r="BN54" s="5">
        <v>0</v>
      </c>
      <c r="BO54">
        <f t="shared" si="0"/>
        <v>19</v>
      </c>
      <c r="BP54">
        <f t="shared" si="1"/>
        <v>17</v>
      </c>
      <c r="BQ54">
        <f t="shared" si="2"/>
        <v>0</v>
      </c>
      <c r="BR54">
        <f t="shared" si="3"/>
        <v>0</v>
      </c>
      <c r="BS54">
        <f t="shared" si="4"/>
        <v>36</v>
      </c>
    </row>
    <row r="55" spans="1:71" x14ac:dyDescent="0.2">
      <c r="A55" s="5">
        <v>62</v>
      </c>
      <c r="B55">
        <v>1</v>
      </c>
      <c r="C55">
        <v>2</v>
      </c>
      <c r="D55">
        <v>2</v>
      </c>
      <c r="E55" s="5">
        <v>0</v>
      </c>
      <c r="F55">
        <v>3</v>
      </c>
      <c r="G55">
        <v>1</v>
      </c>
      <c r="H55" s="5">
        <v>0</v>
      </c>
      <c r="I55" s="5">
        <v>0</v>
      </c>
      <c r="J55" s="5">
        <v>0</v>
      </c>
      <c r="K55">
        <v>1</v>
      </c>
      <c r="L55">
        <v>2</v>
      </c>
      <c r="M55">
        <v>2</v>
      </c>
      <c r="N55" s="5">
        <v>0</v>
      </c>
      <c r="O55" s="5">
        <v>0</v>
      </c>
      <c r="P55">
        <v>2</v>
      </c>
      <c r="Q55">
        <v>1</v>
      </c>
      <c r="R55">
        <v>2</v>
      </c>
      <c r="S55" s="5">
        <v>0</v>
      </c>
      <c r="T55">
        <v>2</v>
      </c>
      <c r="U55">
        <v>2</v>
      </c>
      <c r="V55">
        <v>1</v>
      </c>
      <c r="W55" s="5">
        <v>0</v>
      </c>
      <c r="X55">
        <v>1</v>
      </c>
      <c r="Y55">
        <v>2</v>
      </c>
      <c r="Z55">
        <v>2</v>
      </c>
      <c r="AA55" s="5">
        <v>0</v>
      </c>
      <c r="AB55">
        <v>2</v>
      </c>
      <c r="AC55">
        <v>1</v>
      </c>
      <c r="AD55" s="5">
        <v>0</v>
      </c>
      <c r="AE55" s="5">
        <v>0</v>
      </c>
      <c r="AF55" s="5">
        <v>0</v>
      </c>
      <c r="AG55">
        <v>2</v>
      </c>
      <c r="AH55">
        <v>1</v>
      </c>
      <c r="AI55">
        <v>2</v>
      </c>
      <c r="AJ55">
        <v>2</v>
      </c>
      <c r="AK55">
        <v>1</v>
      </c>
      <c r="AL55" s="5">
        <v>0</v>
      </c>
      <c r="AM55">
        <v>1</v>
      </c>
      <c r="AN55">
        <v>1</v>
      </c>
      <c r="AO55">
        <v>1</v>
      </c>
      <c r="AP55">
        <v>2</v>
      </c>
      <c r="AQ55">
        <v>2</v>
      </c>
      <c r="AR55" s="5">
        <v>0</v>
      </c>
      <c r="AS55" s="5">
        <v>0</v>
      </c>
      <c r="AT55">
        <v>2</v>
      </c>
      <c r="AU55">
        <v>2</v>
      </c>
      <c r="AV55" s="5">
        <v>0</v>
      </c>
      <c r="AW55">
        <v>2</v>
      </c>
      <c r="AX55">
        <v>3</v>
      </c>
      <c r="AY55">
        <v>1</v>
      </c>
      <c r="AZ55">
        <v>1</v>
      </c>
      <c r="BA55">
        <v>2</v>
      </c>
      <c r="BB55" s="5">
        <v>0</v>
      </c>
      <c r="BC55">
        <v>1</v>
      </c>
      <c r="BD55">
        <v>2</v>
      </c>
      <c r="BE55" s="5">
        <v>0</v>
      </c>
      <c r="BF55">
        <v>1</v>
      </c>
      <c r="BG55">
        <v>1</v>
      </c>
      <c r="BH55" s="5">
        <v>0</v>
      </c>
      <c r="BI55">
        <v>1</v>
      </c>
      <c r="BJ55">
        <v>1</v>
      </c>
      <c r="BK55" s="5">
        <v>0</v>
      </c>
      <c r="BL55">
        <v>1</v>
      </c>
      <c r="BM55">
        <v>1</v>
      </c>
      <c r="BN55" s="5">
        <v>0</v>
      </c>
      <c r="BO55">
        <f t="shared" si="0"/>
        <v>21</v>
      </c>
      <c r="BP55">
        <f t="shared" si="1"/>
        <v>21</v>
      </c>
      <c r="BQ55">
        <f t="shared" si="2"/>
        <v>2</v>
      </c>
      <c r="BR55">
        <f t="shared" si="3"/>
        <v>0</v>
      </c>
      <c r="BS55">
        <f t="shared" si="4"/>
        <v>44</v>
      </c>
    </row>
    <row r="56" spans="1:71" x14ac:dyDescent="0.2">
      <c r="A56" s="5">
        <v>63</v>
      </c>
      <c r="B56">
        <v>1</v>
      </c>
      <c r="C56">
        <v>2</v>
      </c>
      <c r="D56">
        <v>1</v>
      </c>
      <c r="E56" s="5">
        <v>0</v>
      </c>
      <c r="F56">
        <v>2</v>
      </c>
      <c r="G56">
        <v>1</v>
      </c>
      <c r="H56" s="5">
        <v>0</v>
      </c>
      <c r="I56" s="5">
        <v>0</v>
      </c>
      <c r="J56" s="5">
        <v>0</v>
      </c>
      <c r="K56">
        <v>2</v>
      </c>
      <c r="L56">
        <v>2</v>
      </c>
      <c r="M56" s="5">
        <v>0</v>
      </c>
      <c r="N56" s="5">
        <v>0</v>
      </c>
      <c r="O56" s="5">
        <v>0</v>
      </c>
      <c r="P56">
        <v>1</v>
      </c>
      <c r="Q56">
        <v>2</v>
      </c>
      <c r="R56" s="5">
        <v>0</v>
      </c>
      <c r="S56" s="5">
        <v>0</v>
      </c>
      <c r="T56">
        <v>1</v>
      </c>
      <c r="U56">
        <v>2</v>
      </c>
      <c r="V56" s="5">
        <v>0</v>
      </c>
      <c r="W56" s="5">
        <v>0</v>
      </c>
      <c r="X56">
        <v>1</v>
      </c>
      <c r="Y56">
        <v>1</v>
      </c>
      <c r="Z56" s="5">
        <v>0</v>
      </c>
      <c r="AA56" s="5">
        <v>0</v>
      </c>
      <c r="AB56">
        <v>2</v>
      </c>
      <c r="AC56">
        <v>1</v>
      </c>
      <c r="AD56" s="5">
        <v>0</v>
      </c>
      <c r="AE56" s="5">
        <v>0</v>
      </c>
      <c r="AF56" s="5">
        <v>0</v>
      </c>
      <c r="AG56">
        <v>1</v>
      </c>
      <c r="AH56">
        <v>1</v>
      </c>
      <c r="AI56">
        <v>1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 s="5">
        <v>0</v>
      </c>
      <c r="AS56" s="5">
        <v>0</v>
      </c>
      <c r="AT56">
        <v>1</v>
      </c>
      <c r="AU56" s="5">
        <v>0</v>
      </c>
      <c r="AV56" s="5">
        <v>0</v>
      </c>
      <c r="AW56">
        <v>2</v>
      </c>
      <c r="AX56">
        <v>2</v>
      </c>
      <c r="AY56" s="5">
        <v>0</v>
      </c>
      <c r="AZ56">
        <v>1</v>
      </c>
      <c r="BA56">
        <v>2</v>
      </c>
      <c r="BB56" s="5">
        <v>0</v>
      </c>
      <c r="BC56">
        <v>1</v>
      </c>
      <c r="BD56">
        <v>1</v>
      </c>
      <c r="BE56" s="5">
        <v>0</v>
      </c>
      <c r="BF56">
        <v>1</v>
      </c>
      <c r="BG56">
        <v>2</v>
      </c>
      <c r="BH56" s="5">
        <v>0</v>
      </c>
      <c r="BI56">
        <v>1</v>
      </c>
      <c r="BJ56">
        <v>1</v>
      </c>
      <c r="BK56" s="5">
        <v>0</v>
      </c>
      <c r="BL56">
        <v>1</v>
      </c>
      <c r="BM56">
        <v>1</v>
      </c>
      <c r="BN56" s="5">
        <v>0</v>
      </c>
      <c r="BO56">
        <f t="shared" si="0"/>
        <v>27</v>
      </c>
      <c r="BP56">
        <f t="shared" si="1"/>
        <v>11</v>
      </c>
      <c r="BQ56">
        <f t="shared" si="2"/>
        <v>1</v>
      </c>
      <c r="BR56">
        <f t="shared" si="3"/>
        <v>0</v>
      </c>
      <c r="BS56">
        <f t="shared" si="4"/>
        <v>39</v>
      </c>
    </row>
    <row r="57" spans="1:71" x14ac:dyDescent="0.2">
      <c r="A57" s="5">
        <v>65</v>
      </c>
      <c r="B57">
        <v>2</v>
      </c>
      <c r="C57">
        <v>2</v>
      </c>
      <c r="D57" s="5">
        <v>0</v>
      </c>
      <c r="E57" s="5">
        <v>0</v>
      </c>
      <c r="F57">
        <v>1</v>
      </c>
      <c r="G57">
        <v>2</v>
      </c>
      <c r="H57">
        <v>1</v>
      </c>
      <c r="I57" s="5">
        <v>0</v>
      </c>
      <c r="J57" s="5">
        <v>0</v>
      </c>
      <c r="K57">
        <v>1</v>
      </c>
      <c r="L57">
        <v>2</v>
      </c>
      <c r="M57" s="5">
        <v>0</v>
      </c>
      <c r="N57" s="5">
        <v>0</v>
      </c>
      <c r="O57" s="5">
        <v>0</v>
      </c>
      <c r="P57">
        <v>2</v>
      </c>
      <c r="Q57">
        <v>2</v>
      </c>
      <c r="R57" s="5">
        <v>0</v>
      </c>
      <c r="S57" s="5">
        <v>0</v>
      </c>
      <c r="T57">
        <v>2</v>
      </c>
      <c r="U57">
        <v>2</v>
      </c>
      <c r="V57" s="5">
        <v>0</v>
      </c>
      <c r="W57" s="5">
        <v>0</v>
      </c>
      <c r="X57">
        <v>2</v>
      </c>
      <c r="Y57">
        <v>2</v>
      </c>
      <c r="Z57" s="5">
        <v>0</v>
      </c>
      <c r="AA57" s="5">
        <v>0</v>
      </c>
      <c r="AB57">
        <v>1</v>
      </c>
      <c r="AC57">
        <v>2</v>
      </c>
      <c r="AD57" s="5">
        <v>0</v>
      </c>
      <c r="AE57" s="5">
        <v>0</v>
      </c>
      <c r="AF57" s="5">
        <v>0</v>
      </c>
      <c r="AG57">
        <v>1</v>
      </c>
      <c r="AH57">
        <v>1</v>
      </c>
      <c r="AI57">
        <v>1</v>
      </c>
      <c r="AJ57">
        <v>1</v>
      </c>
      <c r="AK57">
        <v>2</v>
      </c>
      <c r="AL57" s="5">
        <v>0</v>
      </c>
      <c r="AM57">
        <v>1</v>
      </c>
      <c r="AN57">
        <v>2</v>
      </c>
      <c r="AO57">
        <v>2</v>
      </c>
      <c r="AP57">
        <v>2</v>
      </c>
      <c r="AQ57">
        <v>2</v>
      </c>
      <c r="AR57">
        <v>1</v>
      </c>
      <c r="AS57" s="5">
        <v>0</v>
      </c>
      <c r="AT57">
        <v>1</v>
      </c>
      <c r="AU57">
        <v>2</v>
      </c>
      <c r="AV57" s="5">
        <v>0</v>
      </c>
      <c r="AW57">
        <v>1</v>
      </c>
      <c r="AX57">
        <v>1</v>
      </c>
      <c r="AY57">
        <v>2</v>
      </c>
      <c r="AZ57">
        <v>1</v>
      </c>
      <c r="BA57">
        <v>1</v>
      </c>
      <c r="BB57" s="5">
        <v>0</v>
      </c>
      <c r="BC57">
        <v>1</v>
      </c>
      <c r="BD57">
        <v>2</v>
      </c>
      <c r="BE57" s="5">
        <v>0</v>
      </c>
      <c r="BF57">
        <v>2</v>
      </c>
      <c r="BG57">
        <v>2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2</v>
      </c>
      <c r="BN57">
        <v>1</v>
      </c>
      <c r="BO57">
        <f t="shared" si="0"/>
        <v>22</v>
      </c>
      <c r="BP57">
        <f t="shared" si="1"/>
        <v>22</v>
      </c>
      <c r="BQ57">
        <f t="shared" si="2"/>
        <v>0</v>
      </c>
      <c r="BR57">
        <f t="shared" si="3"/>
        <v>0</v>
      </c>
      <c r="BS57">
        <f t="shared" si="4"/>
        <v>44</v>
      </c>
    </row>
    <row r="58" spans="1:71" x14ac:dyDescent="0.2">
      <c r="A58" s="5">
        <v>66</v>
      </c>
      <c r="B58">
        <v>1</v>
      </c>
      <c r="C58">
        <v>1</v>
      </c>
      <c r="D58">
        <v>1</v>
      </c>
      <c r="E58" s="5">
        <v>0</v>
      </c>
      <c r="F58">
        <v>1</v>
      </c>
      <c r="G58">
        <v>1</v>
      </c>
      <c r="H58" s="5">
        <v>0</v>
      </c>
      <c r="I58" s="5">
        <v>0</v>
      </c>
      <c r="J58" s="5">
        <v>0</v>
      </c>
      <c r="K58">
        <v>1</v>
      </c>
      <c r="L58">
        <v>1</v>
      </c>
      <c r="M58">
        <v>1</v>
      </c>
      <c r="N58" s="5">
        <v>0</v>
      </c>
      <c r="O58" s="5">
        <v>0</v>
      </c>
      <c r="P58">
        <v>1</v>
      </c>
      <c r="Q58">
        <v>2</v>
      </c>
      <c r="R58">
        <v>1</v>
      </c>
      <c r="S58" s="5">
        <v>0</v>
      </c>
      <c r="T58">
        <v>1</v>
      </c>
      <c r="U58">
        <v>2</v>
      </c>
      <c r="V58" s="5">
        <v>0</v>
      </c>
      <c r="W58" s="5">
        <v>0</v>
      </c>
      <c r="X58">
        <v>1</v>
      </c>
      <c r="Y58">
        <v>2</v>
      </c>
      <c r="Z58" s="5">
        <v>0</v>
      </c>
      <c r="AA58" s="5">
        <v>0</v>
      </c>
      <c r="AB58">
        <v>1</v>
      </c>
      <c r="AC58">
        <v>1</v>
      </c>
      <c r="AD58">
        <v>1</v>
      </c>
      <c r="AE58">
        <v>1</v>
      </c>
      <c r="AF58" s="5">
        <v>0</v>
      </c>
      <c r="AG58">
        <v>2</v>
      </c>
      <c r="AH58">
        <v>2</v>
      </c>
      <c r="AI58" s="5">
        <v>0</v>
      </c>
      <c r="AJ58">
        <v>1</v>
      </c>
      <c r="AK58">
        <v>1</v>
      </c>
      <c r="AL58">
        <v>1</v>
      </c>
      <c r="AM58">
        <v>1</v>
      </c>
      <c r="AN58">
        <v>2</v>
      </c>
      <c r="AO58" s="5">
        <v>0</v>
      </c>
      <c r="AP58">
        <v>2</v>
      </c>
      <c r="AQ58">
        <v>1</v>
      </c>
      <c r="AR58">
        <v>1</v>
      </c>
      <c r="AS58" s="5">
        <v>0</v>
      </c>
      <c r="AT58">
        <v>1</v>
      </c>
      <c r="AU58">
        <v>1</v>
      </c>
      <c r="AV58">
        <v>1</v>
      </c>
      <c r="AW58">
        <v>2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2</v>
      </c>
      <c r="BD58">
        <v>2</v>
      </c>
      <c r="BE58">
        <v>1</v>
      </c>
      <c r="BF58">
        <v>1</v>
      </c>
      <c r="BG58">
        <v>1</v>
      </c>
      <c r="BH58" s="5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f t="shared" si="0"/>
        <v>39</v>
      </c>
      <c r="BP58">
        <f t="shared" si="1"/>
        <v>10</v>
      </c>
      <c r="BQ58">
        <f t="shared" si="2"/>
        <v>0</v>
      </c>
      <c r="BR58">
        <f t="shared" si="3"/>
        <v>0</v>
      </c>
      <c r="BS58">
        <f t="shared" si="4"/>
        <v>49</v>
      </c>
    </row>
    <row r="59" spans="1:71" x14ac:dyDescent="0.2">
      <c r="A59" s="5">
        <v>67</v>
      </c>
      <c r="B59">
        <v>1</v>
      </c>
      <c r="C59">
        <v>2</v>
      </c>
      <c r="D59">
        <v>2</v>
      </c>
      <c r="E59" s="5">
        <v>0</v>
      </c>
      <c r="F59">
        <v>1</v>
      </c>
      <c r="G59">
        <v>2</v>
      </c>
      <c r="H59">
        <v>3</v>
      </c>
      <c r="I59" s="5">
        <v>0</v>
      </c>
      <c r="J59" s="5">
        <v>0</v>
      </c>
      <c r="K59">
        <v>2</v>
      </c>
      <c r="L59">
        <v>2</v>
      </c>
      <c r="M59" s="5">
        <v>0</v>
      </c>
      <c r="N59" s="5">
        <v>0</v>
      </c>
      <c r="O59" s="5">
        <v>0</v>
      </c>
      <c r="P59">
        <v>2</v>
      </c>
      <c r="Q59">
        <v>2</v>
      </c>
      <c r="R59">
        <v>2</v>
      </c>
      <c r="S59" s="5">
        <v>0</v>
      </c>
      <c r="T59">
        <v>2</v>
      </c>
      <c r="U59">
        <v>2</v>
      </c>
      <c r="V59">
        <v>1</v>
      </c>
      <c r="W59" s="5">
        <v>0</v>
      </c>
      <c r="X59">
        <v>1</v>
      </c>
      <c r="Y59">
        <v>1</v>
      </c>
      <c r="Z59">
        <v>1</v>
      </c>
      <c r="AA59">
        <v>2</v>
      </c>
      <c r="AB59">
        <v>1</v>
      </c>
      <c r="AC59">
        <v>2</v>
      </c>
      <c r="AD59">
        <v>1</v>
      </c>
      <c r="AE59" s="5">
        <v>0</v>
      </c>
      <c r="AF59" s="5">
        <v>0</v>
      </c>
      <c r="AG59">
        <v>1</v>
      </c>
      <c r="AH59">
        <v>2</v>
      </c>
      <c r="AI59">
        <v>1</v>
      </c>
      <c r="AJ59">
        <v>2</v>
      </c>
      <c r="AK59">
        <v>2</v>
      </c>
      <c r="AL59" s="5">
        <v>0</v>
      </c>
      <c r="AM59">
        <v>2</v>
      </c>
      <c r="AN59">
        <v>1</v>
      </c>
      <c r="AO59">
        <v>2</v>
      </c>
      <c r="AP59">
        <v>1</v>
      </c>
      <c r="AQ59">
        <v>1</v>
      </c>
      <c r="AR59">
        <v>1</v>
      </c>
      <c r="AS59" s="5">
        <v>0</v>
      </c>
      <c r="AT59">
        <v>1</v>
      </c>
      <c r="AU59">
        <v>2</v>
      </c>
      <c r="AV59">
        <v>2</v>
      </c>
      <c r="AW59">
        <v>2</v>
      </c>
      <c r="AX59">
        <v>2</v>
      </c>
      <c r="AY59">
        <v>1</v>
      </c>
      <c r="AZ59">
        <v>1</v>
      </c>
      <c r="BA59">
        <v>1</v>
      </c>
      <c r="BB59" s="5">
        <v>0</v>
      </c>
      <c r="BC59">
        <v>1</v>
      </c>
      <c r="BD59" s="5">
        <v>0</v>
      </c>
      <c r="BE59" s="5">
        <v>0</v>
      </c>
      <c r="BF59">
        <v>1</v>
      </c>
      <c r="BG59">
        <v>1</v>
      </c>
      <c r="BH59" s="5">
        <v>0</v>
      </c>
      <c r="BI59">
        <v>1</v>
      </c>
      <c r="BJ59">
        <v>3</v>
      </c>
      <c r="BK59">
        <v>1</v>
      </c>
      <c r="BL59">
        <v>1</v>
      </c>
      <c r="BM59">
        <v>2</v>
      </c>
      <c r="BN59" s="5">
        <v>0</v>
      </c>
      <c r="BO59">
        <f t="shared" si="0"/>
        <v>24</v>
      </c>
      <c r="BP59">
        <f t="shared" si="1"/>
        <v>22</v>
      </c>
      <c r="BQ59">
        <f t="shared" si="2"/>
        <v>2</v>
      </c>
      <c r="BR59">
        <f t="shared" si="3"/>
        <v>0</v>
      </c>
      <c r="BS59">
        <f t="shared" si="4"/>
        <v>48</v>
      </c>
    </row>
    <row r="60" spans="1:71" x14ac:dyDescent="0.2">
      <c r="A60" s="5">
        <v>68</v>
      </c>
      <c r="B60">
        <v>1</v>
      </c>
      <c r="C60">
        <v>1</v>
      </c>
      <c r="D60" s="5">
        <v>0</v>
      </c>
      <c r="E60" s="5">
        <v>0</v>
      </c>
      <c r="F60">
        <v>1</v>
      </c>
      <c r="G60">
        <v>1</v>
      </c>
      <c r="H60" s="5">
        <v>0</v>
      </c>
      <c r="I60" s="5">
        <v>0</v>
      </c>
      <c r="J60" s="5">
        <v>0</v>
      </c>
      <c r="K60">
        <v>1</v>
      </c>
      <c r="L60">
        <v>1</v>
      </c>
      <c r="M60">
        <v>2</v>
      </c>
      <c r="N60" s="5">
        <v>0</v>
      </c>
      <c r="O60" s="5">
        <v>0</v>
      </c>
      <c r="P60">
        <v>1</v>
      </c>
      <c r="Q60">
        <v>1</v>
      </c>
      <c r="R60">
        <v>1</v>
      </c>
      <c r="S60" s="5">
        <v>0</v>
      </c>
      <c r="T60">
        <v>1</v>
      </c>
      <c r="U60">
        <v>1</v>
      </c>
      <c r="V60">
        <v>1</v>
      </c>
      <c r="W60" s="5">
        <v>0</v>
      </c>
      <c r="X60">
        <v>2</v>
      </c>
      <c r="Y60">
        <v>1</v>
      </c>
      <c r="Z60">
        <v>1</v>
      </c>
      <c r="AA60" s="5">
        <v>0</v>
      </c>
      <c r="AB60">
        <v>1</v>
      </c>
      <c r="AC60">
        <v>2</v>
      </c>
      <c r="AD60" s="5">
        <v>0</v>
      </c>
      <c r="AE60" s="5">
        <v>0</v>
      </c>
      <c r="AF60" s="5">
        <v>0</v>
      </c>
      <c r="AG60">
        <v>2</v>
      </c>
      <c r="AH60" s="5">
        <v>0</v>
      </c>
      <c r="AI60" s="5">
        <v>0</v>
      </c>
      <c r="AJ60">
        <v>2</v>
      </c>
      <c r="AK60">
        <v>2</v>
      </c>
      <c r="AL60">
        <v>2</v>
      </c>
      <c r="AM60">
        <v>2</v>
      </c>
      <c r="AN60">
        <v>2</v>
      </c>
      <c r="AO60" s="5">
        <v>0</v>
      </c>
      <c r="AP60">
        <v>2</v>
      </c>
      <c r="AQ60">
        <v>2</v>
      </c>
      <c r="AR60" s="5">
        <v>0</v>
      </c>
      <c r="AS60" s="5">
        <v>0</v>
      </c>
      <c r="AT60">
        <v>3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2</v>
      </c>
      <c r="BB60">
        <v>2</v>
      </c>
      <c r="BC60">
        <v>1</v>
      </c>
      <c r="BD60">
        <v>2</v>
      </c>
      <c r="BE60">
        <v>1</v>
      </c>
      <c r="BF60">
        <v>1</v>
      </c>
      <c r="BG60">
        <v>1</v>
      </c>
      <c r="BH60" s="5">
        <v>0</v>
      </c>
      <c r="BI60">
        <v>1</v>
      </c>
      <c r="BJ60">
        <v>1</v>
      </c>
      <c r="BK60" s="5">
        <v>0</v>
      </c>
      <c r="BL60">
        <v>1</v>
      </c>
      <c r="BM60">
        <v>2</v>
      </c>
      <c r="BN60" s="5">
        <v>0</v>
      </c>
      <c r="BO60">
        <f t="shared" si="0"/>
        <v>28</v>
      </c>
      <c r="BP60">
        <f t="shared" si="1"/>
        <v>15</v>
      </c>
      <c r="BQ60">
        <f t="shared" si="2"/>
        <v>1</v>
      </c>
      <c r="BR60">
        <f t="shared" si="3"/>
        <v>0</v>
      </c>
      <c r="BS60">
        <f t="shared" si="4"/>
        <v>44</v>
      </c>
    </row>
    <row r="61" spans="1:71" x14ac:dyDescent="0.2">
      <c r="A61" s="5">
        <v>69</v>
      </c>
      <c r="B61">
        <v>2</v>
      </c>
      <c r="C61">
        <v>2</v>
      </c>
      <c r="D61" s="5">
        <v>0</v>
      </c>
      <c r="E61" s="5">
        <v>0</v>
      </c>
      <c r="F61">
        <v>2</v>
      </c>
      <c r="G61">
        <v>2</v>
      </c>
      <c r="H61" s="5">
        <v>0</v>
      </c>
      <c r="I61" s="5">
        <v>0</v>
      </c>
      <c r="J61" s="5">
        <v>0</v>
      </c>
      <c r="K61">
        <v>2</v>
      </c>
      <c r="L61">
        <v>1</v>
      </c>
      <c r="M61" s="5">
        <v>0</v>
      </c>
      <c r="N61" s="5">
        <v>0</v>
      </c>
      <c r="O61" s="5">
        <v>0</v>
      </c>
      <c r="P61">
        <v>1</v>
      </c>
      <c r="Q61">
        <v>2</v>
      </c>
      <c r="R61" s="5">
        <v>0</v>
      </c>
      <c r="S61" s="5">
        <v>0</v>
      </c>
      <c r="T61">
        <v>3</v>
      </c>
      <c r="U61">
        <v>1</v>
      </c>
      <c r="V61">
        <v>2</v>
      </c>
      <c r="W61" s="5">
        <v>0</v>
      </c>
      <c r="X61">
        <v>1</v>
      </c>
      <c r="Y61">
        <v>2</v>
      </c>
      <c r="Z61">
        <v>2</v>
      </c>
      <c r="AA61" s="5">
        <v>0</v>
      </c>
      <c r="AB61">
        <v>2</v>
      </c>
      <c r="AC61">
        <v>1</v>
      </c>
      <c r="AD61" s="5">
        <v>0</v>
      </c>
      <c r="AE61" s="5">
        <v>0</v>
      </c>
      <c r="AF61" s="5">
        <v>0</v>
      </c>
      <c r="AG61">
        <v>1</v>
      </c>
      <c r="AH61">
        <v>2</v>
      </c>
      <c r="AI61" s="5">
        <v>0</v>
      </c>
      <c r="AJ61">
        <v>1</v>
      </c>
      <c r="AK61">
        <v>1</v>
      </c>
      <c r="AL61">
        <v>2</v>
      </c>
      <c r="AM61">
        <v>2</v>
      </c>
      <c r="AN61">
        <v>1</v>
      </c>
      <c r="AO61" s="5">
        <v>0</v>
      </c>
      <c r="AP61">
        <v>2</v>
      </c>
      <c r="AQ61">
        <v>2</v>
      </c>
      <c r="AR61" s="5">
        <v>0</v>
      </c>
      <c r="AS61" s="5">
        <v>0</v>
      </c>
      <c r="AT61">
        <v>2</v>
      </c>
      <c r="AU61">
        <v>2</v>
      </c>
      <c r="AV61" s="5">
        <v>0</v>
      </c>
      <c r="AW61">
        <v>2</v>
      </c>
      <c r="AX61">
        <v>1</v>
      </c>
      <c r="AY61" s="5">
        <v>0</v>
      </c>
      <c r="AZ61">
        <v>1</v>
      </c>
      <c r="BA61" s="5">
        <v>0</v>
      </c>
      <c r="BB61" s="5">
        <v>0</v>
      </c>
      <c r="BC61">
        <v>1</v>
      </c>
      <c r="BD61">
        <v>1</v>
      </c>
      <c r="BE61" s="5">
        <v>0</v>
      </c>
      <c r="BF61">
        <v>1</v>
      </c>
      <c r="BG61">
        <v>1</v>
      </c>
      <c r="BH61" s="5">
        <v>0</v>
      </c>
      <c r="BI61">
        <v>2</v>
      </c>
      <c r="BJ61">
        <v>2</v>
      </c>
      <c r="BK61" s="5">
        <v>0</v>
      </c>
      <c r="BL61">
        <v>1</v>
      </c>
      <c r="BM61">
        <v>2</v>
      </c>
      <c r="BN61" s="5">
        <v>0</v>
      </c>
      <c r="BO61">
        <f t="shared" si="0"/>
        <v>16</v>
      </c>
      <c r="BP61">
        <f t="shared" si="1"/>
        <v>21</v>
      </c>
      <c r="BQ61">
        <f t="shared" si="2"/>
        <v>1</v>
      </c>
      <c r="BR61">
        <f t="shared" si="3"/>
        <v>0</v>
      </c>
      <c r="BS61">
        <f t="shared" si="4"/>
        <v>38</v>
      </c>
    </row>
    <row r="62" spans="1:71" x14ac:dyDescent="0.2">
      <c r="BO62">
        <f>SUM(BO2:BO61)</f>
        <v>1327</v>
      </c>
      <c r="BP62">
        <f t="shared" ref="BP62:BR62" si="5">SUM(BP2:BP61)</f>
        <v>788</v>
      </c>
      <c r="BQ62">
        <f t="shared" si="5"/>
        <v>67</v>
      </c>
      <c r="BR62">
        <f t="shared" si="5"/>
        <v>5</v>
      </c>
      <c r="BS62">
        <f>SUM(BS2:BS61)</f>
        <v>2187</v>
      </c>
    </row>
    <row r="64" spans="1:71" x14ac:dyDescent="0.2">
      <c r="A64" t="s">
        <v>1189</v>
      </c>
      <c r="B64" s="4">
        <f>AVERAGE(Tabelle3[3_1])</f>
        <v>1.3</v>
      </c>
      <c r="C64" s="4">
        <f>AVERAGE(Tabelle3[3_2])</f>
        <v>1.4666666666666666</v>
      </c>
      <c r="D64" s="4">
        <f>AVERAGE(Tabelle3[3_3])</f>
        <v>0.58333333333333337</v>
      </c>
      <c r="E64" s="4">
        <f>AVERAGE(Tabelle3[3_4])</f>
        <v>3.3333333333333333E-2</v>
      </c>
      <c r="F64" s="4">
        <f>AVERAGE(Tabelle3[4_1])</f>
        <v>1.3833333333333333</v>
      </c>
      <c r="G64" s="4">
        <f>AVERAGE(Tabelle3[4_2])</f>
        <v>1.4</v>
      </c>
      <c r="H64" s="4">
        <f>AVERAGE(Tabelle3[4_3])</f>
        <v>0.45</v>
      </c>
      <c r="I64" s="4">
        <f>AVERAGE(Tabelle3[4_4])</f>
        <v>3.3333333333333333E-2</v>
      </c>
      <c r="J64" s="4">
        <f>AVERAGE(Tabelle3[4_5])</f>
        <v>3.3333333333333333E-2</v>
      </c>
      <c r="K64" s="4">
        <f>AVERAGE(Tabelle3[5_1])</f>
        <v>1.4666666666666666</v>
      </c>
      <c r="L64" s="4">
        <f>AVERAGE(Tabelle3[5_2])</f>
        <v>1.4666666666666666</v>
      </c>
      <c r="M64" s="4">
        <f>AVERAGE(Tabelle3[5_3])</f>
        <v>0.35</v>
      </c>
      <c r="N64" s="4">
        <f>AVERAGE(Tabelle3[5_4])</f>
        <v>6.6666666666666666E-2</v>
      </c>
      <c r="O64" s="4">
        <f>AVERAGE(Tabelle3[5_5])</f>
        <v>1.6666666666666666E-2</v>
      </c>
      <c r="P64" s="4">
        <f>AVERAGE(Tabelle3[6_1])</f>
        <v>1.3666666666666667</v>
      </c>
      <c r="Q64" s="4">
        <f>AVERAGE(Tabelle3[6_2])</f>
        <v>1.3166666666666667</v>
      </c>
      <c r="R64" s="4">
        <f>AVERAGE(Tabelle3[6_3])</f>
        <v>0.4</v>
      </c>
      <c r="S64" s="4">
        <f>AVERAGE(Tabelle3[6_4])</f>
        <v>1.6666666666666666E-2</v>
      </c>
      <c r="T64" s="4">
        <f>AVERAGE(Tabelle3[7_1])</f>
        <v>1.5666666666666667</v>
      </c>
      <c r="U64" s="4">
        <f>AVERAGE(Tabelle3[7_2])</f>
        <v>1.5</v>
      </c>
      <c r="V64" s="4">
        <f>AVERAGE(Tabelle3[7_3])</f>
        <v>0.4</v>
      </c>
      <c r="W64" s="4">
        <f>AVERAGE(Tabelle3[7_4])</f>
        <v>3.3333333333333333E-2</v>
      </c>
      <c r="X64" s="4">
        <f>AVERAGE(Tabelle3[8_1])</f>
        <v>1.4333333333333333</v>
      </c>
      <c r="Y64" s="4">
        <f>AVERAGE(Tabelle3[8_2])</f>
        <v>1.4166666666666667</v>
      </c>
      <c r="Z64" s="4">
        <f>AVERAGE(Tabelle3[8_3])</f>
        <v>0.45</v>
      </c>
      <c r="AA64" s="4">
        <f>AVERAGE(Tabelle3[8_4])</f>
        <v>3.3333333333333333E-2</v>
      </c>
      <c r="AB64" s="4">
        <f>AVERAGE(Tabelle3[9_1])</f>
        <v>1.4333333333333333</v>
      </c>
      <c r="AC64" s="4">
        <f>AVERAGE(Tabelle3[9_2])</f>
        <v>1.4166666666666667</v>
      </c>
      <c r="AD64" s="4">
        <f>AVERAGE(Tabelle3[9_3])</f>
        <v>0.33333333333333331</v>
      </c>
      <c r="AE64" s="4">
        <f>AVERAGE(Tabelle3[9_4])</f>
        <v>1.6666666666666666E-2</v>
      </c>
      <c r="AF64" s="4">
        <f>AVERAGE(Tabelle3[9_5])</f>
        <v>0</v>
      </c>
      <c r="AG64" s="4">
        <f>AVERAGE(Tabelle3[10_1])</f>
        <v>1.3833333333333333</v>
      </c>
      <c r="AH64" s="4">
        <f>AVERAGE(Tabelle3[10_2])</f>
        <v>1.25</v>
      </c>
      <c r="AI64" s="4">
        <f>AVERAGE(Tabelle3[10_3])</f>
        <v>0.18333333333333332</v>
      </c>
      <c r="AJ64" s="4">
        <f>AVERAGE(Tabelle3[11_1])</f>
        <v>1.4333333333333333</v>
      </c>
      <c r="AK64" s="4">
        <f>AVERAGE(Tabelle3[11_2])</f>
        <v>1.25</v>
      </c>
      <c r="AL64" s="4">
        <f>AVERAGE(Tabelle3[11_3])</f>
        <v>0.33333333333333331</v>
      </c>
      <c r="AM64" s="4">
        <f>AVERAGE(Tabelle3[12_1])</f>
        <v>1.3666666666666667</v>
      </c>
      <c r="AN64" s="4">
        <f>AVERAGE(Tabelle3[12_2])</f>
        <v>1.1499999999999999</v>
      </c>
      <c r="AO64" s="4">
        <f>AVERAGE(Tabelle3[12_3])</f>
        <v>0.38333333333333336</v>
      </c>
      <c r="AP64" s="4">
        <f>AVERAGE(Tabelle3[13_1])</f>
        <v>1.4166666666666667</v>
      </c>
      <c r="AQ64" s="4">
        <f>AVERAGE(Tabelle3[13_2])</f>
        <v>1.25</v>
      </c>
      <c r="AR64" s="4">
        <f>AVERAGE(Tabelle3[13_3])</f>
        <v>0.25</v>
      </c>
      <c r="AS64" s="4">
        <f>AVERAGE(Tabelle3[13_4])</f>
        <v>0.05</v>
      </c>
      <c r="AT64" s="4">
        <f>AVERAGE(Tabelle3[14_1])</f>
        <v>1.4166666666666667</v>
      </c>
      <c r="AU64" s="4">
        <f>AVERAGE(Tabelle3[14_2])</f>
        <v>1.2333333333333334</v>
      </c>
      <c r="AV64" s="4">
        <f>AVERAGE(Tabelle3[14_3])</f>
        <v>0.2</v>
      </c>
      <c r="AW64" s="4">
        <f>AVERAGE(Tabelle3[15_1])</f>
        <v>1.3</v>
      </c>
      <c r="AX64" s="4">
        <f>AVERAGE(Tabelle3[15_2])</f>
        <v>1.1333333333333333</v>
      </c>
      <c r="AY64" s="4">
        <f>AVERAGE(Tabelle3[15_3])</f>
        <v>0.3</v>
      </c>
      <c r="AZ64" s="4">
        <f>AVERAGE(Tabelle3[16_1])</f>
        <v>1.1666666666666667</v>
      </c>
      <c r="BA64" s="4">
        <f>AVERAGE(Tabelle3[16_2])</f>
        <v>1.0666666666666667</v>
      </c>
      <c r="BB64" s="4">
        <f>AVERAGE(Tabelle3[16_3])</f>
        <v>0.16666666666666666</v>
      </c>
      <c r="BC64" s="4">
        <f>AVERAGE(Tabelle3[17_1])</f>
        <v>1.2</v>
      </c>
      <c r="BD64" s="4">
        <f>AVERAGE(Tabelle3[17_2])</f>
        <v>1.05</v>
      </c>
      <c r="BE64" s="4">
        <f>AVERAGE(Tabelle3[17_3])</f>
        <v>0.11666666666666667</v>
      </c>
      <c r="BF64" s="4">
        <f>AVERAGE(Tabelle3[18_1])</f>
        <v>34.383333333333333</v>
      </c>
      <c r="BG64" s="4">
        <f>AVERAGE(Tabelle3[18_2])</f>
        <v>1.0666666666666667</v>
      </c>
      <c r="BH64" s="4">
        <f>AVERAGE(Tabelle3[18_3])</f>
        <v>0.13333333333333333</v>
      </c>
      <c r="BI64" s="4">
        <f>AVERAGE(Tabelle3[19_1])</f>
        <v>1.1833333333333333</v>
      </c>
      <c r="BJ64" s="4">
        <f>AVERAGE(Tabelle3[19_2])</f>
        <v>0.98333333333333328</v>
      </c>
      <c r="BK64" s="4">
        <f>AVERAGE(Tabelle3[19_3])</f>
        <v>0.1</v>
      </c>
      <c r="BL64" s="4">
        <f>AVERAGE(Tabelle3[20_1])</f>
        <v>1.2833333333333334</v>
      </c>
      <c r="BM64" s="4">
        <f>AVERAGE(Tabelle3[20_2])</f>
        <v>0.95</v>
      </c>
      <c r="BN64" s="4">
        <f>AVERAGE(Tabelle3[20_3])</f>
        <v>0.05</v>
      </c>
    </row>
    <row r="65" spans="1:5" x14ac:dyDescent="0.2">
      <c r="A65" t="s">
        <v>1190</v>
      </c>
      <c r="B65" s="4">
        <f>VAR(Tabelle3[3_1])</f>
        <v>0.28135593220338972</v>
      </c>
      <c r="C65" s="4">
        <f>VAR(Tabelle3[3_2])</f>
        <v>0.55819209039548034</v>
      </c>
      <c r="D65" s="4">
        <f>VAR(Tabelle3[3_3])</f>
        <v>0.58615819209039544</v>
      </c>
      <c r="E65" s="4">
        <f>VAR(Tabelle3[3_4])</f>
        <v>6.6666666666666666E-2</v>
      </c>
    </row>
    <row r="66" spans="1:5" x14ac:dyDescent="0.2">
      <c r="A66" t="s">
        <v>1191</v>
      </c>
      <c r="B66">
        <f>MAX(Tabelle3[3_1])</f>
        <v>3</v>
      </c>
      <c r="C66">
        <f>MAX(Tabelle3[3_2])</f>
        <v>4</v>
      </c>
      <c r="D66">
        <f>MAX(Tabelle3[3_3])</f>
        <v>2</v>
      </c>
      <c r="E66">
        <f>MAX(Tabelle3[3_4])</f>
        <v>2</v>
      </c>
    </row>
    <row r="67" spans="1:5" x14ac:dyDescent="0.2">
      <c r="A67" t="s">
        <v>1192</v>
      </c>
      <c r="B67">
        <f>MIN(Tabelle3[3_1])</f>
        <v>1</v>
      </c>
      <c r="C67">
        <f>MIN(Tabelle3[3_2])</f>
        <v>0</v>
      </c>
      <c r="D67">
        <f>MIN(Tabelle3[3_3])</f>
        <v>0</v>
      </c>
      <c r="E67">
        <f>MIN(Tabelle3[3_4])</f>
        <v>0</v>
      </c>
    </row>
    <row r="68" spans="1:5" x14ac:dyDescent="0.2">
      <c r="A68" t="s">
        <v>1193</v>
      </c>
      <c r="B68">
        <f>COUNTIF(Tabelle3[3_1], 1)</f>
        <v>44</v>
      </c>
      <c r="C68">
        <f>COUNTIF(Tabelle3[3_2], 1)</f>
        <v>28</v>
      </c>
      <c r="D68">
        <f>COUNTIF(Tabelle3[3_3], 1)</f>
        <v>15</v>
      </c>
      <c r="E68">
        <f>COUNTIF(Tabelle3[3_4], 1)</f>
        <v>0</v>
      </c>
    </row>
    <row r="69" spans="1:5" x14ac:dyDescent="0.2">
      <c r="A69" t="s">
        <v>1194</v>
      </c>
      <c r="B69">
        <f>COUNTIF(Tabelle3[3_1], 2)</f>
        <v>14</v>
      </c>
      <c r="C69">
        <f>COUNTIF(Tabelle3[3_2], 2)</f>
        <v>25</v>
      </c>
      <c r="D69">
        <f>COUNTIF(Tabelle3[3_3], 2)</f>
        <v>10</v>
      </c>
      <c r="E69">
        <f>COUNTIF(Tabelle3[3_4], 2)</f>
        <v>1</v>
      </c>
    </row>
    <row r="70" spans="1:5" x14ac:dyDescent="0.2">
      <c r="A70" t="s">
        <v>1195</v>
      </c>
      <c r="B70">
        <f>COUNTIF(Tabelle3[3_1],3)</f>
        <v>2</v>
      </c>
      <c r="C70">
        <f>COUNTIF(Tabelle3[3_2],3)</f>
        <v>2</v>
      </c>
      <c r="D70">
        <f>COUNTIF(Tabelle3[3_3],3)</f>
        <v>0</v>
      </c>
      <c r="E70">
        <f>COUNTIF(Tabelle3[3_4],3)</f>
        <v>0</v>
      </c>
    </row>
    <row r="71" spans="1:5" x14ac:dyDescent="0.2">
      <c r="A71" t="s">
        <v>1196</v>
      </c>
      <c r="B71">
        <f>SUM(B68:B70)</f>
        <v>60</v>
      </c>
      <c r="C71">
        <f>SUM(C68:C70)</f>
        <v>55</v>
      </c>
      <c r="D71">
        <f>SUM(D68:D70)</f>
        <v>25</v>
      </c>
      <c r="E71">
        <f>SUM(E68:E70)</f>
        <v>1</v>
      </c>
    </row>
    <row r="72" spans="1:5" x14ac:dyDescent="0.2">
      <c r="A72" t="s">
        <v>1197</v>
      </c>
      <c r="B72" s="4">
        <v>100</v>
      </c>
      <c r="C72" s="4">
        <f>(B72*C71)/B71</f>
        <v>91.666666666666671</v>
      </c>
      <c r="D72" s="4">
        <f>B72*D71/B71</f>
        <v>41.666666666666664</v>
      </c>
      <c r="E72" s="4">
        <f>B72*E71/B71</f>
        <v>1.6666666666666667</v>
      </c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56E-1FD3-E64B-AE54-F2A78E21EBDC}">
  <dimension ref="B3:BN63"/>
  <sheetViews>
    <sheetView workbookViewId="0">
      <selection activeCell="B3" sqref="B3:BN63"/>
    </sheetView>
  </sheetViews>
  <sheetFormatPr baseColWidth="10" defaultRowHeight="15" x14ac:dyDescent="0.2"/>
  <sheetData>
    <row r="3" spans="2:66" x14ac:dyDescent="0.2">
      <c r="B3" s="15" t="s">
        <v>1048</v>
      </c>
      <c r="C3" s="15" t="s">
        <v>1049</v>
      </c>
      <c r="D3" s="15" t="s">
        <v>1050</v>
      </c>
      <c r="E3" s="15" t="s">
        <v>1051</v>
      </c>
      <c r="F3" s="15" t="s">
        <v>1052</v>
      </c>
      <c r="G3" s="15" t="s">
        <v>1053</v>
      </c>
      <c r="H3" s="15" t="s">
        <v>1054</v>
      </c>
      <c r="I3" s="15" t="s">
        <v>1055</v>
      </c>
      <c r="J3" s="15" t="s">
        <v>1056</v>
      </c>
      <c r="K3" s="15" t="s">
        <v>1057</v>
      </c>
      <c r="L3" s="15" t="s">
        <v>1058</v>
      </c>
      <c r="M3" s="15" t="s">
        <v>1059</v>
      </c>
      <c r="N3" s="15" t="s">
        <v>1060</v>
      </c>
      <c r="O3" s="15" t="s">
        <v>1061</v>
      </c>
      <c r="P3" s="15" t="s">
        <v>1062</v>
      </c>
      <c r="Q3" s="15" t="s">
        <v>1063</v>
      </c>
      <c r="R3" s="15" t="s">
        <v>1064</v>
      </c>
      <c r="S3" s="15" t="s">
        <v>1065</v>
      </c>
      <c r="T3" s="15" t="s">
        <v>1066</v>
      </c>
      <c r="U3" s="15" t="s">
        <v>1067</v>
      </c>
      <c r="V3" s="15" t="s">
        <v>1068</v>
      </c>
      <c r="W3" s="15" t="s">
        <v>1069</v>
      </c>
      <c r="X3" s="15" t="s">
        <v>1070</v>
      </c>
      <c r="Y3" s="15" t="s">
        <v>1071</v>
      </c>
      <c r="Z3" s="15" t="s">
        <v>1072</v>
      </c>
      <c r="AA3" s="15" t="s">
        <v>1073</v>
      </c>
      <c r="AB3" s="15" t="s">
        <v>1074</v>
      </c>
      <c r="AC3" s="15" t="s">
        <v>1075</v>
      </c>
      <c r="AD3" s="15" t="s">
        <v>1076</v>
      </c>
      <c r="AE3" s="15" t="s">
        <v>1077</v>
      </c>
      <c r="AF3" s="15" t="s">
        <v>1078</v>
      </c>
      <c r="AG3" s="15" t="s">
        <v>1373</v>
      </c>
      <c r="AH3" s="15" t="s">
        <v>1374</v>
      </c>
      <c r="AI3" s="15" t="s">
        <v>1375</v>
      </c>
      <c r="AJ3" s="15" t="s">
        <v>1082</v>
      </c>
      <c r="AK3" s="15" t="s">
        <v>1083</v>
      </c>
      <c r="AL3" s="15" t="s">
        <v>1084</v>
      </c>
      <c r="AM3" s="15" t="s">
        <v>1085</v>
      </c>
      <c r="AN3" s="15" t="s">
        <v>1086</v>
      </c>
      <c r="AO3" s="15" t="s">
        <v>1087</v>
      </c>
      <c r="AP3" s="15" t="s">
        <v>1088</v>
      </c>
      <c r="AQ3" s="15" t="s">
        <v>1089</v>
      </c>
      <c r="AR3" s="15" t="s">
        <v>1090</v>
      </c>
      <c r="AS3" s="15" t="s">
        <v>1091</v>
      </c>
      <c r="AT3" s="15" t="s">
        <v>1092</v>
      </c>
      <c r="AU3" s="15" t="s">
        <v>1093</v>
      </c>
      <c r="AV3" s="15" t="s">
        <v>1094</v>
      </c>
      <c r="AW3" s="15" t="s">
        <v>1095</v>
      </c>
      <c r="AX3" s="15" t="s">
        <v>1096</v>
      </c>
      <c r="AY3" s="15" t="s">
        <v>1097</v>
      </c>
      <c r="AZ3" s="15" t="s">
        <v>1098</v>
      </c>
      <c r="BA3" s="15" t="s">
        <v>1099</v>
      </c>
      <c r="BB3" s="15" t="s">
        <v>1100</v>
      </c>
      <c r="BC3" s="15" t="s">
        <v>1101</v>
      </c>
      <c r="BD3" s="15" t="s">
        <v>1102</v>
      </c>
      <c r="BE3" s="15" t="s">
        <v>1103</v>
      </c>
      <c r="BF3" s="15" t="s">
        <v>1104</v>
      </c>
      <c r="BG3" s="15" t="s">
        <v>1105</v>
      </c>
      <c r="BH3" s="15" t="s">
        <v>1106</v>
      </c>
      <c r="BI3" s="15" t="s">
        <v>1107</v>
      </c>
      <c r="BJ3" s="15" t="s">
        <v>1108</v>
      </c>
      <c r="BK3" s="15" t="s">
        <v>1109</v>
      </c>
      <c r="BL3" s="15" t="s">
        <v>1376</v>
      </c>
      <c r="BM3" s="15" t="s">
        <v>1377</v>
      </c>
      <c r="BN3" s="15" t="s">
        <v>1378</v>
      </c>
    </row>
    <row r="4" spans="2:66" x14ac:dyDescent="0.2">
      <c r="B4">
        <v>3</v>
      </c>
      <c r="C4">
        <v>3</v>
      </c>
      <c r="D4" s="5" t="s">
        <v>1372</v>
      </c>
      <c r="E4" s="5" t="s">
        <v>1372</v>
      </c>
      <c r="F4">
        <v>3</v>
      </c>
      <c r="G4">
        <v>3</v>
      </c>
      <c r="H4">
        <v>3</v>
      </c>
      <c r="I4" s="5" t="s">
        <v>1372</v>
      </c>
      <c r="J4" s="5" t="s">
        <v>1372</v>
      </c>
      <c r="K4">
        <v>3</v>
      </c>
      <c r="L4">
        <v>3</v>
      </c>
      <c r="M4">
        <v>3</v>
      </c>
      <c r="N4">
        <v>3</v>
      </c>
      <c r="O4" s="5" t="s">
        <v>1372</v>
      </c>
      <c r="P4">
        <v>2</v>
      </c>
      <c r="Q4">
        <v>3</v>
      </c>
      <c r="R4" s="5" t="s">
        <v>1372</v>
      </c>
      <c r="S4" s="5" t="s">
        <v>1372</v>
      </c>
      <c r="T4">
        <v>3</v>
      </c>
      <c r="U4">
        <v>3</v>
      </c>
      <c r="V4">
        <v>3</v>
      </c>
      <c r="W4" s="5" t="s">
        <v>1372</v>
      </c>
      <c r="X4">
        <v>3</v>
      </c>
      <c r="Y4">
        <v>3</v>
      </c>
      <c r="Z4" s="5" t="s">
        <v>1372</v>
      </c>
      <c r="AA4" s="5" t="s">
        <v>1372</v>
      </c>
      <c r="AB4">
        <v>2</v>
      </c>
      <c r="AC4">
        <v>3</v>
      </c>
      <c r="AD4" s="5" t="s">
        <v>1372</v>
      </c>
      <c r="AE4" s="5" t="s">
        <v>1372</v>
      </c>
      <c r="AF4" s="5" t="s">
        <v>1372</v>
      </c>
      <c r="AG4">
        <v>2</v>
      </c>
      <c r="AH4">
        <v>2</v>
      </c>
      <c r="AI4" s="5" t="s">
        <v>1372</v>
      </c>
      <c r="AJ4">
        <v>2</v>
      </c>
      <c r="AK4">
        <v>2</v>
      </c>
      <c r="AL4" s="5" t="s">
        <v>1372</v>
      </c>
      <c r="AM4">
        <v>2</v>
      </c>
      <c r="AN4">
        <v>2</v>
      </c>
      <c r="AO4" s="5" t="s">
        <v>1372</v>
      </c>
      <c r="AP4">
        <v>2</v>
      </c>
      <c r="AQ4" s="5" t="s">
        <v>1372</v>
      </c>
      <c r="AR4" s="5" t="s">
        <v>1372</v>
      </c>
      <c r="AS4" s="5" t="s">
        <v>1372</v>
      </c>
      <c r="AT4">
        <v>1</v>
      </c>
      <c r="AU4" s="5" t="s">
        <v>1372</v>
      </c>
      <c r="AV4" s="5" t="s">
        <v>1372</v>
      </c>
      <c r="AW4">
        <v>3</v>
      </c>
      <c r="AX4">
        <v>3</v>
      </c>
      <c r="AY4">
        <v>2</v>
      </c>
      <c r="AZ4">
        <v>2</v>
      </c>
      <c r="BA4">
        <v>3</v>
      </c>
      <c r="BB4" s="5" t="s">
        <v>1372</v>
      </c>
      <c r="BC4">
        <v>2</v>
      </c>
      <c r="BD4">
        <v>2</v>
      </c>
      <c r="BE4">
        <v>2</v>
      </c>
      <c r="BF4">
        <v>2</v>
      </c>
      <c r="BG4">
        <v>2</v>
      </c>
      <c r="BH4" s="5" t="s">
        <v>1372</v>
      </c>
      <c r="BI4">
        <v>2</v>
      </c>
      <c r="BJ4">
        <v>3</v>
      </c>
      <c r="BK4" s="5" t="s">
        <v>1372</v>
      </c>
      <c r="BL4">
        <v>2</v>
      </c>
      <c r="BM4">
        <v>2</v>
      </c>
      <c r="BN4" s="5" t="s">
        <v>1372</v>
      </c>
    </row>
    <row r="5" spans="2:66" x14ac:dyDescent="0.2">
      <c r="B5">
        <v>1</v>
      </c>
      <c r="C5">
        <v>1</v>
      </c>
      <c r="D5">
        <v>1</v>
      </c>
      <c r="E5" s="5" t="s">
        <v>1372</v>
      </c>
      <c r="F5">
        <v>1</v>
      </c>
      <c r="G5">
        <v>1</v>
      </c>
      <c r="H5" s="5" t="s">
        <v>1372</v>
      </c>
      <c r="I5" s="5" t="s">
        <v>1372</v>
      </c>
      <c r="J5" s="5" t="s">
        <v>1372</v>
      </c>
      <c r="K5">
        <v>1</v>
      </c>
      <c r="L5">
        <v>1</v>
      </c>
      <c r="M5" s="5" t="s">
        <v>1372</v>
      </c>
      <c r="N5" s="5" t="s">
        <v>1372</v>
      </c>
      <c r="O5" s="5" t="s">
        <v>1372</v>
      </c>
      <c r="P5">
        <v>1</v>
      </c>
      <c r="Q5" s="5" t="s">
        <v>1372</v>
      </c>
      <c r="R5" s="5" t="s">
        <v>1372</v>
      </c>
      <c r="S5" s="5" t="s">
        <v>1372</v>
      </c>
      <c r="T5">
        <v>1</v>
      </c>
      <c r="U5">
        <v>1</v>
      </c>
      <c r="V5" s="5" t="s">
        <v>1372</v>
      </c>
      <c r="W5" s="5" t="s">
        <v>1372</v>
      </c>
      <c r="X5">
        <v>1</v>
      </c>
      <c r="Y5" s="5" t="s">
        <v>1372</v>
      </c>
      <c r="Z5" s="5" t="s">
        <v>1372</v>
      </c>
      <c r="AA5" s="5" t="s">
        <v>1372</v>
      </c>
      <c r="AB5">
        <v>1</v>
      </c>
      <c r="AC5" s="5" t="s">
        <v>1372</v>
      </c>
      <c r="AD5" s="5" t="s">
        <v>1372</v>
      </c>
      <c r="AE5" s="5" t="s">
        <v>1372</v>
      </c>
      <c r="AF5" s="5" t="s">
        <v>1372</v>
      </c>
      <c r="AG5">
        <v>1</v>
      </c>
      <c r="AH5">
        <v>1</v>
      </c>
      <c r="AI5" s="5" t="s">
        <v>1372</v>
      </c>
      <c r="AJ5">
        <v>1</v>
      </c>
      <c r="AK5" s="5" t="s">
        <v>1372</v>
      </c>
      <c r="AL5" s="5" t="s">
        <v>1372</v>
      </c>
      <c r="AM5">
        <v>1</v>
      </c>
      <c r="AN5">
        <v>1</v>
      </c>
      <c r="AO5" s="5" t="s">
        <v>1372</v>
      </c>
      <c r="AP5">
        <v>1</v>
      </c>
      <c r="AQ5">
        <v>1</v>
      </c>
      <c r="AR5" s="5" t="s">
        <v>1372</v>
      </c>
      <c r="AS5" s="5" t="s">
        <v>1372</v>
      </c>
      <c r="AT5">
        <v>1</v>
      </c>
      <c r="AU5" s="5" t="s">
        <v>1372</v>
      </c>
      <c r="AV5" s="5" t="s">
        <v>1372</v>
      </c>
      <c r="AW5">
        <v>1</v>
      </c>
      <c r="AX5">
        <v>1</v>
      </c>
      <c r="AY5" s="5" t="s">
        <v>1372</v>
      </c>
      <c r="AZ5">
        <v>1</v>
      </c>
      <c r="BA5" s="5" t="s">
        <v>1372</v>
      </c>
      <c r="BB5" s="5" t="s">
        <v>1372</v>
      </c>
      <c r="BC5">
        <v>1</v>
      </c>
      <c r="BD5">
        <v>1</v>
      </c>
      <c r="BE5" s="5" t="s">
        <v>1372</v>
      </c>
      <c r="BF5">
        <v>1</v>
      </c>
      <c r="BG5" s="5" t="s">
        <v>1372</v>
      </c>
      <c r="BH5" s="5" t="s">
        <v>1372</v>
      </c>
      <c r="BI5">
        <v>1</v>
      </c>
      <c r="BJ5" s="5" t="s">
        <v>1372</v>
      </c>
      <c r="BK5" s="5" t="s">
        <v>1372</v>
      </c>
      <c r="BL5">
        <v>1</v>
      </c>
      <c r="BM5" s="5" t="s">
        <v>1372</v>
      </c>
      <c r="BN5" s="5" t="s">
        <v>1372</v>
      </c>
    </row>
    <row r="6" spans="2:66" x14ac:dyDescent="0.2">
      <c r="B6">
        <v>1</v>
      </c>
      <c r="C6">
        <v>1</v>
      </c>
      <c r="D6">
        <v>1</v>
      </c>
      <c r="E6" s="5" t="s">
        <v>1372</v>
      </c>
      <c r="F6">
        <v>1</v>
      </c>
      <c r="G6">
        <v>1</v>
      </c>
      <c r="H6" s="5" t="s">
        <v>1372</v>
      </c>
      <c r="I6" s="5" t="s">
        <v>1372</v>
      </c>
      <c r="J6" s="5" t="s">
        <v>1372</v>
      </c>
      <c r="K6">
        <v>1</v>
      </c>
      <c r="L6">
        <v>1</v>
      </c>
      <c r="M6" s="5" t="s">
        <v>1372</v>
      </c>
      <c r="N6" s="5" t="s">
        <v>1372</v>
      </c>
      <c r="O6" s="5" t="s">
        <v>1372</v>
      </c>
      <c r="P6">
        <v>1</v>
      </c>
      <c r="Q6">
        <v>2</v>
      </c>
      <c r="R6">
        <v>2</v>
      </c>
      <c r="S6" s="5" t="s">
        <v>1372</v>
      </c>
      <c r="T6">
        <v>2</v>
      </c>
      <c r="U6" s="5" t="s">
        <v>1372</v>
      </c>
      <c r="V6" s="5" t="s">
        <v>1372</v>
      </c>
      <c r="W6" s="5" t="s">
        <v>1372</v>
      </c>
      <c r="X6">
        <v>2</v>
      </c>
      <c r="Y6">
        <v>2</v>
      </c>
      <c r="Z6" s="5" t="s">
        <v>1372</v>
      </c>
      <c r="AA6" s="5" t="s">
        <v>1372</v>
      </c>
      <c r="AB6">
        <v>2</v>
      </c>
      <c r="AC6">
        <v>1</v>
      </c>
      <c r="AD6">
        <v>1</v>
      </c>
      <c r="AE6" s="5" t="s">
        <v>1372</v>
      </c>
      <c r="AF6" s="5" t="s">
        <v>1372</v>
      </c>
      <c r="AG6">
        <v>1</v>
      </c>
      <c r="AH6">
        <v>1</v>
      </c>
      <c r="AI6" s="5" t="s">
        <v>1372</v>
      </c>
      <c r="AJ6">
        <v>1</v>
      </c>
      <c r="AK6">
        <v>1</v>
      </c>
      <c r="AL6">
        <v>1</v>
      </c>
      <c r="AM6">
        <v>1</v>
      </c>
      <c r="AN6">
        <v>1</v>
      </c>
      <c r="AO6" s="5" t="s">
        <v>1372</v>
      </c>
      <c r="AP6">
        <v>1</v>
      </c>
      <c r="AQ6">
        <v>1</v>
      </c>
      <c r="AR6" s="5" t="s">
        <v>1372</v>
      </c>
      <c r="AS6" s="5" t="s">
        <v>1372</v>
      </c>
      <c r="AT6">
        <v>1</v>
      </c>
      <c r="AU6">
        <v>1</v>
      </c>
      <c r="AV6" s="5" t="s">
        <v>1372</v>
      </c>
      <c r="AW6">
        <v>1</v>
      </c>
      <c r="AX6" s="5" t="s">
        <v>1372</v>
      </c>
      <c r="AY6" s="5" t="s">
        <v>1372</v>
      </c>
      <c r="AZ6">
        <v>1</v>
      </c>
      <c r="BA6">
        <v>1</v>
      </c>
      <c r="BB6" s="5" t="s">
        <v>1372</v>
      </c>
      <c r="BC6">
        <v>1</v>
      </c>
      <c r="BD6" s="5" t="s">
        <v>1372</v>
      </c>
      <c r="BE6" s="5" t="s">
        <v>1372</v>
      </c>
      <c r="BF6">
        <v>1</v>
      </c>
      <c r="BG6">
        <v>1</v>
      </c>
      <c r="BH6" s="5" t="s">
        <v>1372</v>
      </c>
      <c r="BI6">
        <v>1</v>
      </c>
      <c r="BJ6" s="5" t="s">
        <v>1372</v>
      </c>
      <c r="BK6" s="5" t="s">
        <v>1372</v>
      </c>
      <c r="BL6">
        <v>1</v>
      </c>
      <c r="BM6">
        <v>1</v>
      </c>
      <c r="BN6" s="5" t="s">
        <v>1372</v>
      </c>
    </row>
    <row r="7" spans="2:66" x14ac:dyDescent="0.2">
      <c r="B7">
        <v>1</v>
      </c>
      <c r="C7">
        <v>4</v>
      </c>
      <c r="D7">
        <v>1</v>
      </c>
      <c r="E7" s="5" t="s">
        <v>1372</v>
      </c>
      <c r="F7">
        <v>1</v>
      </c>
      <c r="G7">
        <v>1</v>
      </c>
      <c r="H7">
        <v>2</v>
      </c>
      <c r="I7" s="5" t="s">
        <v>1372</v>
      </c>
      <c r="J7" s="5" t="s">
        <v>1372</v>
      </c>
      <c r="K7">
        <v>2</v>
      </c>
      <c r="L7">
        <v>3</v>
      </c>
      <c r="M7">
        <v>3</v>
      </c>
      <c r="N7" s="5" t="s">
        <v>1372</v>
      </c>
      <c r="O7" s="5" t="s">
        <v>1372</v>
      </c>
      <c r="P7">
        <v>2</v>
      </c>
      <c r="Q7">
        <v>2</v>
      </c>
      <c r="R7" s="5" t="s">
        <v>1372</v>
      </c>
      <c r="S7" s="5" t="s">
        <v>1372</v>
      </c>
      <c r="T7">
        <v>2</v>
      </c>
      <c r="U7">
        <v>1</v>
      </c>
      <c r="V7">
        <v>2</v>
      </c>
      <c r="W7">
        <v>2</v>
      </c>
      <c r="X7">
        <v>2</v>
      </c>
      <c r="Y7">
        <v>2</v>
      </c>
      <c r="Z7">
        <v>2</v>
      </c>
      <c r="AA7" s="5" t="s">
        <v>1372</v>
      </c>
      <c r="AB7">
        <v>1</v>
      </c>
      <c r="AC7">
        <v>1</v>
      </c>
      <c r="AD7" s="5" t="s">
        <v>1372</v>
      </c>
      <c r="AE7" s="5" t="s">
        <v>1372</v>
      </c>
      <c r="AF7" s="5" t="s">
        <v>1372</v>
      </c>
      <c r="AG7">
        <v>1</v>
      </c>
      <c r="AH7">
        <v>1</v>
      </c>
      <c r="AI7" s="5" t="s">
        <v>1372</v>
      </c>
      <c r="AJ7">
        <v>1</v>
      </c>
      <c r="AK7">
        <v>1</v>
      </c>
      <c r="AL7">
        <v>1</v>
      </c>
      <c r="AM7">
        <v>1</v>
      </c>
      <c r="AN7" s="5" t="s">
        <v>1372</v>
      </c>
      <c r="AO7" s="5" t="s">
        <v>1372</v>
      </c>
      <c r="AP7">
        <v>2</v>
      </c>
      <c r="AQ7">
        <v>1</v>
      </c>
      <c r="AR7">
        <v>1</v>
      </c>
      <c r="AS7" s="5" t="s">
        <v>1372</v>
      </c>
      <c r="AT7">
        <v>1</v>
      </c>
      <c r="AU7" s="5" t="s">
        <v>1372</v>
      </c>
      <c r="AV7" s="5" t="s">
        <v>1372</v>
      </c>
      <c r="AW7">
        <v>1</v>
      </c>
      <c r="AX7">
        <v>1</v>
      </c>
      <c r="AY7" s="5" t="s">
        <v>1372</v>
      </c>
      <c r="AZ7">
        <v>1</v>
      </c>
      <c r="BA7">
        <v>1</v>
      </c>
      <c r="BB7">
        <v>1</v>
      </c>
      <c r="BC7">
        <v>1</v>
      </c>
      <c r="BD7">
        <v>1</v>
      </c>
      <c r="BE7" s="5" t="s">
        <v>1372</v>
      </c>
      <c r="BF7">
        <v>1</v>
      </c>
      <c r="BG7">
        <v>1</v>
      </c>
      <c r="BH7" s="5" t="s">
        <v>1372</v>
      </c>
      <c r="BI7">
        <v>1</v>
      </c>
      <c r="BJ7">
        <v>1</v>
      </c>
      <c r="BK7" s="5" t="s">
        <v>1372</v>
      </c>
      <c r="BL7">
        <v>2</v>
      </c>
      <c r="BM7">
        <v>1</v>
      </c>
      <c r="BN7" s="5" t="s">
        <v>1372</v>
      </c>
    </row>
    <row r="8" spans="2:66" x14ac:dyDescent="0.2">
      <c r="B8">
        <v>1</v>
      </c>
      <c r="C8">
        <v>2</v>
      </c>
      <c r="D8">
        <v>1</v>
      </c>
      <c r="E8">
        <v>2</v>
      </c>
      <c r="F8">
        <v>1</v>
      </c>
      <c r="G8">
        <v>1</v>
      </c>
      <c r="H8" s="5" t="s">
        <v>1372</v>
      </c>
      <c r="I8" s="5" t="s">
        <v>1372</v>
      </c>
      <c r="J8" s="5" t="s">
        <v>1372</v>
      </c>
      <c r="K8">
        <v>3</v>
      </c>
      <c r="L8">
        <v>4</v>
      </c>
      <c r="M8" s="5" t="s">
        <v>1372</v>
      </c>
      <c r="N8" s="5" t="s">
        <v>1372</v>
      </c>
      <c r="O8" s="5" t="s">
        <v>1372</v>
      </c>
      <c r="P8">
        <v>2</v>
      </c>
      <c r="Q8">
        <v>2</v>
      </c>
      <c r="R8" s="5" t="s">
        <v>1372</v>
      </c>
      <c r="S8" s="5" t="s">
        <v>1372</v>
      </c>
      <c r="T8">
        <v>2</v>
      </c>
      <c r="U8">
        <v>2</v>
      </c>
      <c r="V8" s="5" t="s">
        <v>1372</v>
      </c>
      <c r="W8" s="5" t="s">
        <v>1372</v>
      </c>
      <c r="X8">
        <v>1</v>
      </c>
      <c r="Y8">
        <v>1</v>
      </c>
      <c r="Z8" s="5" t="s">
        <v>1372</v>
      </c>
      <c r="AA8" s="5" t="s">
        <v>1372</v>
      </c>
      <c r="AB8">
        <v>1</v>
      </c>
      <c r="AC8">
        <v>2</v>
      </c>
      <c r="AD8" s="5" t="s">
        <v>1372</v>
      </c>
      <c r="AE8" s="5" t="s">
        <v>1372</v>
      </c>
      <c r="AF8" s="5" t="s">
        <v>1372</v>
      </c>
      <c r="AG8">
        <v>1</v>
      </c>
      <c r="AH8">
        <v>1</v>
      </c>
      <c r="AI8" s="5" t="s">
        <v>1372</v>
      </c>
      <c r="AJ8">
        <v>4</v>
      </c>
      <c r="AK8">
        <v>4</v>
      </c>
      <c r="AL8" s="5" t="s">
        <v>1372</v>
      </c>
      <c r="AM8">
        <v>4</v>
      </c>
      <c r="AN8">
        <v>2</v>
      </c>
      <c r="AO8">
        <v>3</v>
      </c>
      <c r="AP8">
        <v>3</v>
      </c>
      <c r="AQ8">
        <v>2</v>
      </c>
      <c r="AR8" s="5" t="s">
        <v>1372</v>
      </c>
      <c r="AS8" s="5" t="s">
        <v>1372</v>
      </c>
      <c r="AT8">
        <v>3</v>
      </c>
      <c r="AU8">
        <v>3</v>
      </c>
      <c r="AV8">
        <v>3</v>
      </c>
      <c r="AW8">
        <v>1</v>
      </c>
      <c r="AX8">
        <v>1</v>
      </c>
      <c r="AY8" s="5" t="s">
        <v>1372</v>
      </c>
      <c r="AZ8">
        <v>1</v>
      </c>
      <c r="BA8" s="5" t="s">
        <v>1372</v>
      </c>
      <c r="BB8" s="5" t="s">
        <v>1372</v>
      </c>
      <c r="BC8">
        <v>1</v>
      </c>
      <c r="BD8">
        <v>2</v>
      </c>
      <c r="BE8" s="5" t="s">
        <v>1372</v>
      </c>
      <c r="BF8">
        <v>1</v>
      </c>
      <c r="BG8">
        <v>1</v>
      </c>
      <c r="BH8" s="5" t="s">
        <v>1372</v>
      </c>
      <c r="BI8">
        <v>3</v>
      </c>
      <c r="BJ8">
        <v>3</v>
      </c>
      <c r="BK8" s="5" t="s">
        <v>1372</v>
      </c>
      <c r="BL8">
        <v>2</v>
      </c>
      <c r="BM8">
        <v>2</v>
      </c>
      <c r="BN8" s="5" t="s">
        <v>1372</v>
      </c>
    </row>
    <row r="9" spans="2:66" x14ac:dyDescent="0.2">
      <c r="B9">
        <v>2</v>
      </c>
      <c r="C9" s="5" t="s">
        <v>1372</v>
      </c>
      <c r="D9" s="5" t="s">
        <v>1372</v>
      </c>
      <c r="E9" s="5" t="s">
        <v>1372</v>
      </c>
      <c r="F9">
        <v>1</v>
      </c>
      <c r="G9">
        <v>2</v>
      </c>
      <c r="H9">
        <v>1</v>
      </c>
      <c r="I9" s="5" t="s">
        <v>1372</v>
      </c>
      <c r="J9" s="5" t="s">
        <v>1372</v>
      </c>
      <c r="K9">
        <v>1</v>
      </c>
      <c r="L9">
        <v>1</v>
      </c>
      <c r="M9" s="5" t="s">
        <v>1372</v>
      </c>
      <c r="N9" s="5" t="s">
        <v>1372</v>
      </c>
      <c r="O9" s="5" t="s">
        <v>1372</v>
      </c>
      <c r="P9">
        <v>1</v>
      </c>
      <c r="Q9">
        <v>1</v>
      </c>
      <c r="R9" s="5" t="s">
        <v>1372</v>
      </c>
      <c r="S9" s="5" t="s">
        <v>1372</v>
      </c>
      <c r="T9">
        <v>1</v>
      </c>
      <c r="U9">
        <v>1</v>
      </c>
      <c r="V9" s="5" t="s">
        <v>1372</v>
      </c>
      <c r="W9" s="5" t="s">
        <v>1372</v>
      </c>
      <c r="X9">
        <v>1</v>
      </c>
      <c r="Y9">
        <v>1</v>
      </c>
      <c r="Z9">
        <v>1</v>
      </c>
      <c r="AA9" s="5" t="s">
        <v>1372</v>
      </c>
      <c r="AB9">
        <v>2</v>
      </c>
      <c r="AC9">
        <v>2</v>
      </c>
      <c r="AD9">
        <v>2</v>
      </c>
      <c r="AE9" s="5" t="s">
        <v>1372</v>
      </c>
      <c r="AF9" s="5" t="s">
        <v>1372</v>
      </c>
      <c r="AG9">
        <v>2</v>
      </c>
      <c r="AH9">
        <v>2</v>
      </c>
      <c r="AI9">
        <v>2</v>
      </c>
      <c r="AJ9">
        <v>2</v>
      </c>
      <c r="AK9">
        <v>2</v>
      </c>
      <c r="AL9" s="5" t="s">
        <v>1372</v>
      </c>
      <c r="AM9">
        <v>1</v>
      </c>
      <c r="AN9">
        <v>2</v>
      </c>
      <c r="AO9" s="5" t="s">
        <v>1372</v>
      </c>
      <c r="AP9">
        <v>1</v>
      </c>
      <c r="AQ9">
        <v>2</v>
      </c>
      <c r="AR9">
        <v>2</v>
      </c>
      <c r="AS9" s="5" t="s">
        <v>1372</v>
      </c>
      <c r="AT9">
        <v>2</v>
      </c>
      <c r="AU9">
        <v>2</v>
      </c>
      <c r="AV9">
        <v>2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2</v>
      </c>
      <c r="BH9">
        <v>1</v>
      </c>
      <c r="BI9">
        <v>1</v>
      </c>
      <c r="BJ9">
        <v>1</v>
      </c>
      <c r="BK9" s="5" t="s">
        <v>1372</v>
      </c>
      <c r="BL9">
        <v>1</v>
      </c>
      <c r="BM9">
        <v>1</v>
      </c>
      <c r="BN9">
        <v>1</v>
      </c>
    </row>
    <row r="10" spans="2:66" x14ac:dyDescent="0.2">
      <c r="B10">
        <v>2</v>
      </c>
      <c r="C10">
        <v>2</v>
      </c>
      <c r="D10" s="5" t="s">
        <v>1372</v>
      </c>
      <c r="E10" s="5" t="s">
        <v>1372</v>
      </c>
      <c r="F10">
        <v>1</v>
      </c>
      <c r="G10">
        <v>1</v>
      </c>
      <c r="H10" s="5" t="s">
        <v>1372</v>
      </c>
      <c r="I10" s="5" t="s">
        <v>1372</v>
      </c>
      <c r="J10" s="5" t="s">
        <v>1372</v>
      </c>
      <c r="K10">
        <v>2</v>
      </c>
      <c r="L10">
        <v>1</v>
      </c>
      <c r="M10">
        <v>2</v>
      </c>
      <c r="N10" s="5" t="s">
        <v>1372</v>
      </c>
      <c r="O10" s="5" t="s">
        <v>1372</v>
      </c>
      <c r="P10">
        <v>1</v>
      </c>
      <c r="Q10">
        <v>2</v>
      </c>
      <c r="R10">
        <v>1</v>
      </c>
      <c r="S10" s="5" t="s">
        <v>1372</v>
      </c>
      <c r="T10">
        <v>1</v>
      </c>
      <c r="U10">
        <v>1</v>
      </c>
      <c r="V10" s="5" t="s">
        <v>1372</v>
      </c>
      <c r="W10" s="5" t="s">
        <v>1372</v>
      </c>
      <c r="X10">
        <v>1</v>
      </c>
      <c r="Y10">
        <v>1</v>
      </c>
      <c r="Z10" s="5" t="s">
        <v>1372</v>
      </c>
      <c r="AA10" s="5" t="s">
        <v>1372</v>
      </c>
      <c r="AB10">
        <v>1</v>
      </c>
      <c r="AC10">
        <v>1</v>
      </c>
      <c r="AD10" s="5" t="s">
        <v>1372</v>
      </c>
      <c r="AE10" s="5" t="s">
        <v>1372</v>
      </c>
      <c r="AF10" s="5" t="s">
        <v>1372</v>
      </c>
      <c r="AG10">
        <v>1</v>
      </c>
      <c r="AH10">
        <v>1</v>
      </c>
      <c r="AI10" s="5" t="s">
        <v>1372</v>
      </c>
      <c r="AJ10">
        <v>1</v>
      </c>
      <c r="AK10">
        <v>1</v>
      </c>
      <c r="AL10" s="5" t="s">
        <v>1372</v>
      </c>
      <c r="AM10">
        <v>2</v>
      </c>
      <c r="AN10" s="5" t="s">
        <v>1372</v>
      </c>
      <c r="AO10" s="5" t="s">
        <v>1372</v>
      </c>
      <c r="AP10">
        <v>1</v>
      </c>
      <c r="AQ10">
        <v>2</v>
      </c>
      <c r="AR10">
        <v>2</v>
      </c>
      <c r="AS10" s="5" t="s">
        <v>1372</v>
      </c>
      <c r="AT10">
        <v>1</v>
      </c>
      <c r="AU10">
        <v>1</v>
      </c>
      <c r="AV10" s="5" t="s">
        <v>1372</v>
      </c>
      <c r="AW10">
        <v>2</v>
      </c>
      <c r="AX10">
        <v>2</v>
      </c>
      <c r="AY10" s="5" t="s">
        <v>1372</v>
      </c>
      <c r="AZ10">
        <v>1</v>
      </c>
      <c r="BA10">
        <v>1</v>
      </c>
      <c r="BB10">
        <v>1</v>
      </c>
      <c r="BC10">
        <v>1</v>
      </c>
      <c r="BD10">
        <v>1</v>
      </c>
      <c r="BE10" s="5" t="s">
        <v>1372</v>
      </c>
      <c r="BF10">
        <v>1</v>
      </c>
      <c r="BG10">
        <v>2</v>
      </c>
      <c r="BH10" s="5" t="s">
        <v>1372</v>
      </c>
      <c r="BI10">
        <v>1</v>
      </c>
      <c r="BJ10">
        <v>1</v>
      </c>
      <c r="BK10" s="5" t="s">
        <v>1372</v>
      </c>
      <c r="BL10">
        <v>2</v>
      </c>
      <c r="BM10" s="5" t="s">
        <v>1372</v>
      </c>
      <c r="BN10" s="5" t="s">
        <v>1372</v>
      </c>
    </row>
    <row r="11" spans="2:66" x14ac:dyDescent="0.2">
      <c r="B11">
        <v>2</v>
      </c>
      <c r="C11">
        <v>2</v>
      </c>
      <c r="D11" s="5" t="s">
        <v>1372</v>
      </c>
      <c r="E11" s="5" t="s">
        <v>1372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2</v>
      </c>
      <c r="U11">
        <v>2</v>
      </c>
      <c r="V11" s="5" t="s">
        <v>1372</v>
      </c>
      <c r="W11" s="5" t="s">
        <v>1372</v>
      </c>
      <c r="X11">
        <v>2</v>
      </c>
      <c r="Y11">
        <v>1</v>
      </c>
      <c r="Z11">
        <v>1</v>
      </c>
      <c r="AA11" s="5" t="s">
        <v>1372</v>
      </c>
      <c r="AB11">
        <v>1</v>
      </c>
      <c r="AC11">
        <v>1</v>
      </c>
      <c r="AD11">
        <v>1</v>
      </c>
      <c r="AE11" s="5" t="s">
        <v>1372</v>
      </c>
      <c r="AF11" s="5" t="s">
        <v>1372</v>
      </c>
      <c r="AG11">
        <v>1</v>
      </c>
      <c r="AH11">
        <v>1</v>
      </c>
      <c r="AI11" s="5" t="s">
        <v>1372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 s="5" t="s">
        <v>1372</v>
      </c>
      <c r="AW11">
        <v>1</v>
      </c>
      <c r="AX11">
        <v>2</v>
      </c>
      <c r="AY11" s="5" t="s">
        <v>1372</v>
      </c>
      <c r="AZ11">
        <v>2</v>
      </c>
      <c r="BA11">
        <v>2</v>
      </c>
      <c r="BB11">
        <v>1</v>
      </c>
      <c r="BC11">
        <v>2</v>
      </c>
      <c r="BD11">
        <v>1</v>
      </c>
      <c r="BE11" s="5" t="s">
        <v>1372</v>
      </c>
      <c r="BF11">
        <v>1</v>
      </c>
      <c r="BG11">
        <v>1</v>
      </c>
      <c r="BH11" s="5" t="s">
        <v>1372</v>
      </c>
      <c r="BI11">
        <v>1</v>
      </c>
      <c r="BJ11">
        <v>1</v>
      </c>
      <c r="BK11">
        <v>1</v>
      </c>
      <c r="BL11">
        <v>1</v>
      </c>
      <c r="BM11">
        <v>1</v>
      </c>
      <c r="BN11" s="5" t="s">
        <v>1372</v>
      </c>
    </row>
    <row r="12" spans="2:66" x14ac:dyDescent="0.2">
      <c r="B12">
        <v>2</v>
      </c>
      <c r="C12">
        <v>1</v>
      </c>
      <c r="D12">
        <v>2</v>
      </c>
      <c r="E12" s="5" t="s">
        <v>1372</v>
      </c>
      <c r="F12">
        <v>1</v>
      </c>
      <c r="G12">
        <v>2</v>
      </c>
      <c r="H12">
        <v>2</v>
      </c>
      <c r="I12" s="5" t="s">
        <v>1372</v>
      </c>
      <c r="J12" s="5" t="s">
        <v>1372</v>
      </c>
      <c r="K12">
        <v>2</v>
      </c>
      <c r="L12">
        <v>1</v>
      </c>
      <c r="M12" s="5" t="s">
        <v>1372</v>
      </c>
      <c r="N12" s="5" t="s">
        <v>1372</v>
      </c>
      <c r="O12" s="5" t="s">
        <v>1372</v>
      </c>
      <c r="P12">
        <v>2</v>
      </c>
      <c r="Q12">
        <v>2</v>
      </c>
      <c r="R12" s="5" t="s">
        <v>1372</v>
      </c>
      <c r="S12" s="5" t="s">
        <v>1372</v>
      </c>
      <c r="T12">
        <v>1</v>
      </c>
      <c r="U12">
        <v>1</v>
      </c>
      <c r="V12">
        <v>2</v>
      </c>
      <c r="W12" s="5" t="s">
        <v>1372</v>
      </c>
      <c r="X12">
        <v>2</v>
      </c>
      <c r="Y12" s="5" t="s">
        <v>1372</v>
      </c>
      <c r="Z12" s="5" t="s">
        <v>1372</v>
      </c>
      <c r="AA12" s="5" t="s">
        <v>1372</v>
      </c>
      <c r="AB12">
        <v>1</v>
      </c>
      <c r="AC12" s="5" t="s">
        <v>1372</v>
      </c>
      <c r="AD12" s="5" t="s">
        <v>1372</v>
      </c>
      <c r="AE12" s="5" t="s">
        <v>1372</v>
      </c>
      <c r="AF12" s="5" t="s">
        <v>1372</v>
      </c>
      <c r="AG12">
        <v>1</v>
      </c>
      <c r="AH12">
        <v>2</v>
      </c>
      <c r="AI12">
        <v>1</v>
      </c>
      <c r="AJ12">
        <v>1</v>
      </c>
      <c r="AK12" s="5" t="s">
        <v>1372</v>
      </c>
      <c r="AL12" s="5" t="s">
        <v>1372</v>
      </c>
      <c r="AM12">
        <v>2</v>
      </c>
      <c r="AN12" s="5" t="s">
        <v>1372</v>
      </c>
      <c r="AO12" s="5" t="s">
        <v>1372</v>
      </c>
      <c r="AP12">
        <v>1</v>
      </c>
      <c r="AQ12">
        <v>2</v>
      </c>
      <c r="AR12" s="5" t="s">
        <v>1372</v>
      </c>
      <c r="AS12" s="5" t="s">
        <v>1372</v>
      </c>
      <c r="AT12">
        <v>1</v>
      </c>
      <c r="AU12">
        <v>1</v>
      </c>
      <c r="AV12" s="5" t="s">
        <v>1372</v>
      </c>
      <c r="AW12">
        <v>1</v>
      </c>
      <c r="AX12">
        <v>2</v>
      </c>
      <c r="AY12">
        <v>2</v>
      </c>
      <c r="AZ12">
        <v>2</v>
      </c>
      <c r="BA12">
        <v>2</v>
      </c>
      <c r="BB12" s="5" t="s">
        <v>1372</v>
      </c>
      <c r="BC12">
        <v>1</v>
      </c>
      <c r="BD12">
        <v>2</v>
      </c>
      <c r="BE12" s="5" t="s">
        <v>1372</v>
      </c>
      <c r="BF12">
        <v>2</v>
      </c>
      <c r="BG12">
        <v>2</v>
      </c>
      <c r="BH12">
        <v>2</v>
      </c>
      <c r="BI12">
        <v>2</v>
      </c>
      <c r="BJ12" s="5" t="s">
        <v>1372</v>
      </c>
      <c r="BK12" s="5" t="s">
        <v>1372</v>
      </c>
      <c r="BL12">
        <v>2</v>
      </c>
      <c r="BM12" s="5" t="s">
        <v>1372</v>
      </c>
      <c r="BN12" s="5" t="s">
        <v>1372</v>
      </c>
    </row>
    <row r="13" spans="2:66" x14ac:dyDescent="0.2">
      <c r="B13">
        <v>2</v>
      </c>
      <c r="C13">
        <v>1</v>
      </c>
      <c r="D13">
        <v>2</v>
      </c>
      <c r="E13" s="5" t="s">
        <v>1372</v>
      </c>
      <c r="F13">
        <v>2</v>
      </c>
      <c r="G13">
        <v>2</v>
      </c>
      <c r="H13" s="5" t="s">
        <v>1372</v>
      </c>
      <c r="I13" s="5" t="s">
        <v>1372</v>
      </c>
      <c r="J13" s="5" t="s">
        <v>1372</v>
      </c>
      <c r="K13">
        <v>2</v>
      </c>
      <c r="L13">
        <v>2</v>
      </c>
      <c r="M13" s="5" t="s">
        <v>1372</v>
      </c>
      <c r="N13" s="5" t="s">
        <v>1372</v>
      </c>
      <c r="O13" s="5" t="s">
        <v>1372</v>
      </c>
      <c r="P13">
        <v>1</v>
      </c>
      <c r="Q13">
        <v>1</v>
      </c>
      <c r="R13" s="5" t="s">
        <v>1372</v>
      </c>
      <c r="S13" s="5" t="s">
        <v>1372</v>
      </c>
      <c r="T13">
        <v>2</v>
      </c>
      <c r="U13">
        <v>2</v>
      </c>
      <c r="V13" s="5" t="s">
        <v>1372</v>
      </c>
      <c r="W13" s="5" t="s">
        <v>1372</v>
      </c>
      <c r="X13">
        <v>1</v>
      </c>
      <c r="Y13">
        <v>3</v>
      </c>
      <c r="Z13" s="5" t="s">
        <v>1372</v>
      </c>
      <c r="AA13" s="5" t="s">
        <v>1372</v>
      </c>
      <c r="AB13">
        <v>2</v>
      </c>
      <c r="AC13">
        <v>2</v>
      </c>
      <c r="AD13" s="5" t="s">
        <v>1372</v>
      </c>
      <c r="AE13" s="5" t="s">
        <v>1372</v>
      </c>
      <c r="AF13" s="5" t="s">
        <v>1372</v>
      </c>
      <c r="AG13">
        <v>2</v>
      </c>
      <c r="AH13">
        <v>2</v>
      </c>
      <c r="AI13" s="5" t="s">
        <v>1372</v>
      </c>
      <c r="AJ13">
        <v>2</v>
      </c>
      <c r="AK13">
        <v>2</v>
      </c>
      <c r="AL13" s="5" t="s">
        <v>1372</v>
      </c>
      <c r="AM13">
        <v>2</v>
      </c>
      <c r="AN13">
        <v>1</v>
      </c>
      <c r="AO13" s="5" t="s">
        <v>1372</v>
      </c>
      <c r="AP13">
        <v>1</v>
      </c>
      <c r="AQ13">
        <v>1</v>
      </c>
      <c r="AR13" s="5" t="s">
        <v>1372</v>
      </c>
      <c r="AS13" s="5" t="s">
        <v>1372</v>
      </c>
      <c r="AT13">
        <v>1</v>
      </c>
      <c r="AU13">
        <v>1</v>
      </c>
      <c r="AV13" s="5" t="s">
        <v>1372</v>
      </c>
      <c r="AW13">
        <v>1</v>
      </c>
      <c r="AX13">
        <v>1</v>
      </c>
      <c r="AY13" s="5" t="s">
        <v>1372</v>
      </c>
      <c r="AZ13">
        <v>1</v>
      </c>
      <c r="BA13" s="5" t="s">
        <v>1372</v>
      </c>
      <c r="BB13" s="5" t="s">
        <v>1372</v>
      </c>
      <c r="BC13">
        <v>1</v>
      </c>
      <c r="BD13">
        <v>1</v>
      </c>
      <c r="BE13">
        <v>1</v>
      </c>
      <c r="BF13">
        <v>1</v>
      </c>
      <c r="BG13">
        <v>1</v>
      </c>
      <c r="BH13" s="5" t="s">
        <v>1372</v>
      </c>
      <c r="BI13">
        <v>1</v>
      </c>
      <c r="BJ13">
        <v>1</v>
      </c>
      <c r="BK13" s="5" t="s">
        <v>1372</v>
      </c>
      <c r="BL13">
        <v>1</v>
      </c>
      <c r="BM13">
        <v>1</v>
      </c>
      <c r="BN13" s="5" t="s">
        <v>1372</v>
      </c>
    </row>
    <row r="14" spans="2:66" x14ac:dyDescent="0.2">
      <c r="B14">
        <v>1</v>
      </c>
      <c r="C14">
        <v>1</v>
      </c>
      <c r="D14" s="5" t="s">
        <v>1372</v>
      </c>
      <c r="E14" s="5" t="s">
        <v>1372</v>
      </c>
      <c r="F14">
        <v>1</v>
      </c>
      <c r="G14">
        <v>1</v>
      </c>
      <c r="H14" s="5" t="s">
        <v>1372</v>
      </c>
      <c r="I14" s="5" t="s">
        <v>1372</v>
      </c>
      <c r="J14" s="5" t="s">
        <v>1372</v>
      </c>
      <c r="K14">
        <v>1</v>
      </c>
      <c r="L14">
        <v>1</v>
      </c>
      <c r="M14" s="5" t="s">
        <v>1372</v>
      </c>
      <c r="N14" s="5" t="s">
        <v>1372</v>
      </c>
      <c r="O14" s="5" t="s">
        <v>1372</v>
      </c>
      <c r="P14">
        <v>1</v>
      </c>
      <c r="Q14">
        <v>2</v>
      </c>
      <c r="R14" s="5" t="s">
        <v>1372</v>
      </c>
      <c r="S14" s="5" t="s">
        <v>1372</v>
      </c>
      <c r="T14">
        <v>1</v>
      </c>
      <c r="U14">
        <v>1</v>
      </c>
      <c r="V14">
        <v>1</v>
      </c>
      <c r="W14" s="5" t="s">
        <v>1372</v>
      </c>
      <c r="X14">
        <v>1</v>
      </c>
      <c r="Y14">
        <v>1</v>
      </c>
      <c r="Z14" s="5" t="s">
        <v>1372</v>
      </c>
      <c r="AA14" s="5" t="s">
        <v>1372</v>
      </c>
      <c r="AB14">
        <v>1</v>
      </c>
      <c r="AC14">
        <v>1</v>
      </c>
      <c r="AD14">
        <v>1</v>
      </c>
      <c r="AE14" s="5" t="s">
        <v>1372</v>
      </c>
      <c r="AF14" s="5" t="s">
        <v>1372</v>
      </c>
      <c r="AG14">
        <v>1</v>
      </c>
      <c r="AH14" s="5" t="s">
        <v>1372</v>
      </c>
      <c r="AI14" s="5" t="s">
        <v>1372</v>
      </c>
      <c r="AJ14">
        <v>1</v>
      </c>
      <c r="AK14" s="5" t="s">
        <v>1372</v>
      </c>
      <c r="AL14" s="5" t="s">
        <v>1372</v>
      </c>
      <c r="AM14">
        <v>1</v>
      </c>
      <c r="AN14">
        <v>1</v>
      </c>
      <c r="AO14" s="5" t="s">
        <v>1372</v>
      </c>
      <c r="AP14">
        <v>1</v>
      </c>
      <c r="AQ14">
        <v>1</v>
      </c>
      <c r="AR14" s="5" t="s">
        <v>1372</v>
      </c>
      <c r="AS14" s="5" t="s">
        <v>1372</v>
      </c>
      <c r="AT14">
        <v>2</v>
      </c>
      <c r="AU14" s="5" t="s">
        <v>1372</v>
      </c>
      <c r="AV14" s="5" t="s">
        <v>1372</v>
      </c>
      <c r="AW14">
        <v>2</v>
      </c>
      <c r="AX14" s="5" t="s">
        <v>1372</v>
      </c>
      <c r="AY14" s="5" t="s">
        <v>1372</v>
      </c>
      <c r="AZ14">
        <v>1</v>
      </c>
      <c r="BA14">
        <v>1</v>
      </c>
      <c r="BB14" s="5" t="s">
        <v>1372</v>
      </c>
      <c r="BC14">
        <v>1</v>
      </c>
      <c r="BD14">
        <v>1</v>
      </c>
      <c r="BE14" s="5" t="s">
        <v>1372</v>
      </c>
      <c r="BF14">
        <v>1</v>
      </c>
      <c r="BG14" s="5" t="s">
        <v>1372</v>
      </c>
      <c r="BH14" s="5" t="s">
        <v>1372</v>
      </c>
      <c r="BI14">
        <v>1</v>
      </c>
      <c r="BJ14">
        <v>2</v>
      </c>
      <c r="BK14" s="5" t="s">
        <v>1372</v>
      </c>
      <c r="BL14">
        <v>1</v>
      </c>
      <c r="BM14" s="5" t="s">
        <v>1372</v>
      </c>
      <c r="BN14" s="5" t="s">
        <v>1372</v>
      </c>
    </row>
    <row r="15" spans="2:66" x14ac:dyDescent="0.2">
      <c r="B15">
        <v>1</v>
      </c>
      <c r="C15">
        <v>2</v>
      </c>
      <c r="D15">
        <v>1</v>
      </c>
      <c r="E15" s="5" t="s">
        <v>1372</v>
      </c>
      <c r="F15">
        <v>2</v>
      </c>
      <c r="G15">
        <v>2</v>
      </c>
      <c r="H15" s="5" t="s">
        <v>1372</v>
      </c>
      <c r="I15" s="5" t="s">
        <v>1372</v>
      </c>
      <c r="J15" s="5" t="s">
        <v>1372</v>
      </c>
      <c r="K15">
        <v>1</v>
      </c>
      <c r="L15">
        <v>1</v>
      </c>
      <c r="M15" s="5" t="s">
        <v>1372</v>
      </c>
      <c r="N15" s="5" t="s">
        <v>1372</v>
      </c>
      <c r="O15" s="5" t="s">
        <v>1372</v>
      </c>
      <c r="P15">
        <v>1</v>
      </c>
      <c r="Q15">
        <v>1</v>
      </c>
      <c r="R15" s="5" t="s">
        <v>1372</v>
      </c>
      <c r="S15" s="5" t="s">
        <v>1372</v>
      </c>
      <c r="T15">
        <v>1</v>
      </c>
      <c r="U15">
        <v>2</v>
      </c>
      <c r="V15" s="5" t="s">
        <v>1372</v>
      </c>
      <c r="W15" s="5" t="s">
        <v>1372</v>
      </c>
      <c r="X15">
        <v>2</v>
      </c>
      <c r="Y15" s="5" t="s">
        <v>1372</v>
      </c>
      <c r="Z15" s="5" t="s">
        <v>1372</v>
      </c>
      <c r="AA15" s="5" t="s">
        <v>1372</v>
      </c>
      <c r="AB15">
        <v>2</v>
      </c>
      <c r="AC15">
        <v>1</v>
      </c>
      <c r="AD15" s="5" t="s">
        <v>1372</v>
      </c>
      <c r="AE15" s="5" t="s">
        <v>1372</v>
      </c>
      <c r="AF15" s="5" t="s">
        <v>1372</v>
      </c>
      <c r="AG15">
        <v>1</v>
      </c>
      <c r="AH15" s="5" t="s">
        <v>1372</v>
      </c>
      <c r="AI15" s="5" t="s">
        <v>1372</v>
      </c>
      <c r="AJ15">
        <v>1</v>
      </c>
      <c r="AK15">
        <v>1</v>
      </c>
      <c r="AL15" s="5" t="s">
        <v>1372</v>
      </c>
      <c r="AM15">
        <v>1</v>
      </c>
      <c r="AN15">
        <v>1</v>
      </c>
      <c r="AO15" s="5" t="s">
        <v>1372</v>
      </c>
      <c r="AP15">
        <v>1</v>
      </c>
      <c r="AQ15">
        <v>2</v>
      </c>
      <c r="AR15" s="5" t="s">
        <v>1372</v>
      </c>
      <c r="AS15" s="5" t="s">
        <v>1372</v>
      </c>
      <c r="AT15">
        <v>2</v>
      </c>
      <c r="AU15" s="5" t="s">
        <v>1372</v>
      </c>
      <c r="AV15" s="5" t="s">
        <v>1372</v>
      </c>
      <c r="AW15">
        <v>1</v>
      </c>
      <c r="AX15" s="5" t="s">
        <v>1372</v>
      </c>
      <c r="AY15" s="5" t="s">
        <v>1372</v>
      </c>
      <c r="AZ15">
        <v>1</v>
      </c>
      <c r="BA15">
        <v>1</v>
      </c>
      <c r="BB15" s="5" t="s">
        <v>1372</v>
      </c>
      <c r="BC15">
        <v>1</v>
      </c>
      <c r="BD15">
        <v>1</v>
      </c>
      <c r="BE15" s="5" t="s">
        <v>1372</v>
      </c>
      <c r="BF15">
        <v>1</v>
      </c>
      <c r="BG15">
        <v>1</v>
      </c>
      <c r="BH15" s="5" t="s">
        <v>1372</v>
      </c>
      <c r="BI15">
        <v>2</v>
      </c>
      <c r="BJ15">
        <v>2</v>
      </c>
      <c r="BK15" s="5" t="s">
        <v>1372</v>
      </c>
      <c r="BL15">
        <v>1</v>
      </c>
      <c r="BM15">
        <v>1</v>
      </c>
      <c r="BN15" s="5" t="s">
        <v>1372</v>
      </c>
    </row>
    <row r="16" spans="2:66" x14ac:dyDescent="0.2">
      <c r="B16">
        <v>1</v>
      </c>
      <c r="C16">
        <v>2</v>
      </c>
      <c r="D16">
        <v>2</v>
      </c>
      <c r="E16" s="5" t="s">
        <v>1372</v>
      </c>
      <c r="F16">
        <v>1</v>
      </c>
      <c r="G16">
        <v>1</v>
      </c>
      <c r="H16" s="5" t="s">
        <v>1372</v>
      </c>
      <c r="I16" s="5" t="s">
        <v>1372</v>
      </c>
      <c r="J16" s="5" t="s">
        <v>1372</v>
      </c>
      <c r="K16">
        <v>2</v>
      </c>
      <c r="L16">
        <v>2</v>
      </c>
      <c r="M16" s="5" t="s">
        <v>1372</v>
      </c>
      <c r="N16" s="5" t="s">
        <v>1372</v>
      </c>
      <c r="O16" s="5" t="s">
        <v>1372</v>
      </c>
      <c r="P16">
        <v>1</v>
      </c>
      <c r="Q16" s="5" t="s">
        <v>1372</v>
      </c>
      <c r="R16" s="5" t="s">
        <v>1372</v>
      </c>
      <c r="S16" s="5" t="s">
        <v>1372</v>
      </c>
      <c r="T16">
        <v>1</v>
      </c>
      <c r="U16">
        <v>1</v>
      </c>
      <c r="V16" s="5" t="s">
        <v>1372</v>
      </c>
      <c r="W16" s="5" t="s">
        <v>1372</v>
      </c>
      <c r="X16">
        <v>1</v>
      </c>
      <c r="Y16" s="5" t="s">
        <v>1372</v>
      </c>
      <c r="Z16" s="5" t="s">
        <v>1372</v>
      </c>
      <c r="AA16" s="5" t="s">
        <v>1372</v>
      </c>
      <c r="AB16">
        <v>2</v>
      </c>
      <c r="AC16">
        <v>2</v>
      </c>
      <c r="AD16" s="5" t="s">
        <v>1372</v>
      </c>
      <c r="AE16" s="5" t="s">
        <v>1372</v>
      </c>
      <c r="AF16" s="5" t="s">
        <v>1372</v>
      </c>
      <c r="AG16">
        <v>2</v>
      </c>
      <c r="AH16">
        <v>2</v>
      </c>
      <c r="AI16" s="5" t="s">
        <v>1372</v>
      </c>
      <c r="AJ16">
        <v>1</v>
      </c>
      <c r="AK16">
        <v>2</v>
      </c>
      <c r="AL16">
        <v>2</v>
      </c>
      <c r="AM16">
        <v>1</v>
      </c>
      <c r="AN16" s="5" t="s">
        <v>1372</v>
      </c>
      <c r="AO16" s="5" t="s">
        <v>1372</v>
      </c>
      <c r="AP16">
        <v>1</v>
      </c>
      <c r="AQ16" s="5" t="s">
        <v>1372</v>
      </c>
      <c r="AR16" s="5" t="s">
        <v>1372</v>
      </c>
      <c r="AS16" s="5" t="s">
        <v>1372</v>
      </c>
      <c r="AT16">
        <v>2</v>
      </c>
      <c r="AU16">
        <v>1</v>
      </c>
      <c r="AV16" s="5" t="s">
        <v>1372</v>
      </c>
      <c r="AW16">
        <v>1</v>
      </c>
      <c r="AX16">
        <v>1</v>
      </c>
      <c r="AY16" s="5" t="s">
        <v>1372</v>
      </c>
      <c r="AZ16">
        <v>1</v>
      </c>
      <c r="BA16">
        <v>1</v>
      </c>
      <c r="BB16" s="5" t="s">
        <v>1372</v>
      </c>
      <c r="BC16">
        <v>1</v>
      </c>
      <c r="BD16">
        <v>1</v>
      </c>
      <c r="BE16" s="5" t="s">
        <v>1372</v>
      </c>
      <c r="BF16">
        <v>1</v>
      </c>
      <c r="BG16" s="5" t="s">
        <v>1372</v>
      </c>
      <c r="BH16" s="5" t="s">
        <v>1372</v>
      </c>
      <c r="BI16">
        <v>1</v>
      </c>
      <c r="BJ16">
        <v>1</v>
      </c>
      <c r="BK16" s="5" t="s">
        <v>1372</v>
      </c>
      <c r="BL16">
        <v>2</v>
      </c>
      <c r="BM16">
        <v>2</v>
      </c>
      <c r="BN16" s="5" t="s">
        <v>1372</v>
      </c>
    </row>
    <row r="17" spans="2:66" x14ac:dyDescent="0.2">
      <c r="B17">
        <v>1</v>
      </c>
      <c r="C17">
        <v>1</v>
      </c>
      <c r="D17" s="5" t="s">
        <v>1372</v>
      </c>
      <c r="E17" s="5" t="s">
        <v>1372</v>
      </c>
      <c r="F17">
        <v>1</v>
      </c>
      <c r="G17" s="5" t="s">
        <v>1372</v>
      </c>
      <c r="H17" s="5" t="s">
        <v>1372</v>
      </c>
      <c r="I17" s="5" t="s">
        <v>1372</v>
      </c>
      <c r="J17" s="5" t="s">
        <v>1372</v>
      </c>
      <c r="K17">
        <v>2</v>
      </c>
      <c r="L17">
        <v>2</v>
      </c>
      <c r="M17" s="5" t="s">
        <v>1372</v>
      </c>
      <c r="N17" s="5" t="s">
        <v>1372</v>
      </c>
      <c r="O17" s="5" t="s">
        <v>1372</v>
      </c>
      <c r="P17">
        <v>2</v>
      </c>
      <c r="Q17">
        <v>2</v>
      </c>
      <c r="R17">
        <v>2</v>
      </c>
      <c r="S17" s="5" t="s">
        <v>1372</v>
      </c>
      <c r="T17">
        <v>2</v>
      </c>
      <c r="U17">
        <v>1</v>
      </c>
      <c r="V17">
        <v>1</v>
      </c>
      <c r="W17" s="5" t="s">
        <v>1372</v>
      </c>
      <c r="X17">
        <v>1</v>
      </c>
      <c r="Y17">
        <v>2</v>
      </c>
      <c r="Z17">
        <v>2</v>
      </c>
      <c r="AA17" s="5" t="s">
        <v>1372</v>
      </c>
      <c r="AB17">
        <v>1</v>
      </c>
      <c r="AC17">
        <v>2</v>
      </c>
      <c r="AD17">
        <v>1</v>
      </c>
      <c r="AE17" s="5" t="s">
        <v>1372</v>
      </c>
      <c r="AF17" s="5" t="s">
        <v>1372</v>
      </c>
      <c r="AG17">
        <v>2</v>
      </c>
      <c r="AH17">
        <v>2</v>
      </c>
      <c r="AI17" s="5" t="s">
        <v>1372</v>
      </c>
      <c r="AJ17">
        <v>2</v>
      </c>
      <c r="AK17">
        <v>2</v>
      </c>
      <c r="AL17" s="5" t="s">
        <v>1372</v>
      </c>
      <c r="AM17">
        <v>1</v>
      </c>
      <c r="AN17" s="5" t="s">
        <v>1372</v>
      </c>
      <c r="AO17" s="5" t="s">
        <v>1372</v>
      </c>
      <c r="AP17">
        <v>1</v>
      </c>
      <c r="AQ17" s="5" t="s">
        <v>1372</v>
      </c>
      <c r="AR17" s="5" t="s">
        <v>1372</v>
      </c>
      <c r="AS17" s="5" t="s">
        <v>1372</v>
      </c>
      <c r="AT17">
        <v>1</v>
      </c>
      <c r="AU17">
        <v>1</v>
      </c>
      <c r="AV17" s="5" t="s">
        <v>1372</v>
      </c>
      <c r="AW17">
        <v>2</v>
      </c>
      <c r="AX17">
        <v>1</v>
      </c>
      <c r="AY17" s="5" t="s">
        <v>1372</v>
      </c>
      <c r="AZ17">
        <v>1</v>
      </c>
      <c r="BA17" s="5" t="s">
        <v>1372</v>
      </c>
      <c r="BB17" s="5" t="s">
        <v>1372</v>
      </c>
      <c r="BC17">
        <v>1</v>
      </c>
      <c r="BD17">
        <v>3</v>
      </c>
      <c r="BE17" s="5" t="s">
        <v>1372</v>
      </c>
      <c r="BF17">
        <v>1</v>
      </c>
      <c r="BG17" s="5" t="s">
        <v>1372</v>
      </c>
      <c r="BH17" s="5" t="s">
        <v>1372</v>
      </c>
      <c r="BI17">
        <v>1</v>
      </c>
      <c r="BJ17" s="5" t="s">
        <v>1372</v>
      </c>
      <c r="BK17" s="5" t="s">
        <v>1372</v>
      </c>
      <c r="BL17">
        <v>1</v>
      </c>
      <c r="BM17" s="5" t="s">
        <v>1372</v>
      </c>
      <c r="BN17" s="5" t="s">
        <v>1372</v>
      </c>
    </row>
    <row r="18" spans="2:66" x14ac:dyDescent="0.2">
      <c r="B18">
        <v>1</v>
      </c>
      <c r="C18">
        <v>1</v>
      </c>
      <c r="D18" s="5" t="s">
        <v>1372</v>
      </c>
      <c r="E18" s="5" t="s">
        <v>1372</v>
      </c>
      <c r="F18">
        <v>1</v>
      </c>
      <c r="G18">
        <v>1</v>
      </c>
      <c r="H18">
        <v>1</v>
      </c>
      <c r="I18" s="5" t="s">
        <v>1372</v>
      </c>
      <c r="J18" s="5" t="s">
        <v>1372</v>
      </c>
      <c r="K18">
        <v>1</v>
      </c>
      <c r="L18">
        <v>1</v>
      </c>
      <c r="M18" s="5" t="s">
        <v>1372</v>
      </c>
      <c r="N18" s="5" t="s">
        <v>1372</v>
      </c>
      <c r="O18" s="5" t="s">
        <v>1372</v>
      </c>
      <c r="P18">
        <v>1</v>
      </c>
      <c r="Q18" s="5" t="s">
        <v>1372</v>
      </c>
      <c r="R18" s="5" t="s">
        <v>1372</v>
      </c>
      <c r="S18" s="5" t="s">
        <v>1372</v>
      </c>
      <c r="T18">
        <v>1</v>
      </c>
      <c r="U18">
        <v>1</v>
      </c>
      <c r="V18" s="5" t="s">
        <v>1372</v>
      </c>
      <c r="W18" s="5" t="s">
        <v>1372</v>
      </c>
      <c r="X18">
        <v>1</v>
      </c>
      <c r="Y18">
        <v>1</v>
      </c>
      <c r="Z18" s="5" t="s">
        <v>1372</v>
      </c>
      <c r="AA18" s="5" t="s">
        <v>1372</v>
      </c>
      <c r="AB18">
        <v>1</v>
      </c>
      <c r="AC18">
        <v>2</v>
      </c>
      <c r="AD18" s="5" t="s">
        <v>1372</v>
      </c>
      <c r="AE18" s="5" t="s">
        <v>1372</v>
      </c>
      <c r="AF18" s="5" t="s">
        <v>1372</v>
      </c>
      <c r="AG18">
        <v>1</v>
      </c>
      <c r="AH18">
        <v>2</v>
      </c>
      <c r="AI18" s="5" t="s">
        <v>1372</v>
      </c>
      <c r="AJ18">
        <v>1</v>
      </c>
      <c r="AK18">
        <v>1</v>
      </c>
      <c r="AL18">
        <v>1</v>
      </c>
      <c r="AM18">
        <v>1</v>
      </c>
      <c r="AN18">
        <v>1</v>
      </c>
      <c r="AO18" s="5" t="s">
        <v>1372</v>
      </c>
      <c r="AP18">
        <v>1</v>
      </c>
      <c r="AQ18">
        <v>1</v>
      </c>
      <c r="AR18" s="5" t="s">
        <v>1372</v>
      </c>
      <c r="AS18" s="5" t="s">
        <v>1372</v>
      </c>
      <c r="AT18">
        <v>1</v>
      </c>
      <c r="AU18">
        <v>1</v>
      </c>
      <c r="AV18" s="5" t="s">
        <v>1372</v>
      </c>
      <c r="AW18">
        <v>1</v>
      </c>
      <c r="AX18">
        <v>1</v>
      </c>
      <c r="AY18" s="5" t="s">
        <v>1372</v>
      </c>
      <c r="AZ18">
        <v>1</v>
      </c>
      <c r="BA18">
        <v>1</v>
      </c>
      <c r="BB18" s="5" t="s">
        <v>1372</v>
      </c>
      <c r="BC18">
        <v>1</v>
      </c>
      <c r="BD18">
        <v>1</v>
      </c>
      <c r="BE18" s="5" t="s">
        <v>1372</v>
      </c>
      <c r="BF18">
        <v>1</v>
      </c>
      <c r="BG18">
        <v>1</v>
      </c>
      <c r="BH18" s="5" t="s">
        <v>1372</v>
      </c>
      <c r="BI18">
        <v>1</v>
      </c>
      <c r="BJ18">
        <v>1</v>
      </c>
      <c r="BK18" s="5" t="s">
        <v>1372</v>
      </c>
      <c r="BL18">
        <v>1</v>
      </c>
      <c r="BM18">
        <v>1</v>
      </c>
      <c r="BN18" s="5" t="s">
        <v>1372</v>
      </c>
    </row>
    <row r="19" spans="2:66" x14ac:dyDescent="0.2">
      <c r="B19">
        <v>3</v>
      </c>
      <c r="C19">
        <v>2</v>
      </c>
      <c r="D19">
        <v>2</v>
      </c>
      <c r="E19" s="5" t="s">
        <v>1372</v>
      </c>
      <c r="F19">
        <v>2</v>
      </c>
      <c r="G19">
        <v>2</v>
      </c>
      <c r="H19">
        <v>2</v>
      </c>
      <c r="I19" s="5" t="s">
        <v>1372</v>
      </c>
      <c r="J19" s="5" t="s">
        <v>1372</v>
      </c>
      <c r="K19">
        <v>2</v>
      </c>
      <c r="L19">
        <v>2</v>
      </c>
      <c r="M19" s="5" t="s">
        <v>1372</v>
      </c>
      <c r="N19" s="5" t="s">
        <v>1372</v>
      </c>
      <c r="O19" s="5" t="s">
        <v>1372</v>
      </c>
      <c r="P19">
        <v>3</v>
      </c>
      <c r="Q19">
        <v>2</v>
      </c>
      <c r="R19">
        <v>2</v>
      </c>
      <c r="S19" s="5" t="s">
        <v>1372</v>
      </c>
      <c r="T19">
        <v>3</v>
      </c>
      <c r="U19">
        <v>3</v>
      </c>
      <c r="V19" s="5" t="s">
        <v>1372</v>
      </c>
      <c r="W19" s="5" t="s">
        <v>1372</v>
      </c>
      <c r="X19">
        <v>3</v>
      </c>
      <c r="Y19">
        <v>2</v>
      </c>
      <c r="Z19">
        <v>3</v>
      </c>
      <c r="AA19" s="5" t="s">
        <v>1372</v>
      </c>
      <c r="AB19">
        <v>2</v>
      </c>
      <c r="AC19">
        <v>2</v>
      </c>
      <c r="AD19">
        <v>2</v>
      </c>
      <c r="AE19" s="5" t="s">
        <v>1372</v>
      </c>
      <c r="AF19" s="5" t="s">
        <v>1372</v>
      </c>
      <c r="AG19">
        <v>1</v>
      </c>
      <c r="AH19">
        <v>2</v>
      </c>
      <c r="AI19" s="5" t="s">
        <v>1372</v>
      </c>
      <c r="AJ19">
        <v>3</v>
      </c>
      <c r="AK19">
        <v>2</v>
      </c>
      <c r="AL19" s="5" t="s">
        <v>1372</v>
      </c>
      <c r="AM19">
        <v>2</v>
      </c>
      <c r="AN19">
        <v>2</v>
      </c>
      <c r="AO19">
        <v>2</v>
      </c>
      <c r="AP19">
        <v>2</v>
      </c>
      <c r="AQ19">
        <v>2</v>
      </c>
      <c r="AR19" s="5" t="s">
        <v>1372</v>
      </c>
      <c r="AS19" s="5" t="s">
        <v>1372</v>
      </c>
      <c r="AT19">
        <v>2</v>
      </c>
      <c r="AU19">
        <v>2</v>
      </c>
      <c r="AV19" s="5" t="s">
        <v>1372</v>
      </c>
      <c r="AW19">
        <v>2</v>
      </c>
      <c r="AX19">
        <v>2</v>
      </c>
      <c r="AY19" s="5" t="s">
        <v>1372</v>
      </c>
      <c r="AZ19">
        <v>2</v>
      </c>
      <c r="BA19">
        <v>2</v>
      </c>
      <c r="BB19" s="5" t="s">
        <v>1372</v>
      </c>
      <c r="BC19">
        <v>2</v>
      </c>
      <c r="BD19">
        <v>2</v>
      </c>
      <c r="BE19" s="5" t="s">
        <v>1372</v>
      </c>
      <c r="BF19">
        <v>2</v>
      </c>
      <c r="BG19">
        <v>2</v>
      </c>
      <c r="BH19" s="5" t="s">
        <v>1372</v>
      </c>
      <c r="BI19">
        <v>2</v>
      </c>
      <c r="BJ19">
        <v>2</v>
      </c>
      <c r="BK19" s="5" t="s">
        <v>1372</v>
      </c>
      <c r="BL19">
        <v>2</v>
      </c>
      <c r="BM19">
        <v>2</v>
      </c>
      <c r="BN19" s="5" t="s">
        <v>1372</v>
      </c>
    </row>
    <row r="20" spans="2:66" x14ac:dyDescent="0.2">
      <c r="B20">
        <v>1</v>
      </c>
      <c r="C20">
        <v>1</v>
      </c>
      <c r="D20" s="5" t="s">
        <v>1372</v>
      </c>
      <c r="E20" s="5" t="s">
        <v>1372</v>
      </c>
      <c r="F20">
        <v>1</v>
      </c>
      <c r="G20" s="5" t="s">
        <v>1372</v>
      </c>
      <c r="H20" s="5" t="s">
        <v>1372</v>
      </c>
      <c r="I20" s="5" t="s">
        <v>1372</v>
      </c>
      <c r="J20" s="5" t="s">
        <v>1372</v>
      </c>
      <c r="K20">
        <v>1</v>
      </c>
      <c r="L20" s="5" t="s">
        <v>1372</v>
      </c>
      <c r="M20" s="5" t="s">
        <v>1372</v>
      </c>
      <c r="N20" s="5" t="s">
        <v>1372</v>
      </c>
      <c r="O20" s="5" t="s">
        <v>1372</v>
      </c>
      <c r="P20">
        <v>2</v>
      </c>
      <c r="Q20" s="5" t="s">
        <v>1372</v>
      </c>
      <c r="R20" s="5" t="s">
        <v>1372</v>
      </c>
      <c r="S20" s="5" t="s">
        <v>1372</v>
      </c>
      <c r="T20">
        <v>1</v>
      </c>
      <c r="U20" s="5" t="s">
        <v>1372</v>
      </c>
      <c r="V20" s="5" t="s">
        <v>1372</v>
      </c>
      <c r="W20" s="5" t="s">
        <v>1372</v>
      </c>
      <c r="X20">
        <v>1</v>
      </c>
      <c r="Y20">
        <v>2</v>
      </c>
      <c r="Z20">
        <v>1</v>
      </c>
      <c r="AA20" s="5" t="s">
        <v>1372</v>
      </c>
      <c r="AB20">
        <v>1</v>
      </c>
      <c r="AC20" s="5" t="s">
        <v>1372</v>
      </c>
      <c r="AD20" s="5" t="s">
        <v>1372</v>
      </c>
      <c r="AE20" s="5" t="s">
        <v>1372</v>
      </c>
      <c r="AF20" s="5" t="s">
        <v>1372</v>
      </c>
      <c r="AG20">
        <v>1</v>
      </c>
      <c r="AH20" s="5" t="s">
        <v>1372</v>
      </c>
      <c r="AI20" s="5" t="s">
        <v>1372</v>
      </c>
      <c r="AJ20">
        <v>1</v>
      </c>
      <c r="AK20" s="5" t="s">
        <v>1372</v>
      </c>
      <c r="AL20" s="5" t="s">
        <v>1372</v>
      </c>
      <c r="AM20">
        <v>1</v>
      </c>
      <c r="AN20" s="5" t="s">
        <v>1372</v>
      </c>
      <c r="AO20" s="5" t="s">
        <v>1372</v>
      </c>
      <c r="AP20">
        <v>1</v>
      </c>
      <c r="AQ20" s="5" t="s">
        <v>1372</v>
      </c>
      <c r="AR20" s="5" t="s">
        <v>1372</v>
      </c>
      <c r="AS20" s="5" t="s">
        <v>1372</v>
      </c>
      <c r="AT20">
        <v>2</v>
      </c>
      <c r="AU20">
        <v>1</v>
      </c>
      <c r="AV20" s="5" t="s">
        <v>1372</v>
      </c>
      <c r="AW20">
        <v>1</v>
      </c>
      <c r="AX20" s="5" t="s">
        <v>1372</v>
      </c>
      <c r="AY20" s="5" t="s">
        <v>1372</v>
      </c>
      <c r="AZ20">
        <v>1</v>
      </c>
      <c r="BA20" s="5" t="s">
        <v>1372</v>
      </c>
      <c r="BB20" s="5" t="s">
        <v>1372</v>
      </c>
      <c r="BC20">
        <v>1</v>
      </c>
      <c r="BD20" s="5" t="s">
        <v>1372</v>
      </c>
      <c r="BE20" s="5" t="s">
        <v>1372</v>
      </c>
      <c r="BF20">
        <v>1</v>
      </c>
      <c r="BG20">
        <v>1</v>
      </c>
      <c r="BH20" s="5" t="s">
        <v>1372</v>
      </c>
      <c r="BI20">
        <v>1</v>
      </c>
      <c r="BJ20" s="5" t="s">
        <v>1372</v>
      </c>
      <c r="BK20" s="5" t="s">
        <v>1372</v>
      </c>
      <c r="BL20">
        <v>1</v>
      </c>
      <c r="BM20">
        <v>1</v>
      </c>
      <c r="BN20" s="5" t="s">
        <v>1372</v>
      </c>
    </row>
    <row r="21" spans="2:66" x14ac:dyDescent="0.2">
      <c r="B21">
        <v>1</v>
      </c>
      <c r="C21">
        <v>1</v>
      </c>
      <c r="D21" s="5" t="s">
        <v>1372</v>
      </c>
      <c r="E21" s="5" t="s">
        <v>1372</v>
      </c>
      <c r="F21">
        <v>1</v>
      </c>
      <c r="G21">
        <v>1</v>
      </c>
      <c r="H21" s="5" t="s">
        <v>1372</v>
      </c>
      <c r="I21" s="5" t="s">
        <v>1372</v>
      </c>
      <c r="J21" s="5" t="s">
        <v>1372</v>
      </c>
      <c r="K21">
        <v>1</v>
      </c>
      <c r="L21">
        <v>2</v>
      </c>
      <c r="M21" s="5" t="s">
        <v>1372</v>
      </c>
      <c r="N21" s="5" t="s">
        <v>1372</v>
      </c>
      <c r="O21" s="5" t="s">
        <v>1372</v>
      </c>
      <c r="P21">
        <v>1</v>
      </c>
      <c r="Q21">
        <v>1</v>
      </c>
      <c r="R21" s="5" t="s">
        <v>1372</v>
      </c>
      <c r="S21" s="5" t="s">
        <v>1372</v>
      </c>
      <c r="T21">
        <v>1</v>
      </c>
      <c r="U21">
        <v>1</v>
      </c>
      <c r="V21" s="5" t="s">
        <v>1372</v>
      </c>
      <c r="W21" s="5" t="s">
        <v>1372</v>
      </c>
      <c r="X21">
        <v>1</v>
      </c>
      <c r="Y21">
        <v>1</v>
      </c>
      <c r="Z21">
        <v>1</v>
      </c>
      <c r="AA21" s="5" t="s">
        <v>1372</v>
      </c>
      <c r="AB21">
        <v>1</v>
      </c>
      <c r="AC21">
        <v>1</v>
      </c>
      <c r="AD21" s="5" t="s">
        <v>1372</v>
      </c>
      <c r="AE21" s="5" t="s">
        <v>1372</v>
      </c>
      <c r="AF21" s="5" t="s">
        <v>1372</v>
      </c>
      <c r="AG21">
        <v>1</v>
      </c>
      <c r="AH21">
        <v>1</v>
      </c>
      <c r="AI21" s="5" t="s">
        <v>1372</v>
      </c>
      <c r="AJ21">
        <v>1</v>
      </c>
      <c r="AK21">
        <v>1</v>
      </c>
      <c r="AL21" s="5" t="s">
        <v>1372</v>
      </c>
      <c r="AM21">
        <v>1</v>
      </c>
      <c r="AN21">
        <v>1</v>
      </c>
      <c r="AO21" s="5" t="s">
        <v>1372</v>
      </c>
      <c r="AP21">
        <v>1</v>
      </c>
      <c r="AQ21">
        <v>1</v>
      </c>
      <c r="AR21" s="5" t="s">
        <v>1372</v>
      </c>
      <c r="AS21" s="5" t="s">
        <v>1372</v>
      </c>
      <c r="AT21">
        <v>1</v>
      </c>
      <c r="AU21">
        <v>1</v>
      </c>
      <c r="AV21" s="5" t="s">
        <v>1372</v>
      </c>
      <c r="AW21">
        <v>1</v>
      </c>
      <c r="AX21">
        <v>1</v>
      </c>
      <c r="AY21" s="5" t="s">
        <v>1372</v>
      </c>
      <c r="AZ21">
        <v>1</v>
      </c>
      <c r="BA21">
        <v>1</v>
      </c>
      <c r="BB21" s="5" t="s">
        <v>1372</v>
      </c>
      <c r="BC21">
        <v>1</v>
      </c>
      <c r="BD21">
        <v>1</v>
      </c>
      <c r="BE21" s="5" t="s">
        <v>1372</v>
      </c>
      <c r="BF21">
        <v>1</v>
      </c>
      <c r="BG21">
        <v>1</v>
      </c>
      <c r="BH21" s="5" t="s">
        <v>1372</v>
      </c>
      <c r="BI21">
        <v>1</v>
      </c>
      <c r="BJ21">
        <v>1</v>
      </c>
      <c r="BK21" s="5" t="s">
        <v>1372</v>
      </c>
      <c r="BL21">
        <v>1</v>
      </c>
      <c r="BM21">
        <v>1</v>
      </c>
      <c r="BN21" s="5" t="s">
        <v>1372</v>
      </c>
    </row>
    <row r="22" spans="2:66" x14ac:dyDescent="0.2">
      <c r="B22">
        <v>1</v>
      </c>
      <c r="C22">
        <v>1</v>
      </c>
      <c r="D22" s="5" t="s">
        <v>1372</v>
      </c>
      <c r="E22" s="5" t="s">
        <v>1372</v>
      </c>
      <c r="F22">
        <v>1</v>
      </c>
      <c r="G22">
        <v>2</v>
      </c>
      <c r="H22" s="5" t="s">
        <v>1372</v>
      </c>
      <c r="I22" s="5" t="s">
        <v>1372</v>
      </c>
      <c r="J22" s="5" t="s">
        <v>1372</v>
      </c>
      <c r="K22">
        <v>2</v>
      </c>
      <c r="L22">
        <v>2</v>
      </c>
      <c r="M22" s="5" t="s">
        <v>1372</v>
      </c>
      <c r="N22" s="5" t="s">
        <v>1372</v>
      </c>
      <c r="O22" s="5" t="s">
        <v>1372</v>
      </c>
      <c r="P22">
        <v>1</v>
      </c>
      <c r="Q22" s="5" t="s">
        <v>1372</v>
      </c>
      <c r="R22" s="5" t="s">
        <v>1372</v>
      </c>
      <c r="S22" s="5" t="s">
        <v>1372</v>
      </c>
      <c r="T22">
        <v>2</v>
      </c>
      <c r="U22">
        <v>2</v>
      </c>
      <c r="V22" s="5" t="s">
        <v>1372</v>
      </c>
      <c r="W22" s="5" t="s">
        <v>1372</v>
      </c>
      <c r="X22">
        <v>2</v>
      </c>
      <c r="Y22">
        <v>3</v>
      </c>
      <c r="Z22" s="5" t="s">
        <v>1372</v>
      </c>
      <c r="AA22" s="5" t="s">
        <v>1372</v>
      </c>
      <c r="AB22">
        <v>2</v>
      </c>
      <c r="AC22">
        <v>2</v>
      </c>
      <c r="AD22" s="5" t="s">
        <v>1372</v>
      </c>
      <c r="AE22" s="5" t="s">
        <v>1372</v>
      </c>
      <c r="AF22" s="5" t="s">
        <v>1372</v>
      </c>
      <c r="AG22">
        <v>1</v>
      </c>
      <c r="AH22">
        <v>1</v>
      </c>
      <c r="AI22" s="5" t="s">
        <v>1372</v>
      </c>
      <c r="AJ22">
        <v>2</v>
      </c>
      <c r="AK22">
        <v>2</v>
      </c>
      <c r="AL22" s="5" t="s">
        <v>1372</v>
      </c>
      <c r="AM22">
        <v>2</v>
      </c>
      <c r="AN22">
        <v>2</v>
      </c>
      <c r="AO22" s="5" t="s">
        <v>1372</v>
      </c>
      <c r="AP22">
        <v>2</v>
      </c>
      <c r="AQ22">
        <v>2</v>
      </c>
      <c r="AR22" s="5" t="s">
        <v>1372</v>
      </c>
      <c r="AS22" s="5" t="s">
        <v>1372</v>
      </c>
      <c r="AT22">
        <v>2</v>
      </c>
      <c r="AU22">
        <v>2</v>
      </c>
      <c r="AV22" s="5" t="s">
        <v>1372</v>
      </c>
      <c r="AW22">
        <v>1</v>
      </c>
      <c r="AX22">
        <v>1</v>
      </c>
      <c r="AY22" s="5" t="s">
        <v>1372</v>
      </c>
      <c r="AZ22">
        <v>1</v>
      </c>
      <c r="BA22">
        <v>1</v>
      </c>
      <c r="BB22" s="5" t="s">
        <v>1372</v>
      </c>
      <c r="BC22">
        <v>2</v>
      </c>
      <c r="BD22">
        <v>2</v>
      </c>
      <c r="BE22" s="5" t="s">
        <v>1372</v>
      </c>
      <c r="BF22">
        <v>2</v>
      </c>
      <c r="BG22">
        <v>3</v>
      </c>
      <c r="BH22">
        <v>2</v>
      </c>
      <c r="BI22">
        <v>2</v>
      </c>
      <c r="BJ22" s="5" t="s">
        <v>1372</v>
      </c>
      <c r="BK22" s="5" t="s">
        <v>1372</v>
      </c>
      <c r="BL22">
        <v>2</v>
      </c>
      <c r="BM22">
        <v>2</v>
      </c>
      <c r="BN22" s="5" t="s">
        <v>1372</v>
      </c>
    </row>
    <row r="23" spans="2:66" x14ac:dyDescent="0.2">
      <c r="B23">
        <v>1</v>
      </c>
      <c r="C23">
        <v>1</v>
      </c>
      <c r="D23" s="5" t="s">
        <v>1372</v>
      </c>
      <c r="E23" s="5" t="s">
        <v>1372</v>
      </c>
      <c r="F23">
        <v>1</v>
      </c>
      <c r="G23" s="5" t="s">
        <v>1372</v>
      </c>
      <c r="H23" s="5" t="s">
        <v>1372</v>
      </c>
      <c r="I23" s="5" t="s">
        <v>1372</v>
      </c>
      <c r="J23" s="5" t="s">
        <v>1372</v>
      </c>
      <c r="K23">
        <v>1</v>
      </c>
      <c r="L23">
        <v>1</v>
      </c>
      <c r="M23" s="5" t="s">
        <v>1372</v>
      </c>
      <c r="N23" s="5" t="s">
        <v>1372</v>
      </c>
      <c r="O23" s="5" t="s">
        <v>1372</v>
      </c>
      <c r="P23">
        <v>1</v>
      </c>
      <c r="Q23">
        <v>1</v>
      </c>
      <c r="R23">
        <v>1</v>
      </c>
      <c r="S23" s="5" t="s">
        <v>1372</v>
      </c>
      <c r="T23">
        <v>2</v>
      </c>
      <c r="U23">
        <v>1</v>
      </c>
      <c r="V23" s="5" t="s">
        <v>1372</v>
      </c>
      <c r="W23" s="5" t="s">
        <v>1372</v>
      </c>
      <c r="X23">
        <v>1</v>
      </c>
      <c r="Y23">
        <v>1</v>
      </c>
      <c r="Z23" s="5" t="s">
        <v>1372</v>
      </c>
      <c r="AA23" s="5" t="s">
        <v>1372</v>
      </c>
      <c r="AB23">
        <v>2</v>
      </c>
      <c r="AC23">
        <v>1</v>
      </c>
      <c r="AD23" s="5" t="s">
        <v>1372</v>
      </c>
      <c r="AE23" s="5" t="s">
        <v>1372</v>
      </c>
      <c r="AF23" s="5" t="s">
        <v>1372</v>
      </c>
      <c r="AG23">
        <v>1</v>
      </c>
      <c r="AH23">
        <v>2</v>
      </c>
      <c r="AI23">
        <v>1</v>
      </c>
      <c r="AJ23">
        <v>1</v>
      </c>
      <c r="AK23">
        <v>1</v>
      </c>
      <c r="AL23" s="5" t="s">
        <v>1372</v>
      </c>
      <c r="AM23">
        <v>1</v>
      </c>
      <c r="AN23">
        <v>2</v>
      </c>
      <c r="AO23">
        <v>1</v>
      </c>
      <c r="AP23">
        <v>1</v>
      </c>
      <c r="AQ23">
        <v>2</v>
      </c>
      <c r="AR23" s="5" t="s">
        <v>1372</v>
      </c>
      <c r="AS23" s="5" t="s">
        <v>1372</v>
      </c>
      <c r="AT23">
        <v>1</v>
      </c>
      <c r="AU23">
        <v>1</v>
      </c>
      <c r="AV23" s="5" t="s">
        <v>1372</v>
      </c>
      <c r="AW23">
        <v>1</v>
      </c>
      <c r="AX23">
        <v>1</v>
      </c>
      <c r="AY23" s="5" t="s">
        <v>1372</v>
      </c>
      <c r="AZ23">
        <v>1</v>
      </c>
      <c r="BA23" s="5" t="s">
        <v>1372</v>
      </c>
      <c r="BB23" s="5" t="s">
        <v>1372</v>
      </c>
      <c r="BC23">
        <v>1</v>
      </c>
      <c r="BD23" s="5" t="s">
        <v>1372</v>
      </c>
      <c r="BE23" s="5" t="s">
        <v>1372</v>
      </c>
      <c r="BF23">
        <v>1</v>
      </c>
      <c r="BG23" s="5" t="s">
        <v>1372</v>
      </c>
      <c r="BH23" s="5" t="s">
        <v>1372</v>
      </c>
      <c r="BI23">
        <v>2</v>
      </c>
      <c r="BJ23" s="5" t="s">
        <v>1372</v>
      </c>
      <c r="BK23" s="5" t="s">
        <v>1372</v>
      </c>
      <c r="BL23">
        <v>2</v>
      </c>
      <c r="BM23" s="5" t="s">
        <v>1372</v>
      </c>
      <c r="BN23" s="5" t="s">
        <v>1372</v>
      </c>
    </row>
    <row r="24" spans="2:66" x14ac:dyDescent="0.2">
      <c r="B24">
        <v>1</v>
      </c>
      <c r="C24">
        <v>2</v>
      </c>
      <c r="D24">
        <v>2</v>
      </c>
      <c r="E24" s="5" t="s">
        <v>1372</v>
      </c>
      <c r="F24">
        <v>2</v>
      </c>
      <c r="G24">
        <v>2</v>
      </c>
      <c r="H24" s="5" t="s">
        <v>1372</v>
      </c>
      <c r="I24" s="5" t="s">
        <v>1372</v>
      </c>
      <c r="J24" s="5" t="s">
        <v>1372</v>
      </c>
      <c r="K24">
        <v>2</v>
      </c>
      <c r="L24">
        <v>2</v>
      </c>
      <c r="M24" s="5" t="s">
        <v>1372</v>
      </c>
      <c r="N24" s="5" t="s">
        <v>1372</v>
      </c>
      <c r="O24" s="5" t="s">
        <v>1372</v>
      </c>
      <c r="P24">
        <v>2</v>
      </c>
      <c r="Q24">
        <v>2</v>
      </c>
      <c r="R24">
        <v>2</v>
      </c>
      <c r="S24" s="5" t="s">
        <v>1372</v>
      </c>
      <c r="T24">
        <v>2</v>
      </c>
      <c r="U24">
        <v>2</v>
      </c>
      <c r="V24">
        <v>2</v>
      </c>
      <c r="W24" s="5" t="s">
        <v>1372</v>
      </c>
      <c r="X24">
        <v>2</v>
      </c>
      <c r="Y24">
        <v>2</v>
      </c>
      <c r="Z24" s="5" t="s">
        <v>1372</v>
      </c>
      <c r="AA24" s="5" t="s">
        <v>1372</v>
      </c>
      <c r="AB24">
        <v>1</v>
      </c>
      <c r="AC24">
        <v>1</v>
      </c>
      <c r="AD24" s="5" t="s">
        <v>1372</v>
      </c>
      <c r="AE24" s="5" t="s">
        <v>1372</v>
      </c>
      <c r="AF24" s="5" t="s">
        <v>1372</v>
      </c>
      <c r="AG24">
        <v>1</v>
      </c>
      <c r="AH24">
        <v>1</v>
      </c>
      <c r="AI24" s="5" t="s">
        <v>1372</v>
      </c>
      <c r="AJ24">
        <v>2</v>
      </c>
      <c r="AK24">
        <v>2</v>
      </c>
      <c r="AL24" s="5" t="s">
        <v>1372</v>
      </c>
      <c r="AM24">
        <v>2</v>
      </c>
      <c r="AN24">
        <v>2</v>
      </c>
      <c r="AO24" s="5" t="s">
        <v>1372</v>
      </c>
      <c r="AP24">
        <v>2</v>
      </c>
      <c r="AQ24">
        <v>2</v>
      </c>
      <c r="AR24" s="5" t="s">
        <v>1372</v>
      </c>
      <c r="AS24" s="5" t="s">
        <v>1372</v>
      </c>
      <c r="AT24">
        <v>2</v>
      </c>
      <c r="AU24">
        <v>2</v>
      </c>
      <c r="AV24" s="5" t="s">
        <v>1372</v>
      </c>
      <c r="AW24">
        <v>1</v>
      </c>
      <c r="AX24">
        <v>2</v>
      </c>
      <c r="AY24" s="5" t="s">
        <v>1372</v>
      </c>
      <c r="AZ24">
        <v>2</v>
      </c>
      <c r="BA24">
        <v>2</v>
      </c>
      <c r="BB24" s="5" t="s">
        <v>1372</v>
      </c>
      <c r="BC24">
        <v>1</v>
      </c>
      <c r="BD24">
        <v>1</v>
      </c>
      <c r="BE24" s="5" t="s">
        <v>1372</v>
      </c>
      <c r="BF24">
        <v>1</v>
      </c>
      <c r="BG24" s="5" t="s">
        <v>1372</v>
      </c>
      <c r="BH24" s="5" t="s">
        <v>1372</v>
      </c>
      <c r="BI24">
        <v>1</v>
      </c>
      <c r="BJ24">
        <v>1</v>
      </c>
      <c r="BK24" s="5" t="s">
        <v>1372</v>
      </c>
      <c r="BL24">
        <v>1</v>
      </c>
      <c r="BM24">
        <v>2</v>
      </c>
      <c r="BN24" s="5" t="s">
        <v>1372</v>
      </c>
    </row>
    <row r="25" spans="2:66" x14ac:dyDescent="0.2">
      <c r="B25">
        <v>1</v>
      </c>
      <c r="C25" s="5" t="s">
        <v>1372</v>
      </c>
      <c r="D25" s="5" t="s">
        <v>1372</v>
      </c>
      <c r="E25" s="5" t="s">
        <v>1372</v>
      </c>
      <c r="F25">
        <v>1</v>
      </c>
      <c r="G25">
        <v>1</v>
      </c>
      <c r="H25" s="5" t="s">
        <v>1372</v>
      </c>
      <c r="I25" s="5" t="s">
        <v>1372</v>
      </c>
      <c r="J25" s="5" t="s">
        <v>1372</v>
      </c>
      <c r="K25">
        <v>1</v>
      </c>
      <c r="L25">
        <v>1</v>
      </c>
      <c r="M25" s="5" t="s">
        <v>1372</v>
      </c>
      <c r="N25" s="5" t="s">
        <v>1372</v>
      </c>
      <c r="O25" s="5" t="s">
        <v>1372</v>
      </c>
      <c r="P25">
        <v>1</v>
      </c>
      <c r="Q25">
        <v>1</v>
      </c>
      <c r="R25" s="5" t="s">
        <v>1372</v>
      </c>
      <c r="S25" s="5" t="s">
        <v>1372</v>
      </c>
      <c r="T25">
        <v>1</v>
      </c>
      <c r="U25">
        <v>1</v>
      </c>
      <c r="V25" s="5" t="s">
        <v>1372</v>
      </c>
      <c r="W25" s="5" t="s">
        <v>1372</v>
      </c>
      <c r="X25">
        <v>1</v>
      </c>
      <c r="Y25">
        <v>1</v>
      </c>
      <c r="Z25" s="5" t="s">
        <v>1372</v>
      </c>
      <c r="AA25" s="5" t="s">
        <v>1372</v>
      </c>
      <c r="AB25">
        <v>1</v>
      </c>
      <c r="AC25">
        <v>1</v>
      </c>
      <c r="AD25" s="5" t="s">
        <v>1372</v>
      </c>
      <c r="AE25" s="5" t="s">
        <v>1372</v>
      </c>
      <c r="AF25" s="5" t="s">
        <v>1372</v>
      </c>
      <c r="AG25">
        <v>1</v>
      </c>
      <c r="AH25" s="5" t="s">
        <v>1372</v>
      </c>
      <c r="AI25" s="5" t="s">
        <v>1372</v>
      </c>
      <c r="AJ25">
        <v>1</v>
      </c>
      <c r="AK25">
        <v>1</v>
      </c>
      <c r="AL25" s="5" t="s">
        <v>1372</v>
      </c>
      <c r="AM25">
        <v>1</v>
      </c>
      <c r="AN25" s="5" t="s">
        <v>1372</v>
      </c>
      <c r="AO25" s="5" t="s">
        <v>1372</v>
      </c>
      <c r="AP25">
        <v>1</v>
      </c>
      <c r="AQ25" s="5" t="s">
        <v>1372</v>
      </c>
      <c r="AR25" s="5" t="s">
        <v>1372</v>
      </c>
      <c r="AS25" s="5" t="s">
        <v>1372</v>
      </c>
      <c r="AT25">
        <v>1</v>
      </c>
      <c r="AU25">
        <v>1</v>
      </c>
      <c r="AV25" s="5" t="s">
        <v>1372</v>
      </c>
      <c r="AW25" s="5" t="s">
        <v>1372</v>
      </c>
      <c r="AX25" s="5" t="s">
        <v>1372</v>
      </c>
      <c r="AY25" s="5" t="s">
        <v>1372</v>
      </c>
      <c r="AZ25" s="5" t="s">
        <v>1372</v>
      </c>
      <c r="BA25" s="5" t="s">
        <v>1372</v>
      </c>
      <c r="BB25" s="5" t="s">
        <v>1372</v>
      </c>
      <c r="BC25" s="5" t="s">
        <v>1372</v>
      </c>
      <c r="BD25" s="5" t="s">
        <v>1372</v>
      </c>
      <c r="BE25" s="5" t="s">
        <v>1372</v>
      </c>
      <c r="BF25" s="5" t="s">
        <v>1372</v>
      </c>
      <c r="BG25" s="5" t="s">
        <v>1372</v>
      </c>
      <c r="BH25" s="5" t="s">
        <v>1372</v>
      </c>
      <c r="BI25" s="5" t="s">
        <v>1372</v>
      </c>
      <c r="BJ25" s="5" t="s">
        <v>1372</v>
      </c>
      <c r="BK25" s="5" t="s">
        <v>1372</v>
      </c>
      <c r="BL25" s="5" t="s">
        <v>1372</v>
      </c>
      <c r="BM25" s="5" t="s">
        <v>1372</v>
      </c>
      <c r="BN25" s="5" t="s">
        <v>1372</v>
      </c>
    </row>
    <row r="26" spans="2:66" x14ac:dyDescent="0.2">
      <c r="B26">
        <v>2</v>
      </c>
      <c r="C26">
        <v>2</v>
      </c>
      <c r="D26" s="5" t="s">
        <v>1372</v>
      </c>
      <c r="E26" s="5" t="s">
        <v>1372</v>
      </c>
      <c r="F26">
        <v>2</v>
      </c>
      <c r="G26">
        <v>2</v>
      </c>
      <c r="H26" s="5" t="s">
        <v>1372</v>
      </c>
      <c r="I26" s="5" t="s">
        <v>1372</v>
      </c>
      <c r="J26" s="5" t="s">
        <v>1372</v>
      </c>
      <c r="K26">
        <v>2</v>
      </c>
      <c r="L26">
        <v>2</v>
      </c>
      <c r="M26" s="5" t="s">
        <v>1372</v>
      </c>
      <c r="N26" s="5" t="s">
        <v>1372</v>
      </c>
      <c r="O26" s="5" t="s">
        <v>1372</v>
      </c>
      <c r="P26">
        <v>2</v>
      </c>
      <c r="Q26" s="5" t="s">
        <v>1372</v>
      </c>
      <c r="R26" s="5" t="s">
        <v>1372</v>
      </c>
      <c r="S26" s="5" t="s">
        <v>1372</v>
      </c>
      <c r="T26">
        <v>1</v>
      </c>
      <c r="U26">
        <v>2</v>
      </c>
      <c r="V26" s="5" t="s">
        <v>1372</v>
      </c>
      <c r="W26" s="5" t="s">
        <v>1372</v>
      </c>
      <c r="X26">
        <v>2</v>
      </c>
      <c r="Y26">
        <v>2</v>
      </c>
      <c r="Z26" s="5" t="s">
        <v>1372</v>
      </c>
      <c r="AA26" s="5" t="s">
        <v>1372</v>
      </c>
      <c r="AB26">
        <v>2</v>
      </c>
      <c r="AC26">
        <v>2</v>
      </c>
      <c r="AD26" s="5" t="s">
        <v>1372</v>
      </c>
      <c r="AE26" s="5" t="s">
        <v>1372</v>
      </c>
      <c r="AF26" s="5" t="s">
        <v>1372</v>
      </c>
      <c r="AG26">
        <v>2</v>
      </c>
      <c r="AH26">
        <v>2</v>
      </c>
      <c r="AI26" s="5" t="s">
        <v>1372</v>
      </c>
      <c r="AJ26">
        <v>1</v>
      </c>
      <c r="AK26">
        <v>1</v>
      </c>
      <c r="AL26" s="5" t="s">
        <v>1372</v>
      </c>
      <c r="AM26">
        <v>1</v>
      </c>
      <c r="AN26">
        <v>1</v>
      </c>
      <c r="AO26" s="5" t="s">
        <v>1372</v>
      </c>
      <c r="AP26">
        <v>2</v>
      </c>
      <c r="AQ26">
        <v>2</v>
      </c>
      <c r="AR26" s="5" t="s">
        <v>1372</v>
      </c>
      <c r="AS26" s="5" t="s">
        <v>1372</v>
      </c>
      <c r="AT26">
        <v>1</v>
      </c>
      <c r="AU26">
        <v>1</v>
      </c>
      <c r="AV26" s="5" t="s">
        <v>1372</v>
      </c>
      <c r="AW26">
        <v>2</v>
      </c>
      <c r="AX26">
        <v>2</v>
      </c>
      <c r="AY26" s="5" t="s">
        <v>1372</v>
      </c>
      <c r="AZ26">
        <v>1</v>
      </c>
      <c r="BA26">
        <v>1</v>
      </c>
      <c r="BB26" s="5" t="s">
        <v>1372</v>
      </c>
      <c r="BC26">
        <v>1</v>
      </c>
      <c r="BD26">
        <v>1</v>
      </c>
      <c r="BE26" s="5" t="s">
        <v>1372</v>
      </c>
      <c r="BF26">
        <v>1</v>
      </c>
      <c r="BG26">
        <v>1</v>
      </c>
      <c r="BH26" s="5" t="s">
        <v>1372</v>
      </c>
      <c r="BI26">
        <v>1</v>
      </c>
      <c r="BJ26">
        <v>2</v>
      </c>
      <c r="BK26" s="5" t="s">
        <v>1372</v>
      </c>
      <c r="BL26">
        <v>2</v>
      </c>
      <c r="BM26" s="5" t="s">
        <v>1372</v>
      </c>
      <c r="BN26" s="5" t="s">
        <v>1372</v>
      </c>
    </row>
    <row r="27" spans="2:66" x14ac:dyDescent="0.2">
      <c r="B27">
        <v>1</v>
      </c>
      <c r="C27">
        <v>1</v>
      </c>
      <c r="D27">
        <v>1</v>
      </c>
      <c r="E27" s="5" t="s">
        <v>1372</v>
      </c>
      <c r="F27">
        <v>1</v>
      </c>
      <c r="G27">
        <v>1</v>
      </c>
      <c r="H27">
        <v>2</v>
      </c>
      <c r="I27" s="5" t="s">
        <v>1372</v>
      </c>
      <c r="J27" s="5" t="s">
        <v>1372</v>
      </c>
      <c r="K27">
        <v>2</v>
      </c>
      <c r="L27">
        <v>2</v>
      </c>
      <c r="M27" s="5" t="s">
        <v>1372</v>
      </c>
      <c r="N27" s="5" t="s">
        <v>1372</v>
      </c>
      <c r="O27" s="5" t="s">
        <v>1372</v>
      </c>
      <c r="P27">
        <v>1</v>
      </c>
      <c r="Q27">
        <v>1</v>
      </c>
      <c r="R27" s="5" t="s">
        <v>1372</v>
      </c>
      <c r="S27" s="5" t="s">
        <v>1372</v>
      </c>
      <c r="T27">
        <v>2</v>
      </c>
      <c r="U27">
        <v>2</v>
      </c>
      <c r="V27" s="5" t="s">
        <v>1372</v>
      </c>
      <c r="W27" s="5" t="s">
        <v>1372</v>
      </c>
      <c r="X27">
        <v>2</v>
      </c>
      <c r="Y27">
        <v>2</v>
      </c>
      <c r="Z27">
        <v>2</v>
      </c>
      <c r="AA27" s="5" t="s">
        <v>1372</v>
      </c>
      <c r="AB27">
        <v>1</v>
      </c>
      <c r="AC27">
        <v>1</v>
      </c>
      <c r="AD27">
        <v>1</v>
      </c>
      <c r="AE27" s="5" t="s">
        <v>1372</v>
      </c>
      <c r="AF27" s="5" t="s">
        <v>1372</v>
      </c>
      <c r="AG27">
        <v>1</v>
      </c>
      <c r="AH27">
        <v>1</v>
      </c>
      <c r="AI27" s="5" t="s">
        <v>1372</v>
      </c>
      <c r="AJ27">
        <v>2</v>
      </c>
      <c r="AK27">
        <v>1</v>
      </c>
      <c r="AL27">
        <v>2</v>
      </c>
      <c r="AM27">
        <v>1</v>
      </c>
      <c r="AN27">
        <v>1</v>
      </c>
      <c r="AO27" s="5" t="s">
        <v>1372</v>
      </c>
      <c r="AP27">
        <v>1</v>
      </c>
      <c r="AQ27">
        <v>2</v>
      </c>
      <c r="AR27" s="5" t="s">
        <v>1372</v>
      </c>
      <c r="AS27" s="5" t="s">
        <v>1372</v>
      </c>
      <c r="AT27">
        <v>1</v>
      </c>
      <c r="AU27">
        <v>2</v>
      </c>
      <c r="AV27" s="5" t="s">
        <v>1372</v>
      </c>
      <c r="AW27">
        <v>1</v>
      </c>
      <c r="AX27">
        <v>1</v>
      </c>
      <c r="AY27" s="5" t="s">
        <v>1372</v>
      </c>
      <c r="AZ27">
        <v>1</v>
      </c>
      <c r="BA27">
        <v>1</v>
      </c>
      <c r="BB27" s="5" t="s">
        <v>1372</v>
      </c>
      <c r="BC27">
        <v>1</v>
      </c>
      <c r="BD27">
        <v>1</v>
      </c>
      <c r="BE27" s="5" t="s">
        <v>1372</v>
      </c>
      <c r="BF27">
        <v>1</v>
      </c>
      <c r="BG27">
        <v>1</v>
      </c>
      <c r="BH27" s="5" t="s">
        <v>1372</v>
      </c>
      <c r="BI27">
        <v>2</v>
      </c>
      <c r="BJ27">
        <v>2</v>
      </c>
      <c r="BK27" s="5" t="s">
        <v>1372</v>
      </c>
      <c r="BL27">
        <v>2</v>
      </c>
      <c r="BM27">
        <v>2</v>
      </c>
      <c r="BN27" s="5" t="s">
        <v>1372</v>
      </c>
    </row>
    <row r="28" spans="2:66" x14ac:dyDescent="0.2">
      <c r="B28">
        <v>1</v>
      </c>
      <c r="C28">
        <v>1</v>
      </c>
      <c r="D28">
        <v>1</v>
      </c>
      <c r="E28" s="5" t="s">
        <v>1372</v>
      </c>
      <c r="F28">
        <v>1</v>
      </c>
      <c r="G28">
        <v>1</v>
      </c>
      <c r="H28" s="5" t="s">
        <v>1372</v>
      </c>
      <c r="I28" s="5" t="s">
        <v>1372</v>
      </c>
      <c r="J28" s="5" t="s">
        <v>1372</v>
      </c>
      <c r="K28">
        <v>2</v>
      </c>
      <c r="L28">
        <v>2</v>
      </c>
      <c r="M28" s="5" t="s">
        <v>1372</v>
      </c>
      <c r="N28" s="5" t="s">
        <v>1372</v>
      </c>
      <c r="O28" s="5" t="s">
        <v>1372</v>
      </c>
      <c r="P28">
        <v>2</v>
      </c>
      <c r="Q28">
        <v>2</v>
      </c>
      <c r="R28" s="5" t="s">
        <v>1372</v>
      </c>
      <c r="S28" s="5" t="s">
        <v>1372</v>
      </c>
      <c r="T28">
        <v>3</v>
      </c>
      <c r="U28">
        <v>2</v>
      </c>
      <c r="V28" s="5" t="s">
        <v>1372</v>
      </c>
      <c r="W28" s="5" t="s">
        <v>1372</v>
      </c>
      <c r="X28">
        <v>2</v>
      </c>
      <c r="Y28">
        <v>3</v>
      </c>
      <c r="Z28" s="5" t="s">
        <v>1372</v>
      </c>
      <c r="AA28" s="5" t="s">
        <v>1372</v>
      </c>
      <c r="AB28">
        <v>2</v>
      </c>
      <c r="AC28">
        <v>2</v>
      </c>
      <c r="AD28" s="5" t="s">
        <v>1372</v>
      </c>
      <c r="AE28" s="5" t="s">
        <v>1372</v>
      </c>
      <c r="AF28" s="5" t="s">
        <v>1372</v>
      </c>
      <c r="AG28">
        <v>2</v>
      </c>
      <c r="AH28">
        <v>2</v>
      </c>
      <c r="AI28" s="5" t="s">
        <v>1372</v>
      </c>
      <c r="AJ28">
        <v>1</v>
      </c>
      <c r="AK28">
        <v>3</v>
      </c>
      <c r="AL28">
        <v>1</v>
      </c>
      <c r="AM28">
        <v>1</v>
      </c>
      <c r="AN28">
        <v>2</v>
      </c>
      <c r="AO28" s="5" t="s">
        <v>1372</v>
      </c>
      <c r="AP28">
        <v>2</v>
      </c>
      <c r="AQ28">
        <v>1</v>
      </c>
      <c r="AR28" s="5" t="s">
        <v>1372</v>
      </c>
      <c r="AS28" s="5" t="s">
        <v>1372</v>
      </c>
      <c r="AT28">
        <v>2</v>
      </c>
      <c r="AU28" s="5" t="s">
        <v>1372</v>
      </c>
      <c r="AV28" s="5" t="s">
        <v>1372</v>
      </c>
      <c r="AW28">
        <v>2</v>
      </c>
      <c r="AX28">
        <v>3</v>
      </c>
      <c r="AY28" s="5" t="s">
        <v>1372</v>
      </c>
      <c r="AZ28">
        <v>2</v>
      </c>
      <c r="BA28">
        <v>2</v>
      </c>
      <c r="BB28" s="5" t="s">
        <v>1372</v>
      </c>
      <c r="BC28">
        <v>2</v>
      </c>
      <c r="BD28">
        <v>1</v>
      </c>
      <c r="BE28" s="5" t="s">
        <v>1372</v>
      </c>
      <c r="BF28">
        <v>1</v>
      </c>
      <c r="BG28">
        <v>1</v>
      </c>
      <c r="BH28" s="5" t="s">
        <v>1372</v>
      </c>
      <c r="BI28">
        <v>3</v>
      </c>
      <c r="BJ28">
        <v>2</v>
      </c>
      <c r="BK28" s="5" t="s">
        <v>1372</v>
      </c>
      <c r="BL28">
        <v>1</v>
      </c>
      <c r="BM28">
        <v>1</v>
      </c>
      <c r="BN28" s="5" t="s">
        <v>1372</v>
      </c>
    </row>
    <row r="29" spans="2:66" x14ac:dyDescent="0.2">
      <c r="B29">
        <v>2</v>
      </c>
      <c r="C29">
        <v>2</v>
      </c>
      <c r="D29" s="5" t="s">
        <v>1372</v>
      </c>
      <c r="E29" s="5" t="s">
        <v>1372</v>
      </c>
      <c r="F29">
        <v>2</v>
      </c>
      <c r="G29">
        <v>2</v>
      </c>
      <c r="H29" s="5" t="s">
        <v>1372</v>
      </c>
      <c r="I29" s="5" t="s">
        <v>1372</v>
      </c>
      <c r="J29" s="5" t="s">
        <v>1372</v>
      </c>
      <c r="K29" s="5" t="s">
        <v>1372</v>
      </c>
      <c r="L29" s="5" t="s">
        <v>1372</v>
      </c>
      <c r="M29" s="5" t="s">
        <v>1372</v>
      </c>
      <c r="N29" s="5" t="s">
        <v>1372</v>
      </c>
      <c r="O29" s="5" t="s">
        <v>1372</v>
      </c>
      <c r="P29">
        <v>2</v>
      </c>
      <c r="Q29">
        <v>2</v>
      </c>
      <c r="R29" s="5" t="s">
        <v>1372</v>
      </c>
      <c r="S29" s="5" t="s">
        <v>1372</v>
      </c>
      <c r="T29">
        <v>2</v>
      </c>
      <c r="U29">
        <v>2</v>
      </c>
      <c r="V29" s="5" t="s">
        <v>1372</v>
      </c>
      <c r="W29" s="5" t="s">
        <v>1372</v>
      </c>
      <c r="X29">
        <v>2</v>
      </c>
      <c r="Y29">
        <v>2</v>
      </c>
      <c r="Z29" s="5" t="s">
        <v>1372</v>
      </c>
      <c r="AA29" s="5" t="s">
        <v>1372</v>
      </c>
      <c r="AB29">
        <v>3</v>
      </c>
      <c r="AC29">
        <v>2</v>
      </c>
      <c r="AD29" s="5" t="s">
        <v>1372</v>
      </c>
      <c r="AE29" s="5" t="s">
        <v>1372</v>
      </c>
      <c r="AF29" s="5" t="s">
        <v>1372</v>
      </c>
      <c r="AG29">
        <v>2</v>
      </c>
      <c r="AH29">
        <v>2</v>
      </c>
      <c r="AI29" s="5" t="s">
        <v>1372</v>
      </c>
      <c r="AJ29">
        <v>2</v>
      </c>
      <c r="AK29" s="5" t="s">
        <v>1372</v>
      </c>
      <c r="AL29" s="5" t="s">
        <v>1372</v>
      </c>
      <c r="AM29">
        <v>2</v>
      </c>
      <c r="AN29" s="5" t="s">
        <v>1372</v>
      </c>
      <c r="AO29" s="5" t="s">
        <v>1372</v>
      </c>
      <c r="AP29">
        <v>2</v>
      </c>
      <c r="AQ29" s="5" t="s">
        <v>1372</v>
      </c>
      <c r="AR29" s="5" t="s">
        <v>1372</v>
      </c>
      <c r="AS29" s="5" t="s">
        <v>1372</v>
      </c>
      <c r="AT29">
        <v>2</v>
      </c>
      <c r="AU29">
        <v>2</v>
      </c>
      <c r="AV29" s="5" t="s">
        <v>1372</v>
      </c>
      <c r="AW29" s="5" t="s">
        <v>1372</v>
      </c>
      <c r="AX29" s="5" t="s">
        <v>1372</v>
      </c>
      <c r="AY29" s="5" t="s">
        <v>1372</v>
      </c>
      <c r="AZ29">
        <v>3</v>
      </c>
      <c r="BA29" s="5" t="s">
        <v>1372</v>
      </c>
      <c r="BB29" s="5" t="s">
        <v>1372</v>
      </c>
      <c r="BC29">
        <v>2</v>
      </c>
      <c r="BD29" s="5" t="s">
        <v>1372</v>
      </c>
      <c r="BE29" s="5" t="s">
        <v>1372</v>
      </c>
      <c r="BF29">
        <v>2</v>
      </c>
      <c r="BG29">
        <v>2</v>
      </c>
      <c r="BH29" s="5" t="s">
        <v>1372</v>
      </c>
      <c r="BI29">
        <v>1</v>
      </c>
      <c r="BJ29">
        <v>1</v>
      </c>
      <c r="BK29" s="5" t="s">
        <v>1372</v>
      </c>
      <c r="BL29">
        <v>2</v>
      </c>
      <c r="BM29">
        <v>2</v>
      </c>
      <c r="BN29" s="5" t="s">
        <v>1372</v>
      </c>
    </row>
    <row r="30" spans="2:66" x14ac:dyDescent="0.2">
      <c r="B30">
        <v>1</v>
      </c>
      <c r="C30">
        <v>1</v>
      </c>
      <c r="D30" s="5" t="s">
        <v>1372</v>
      </c>
      <c r="E30" s="5" t="s">
        <v>1372</v>
      </c>
      <c r="F30">
        <v>1</v>
      </c>
      <c r="G30">
        <v>1</v>
      </c>
      <c r="H30" s="5" t="s">
        <v>1372</v>
      </c>
      <c r="I30" s="5" t="s">
        <v>1372</v>
      </c>
      <c r="J30" s="5" t="s">
        <v>1372</v>
      </c>
      <c r="K30">
        <v>2</v>
      </c>
      <c r="L30">
        <v>2</v>
      </c>
      <c r="M30" s="5" t="s">
        <v>1372</v>
      </c>
      <c r="N30" s="5" t="s">
        <v>1372</v>
      </c>
      <c r="O30" s="5" t="s">
        <v>1372</v>
      </c>
      <c r="P30">
        <v>2</v>
      </c>
      <c r="Q30">
        <v>1</v>
      </c>
      <c r="R30">
        <v>1</v>
      </c>
      <c r="S30" s="5" t="s">
        <v>1372</v>
      </c>
      <c r="T30">
        <v>2</v>
      </c>
      <c r="U30">
        <v>2</v>
      </c>
      <c r="V30">
        <v>2</v>
      </c>
      <c r="W30" s="5" t="s">
        <v>1372</v>
      </c>
      <c r="X30">
        <v>2</v>
      </c>
      <c r="Y30">
        <v>2</v>
      </c>
      <c r="Z30" s="5" t="s">
        <v>1372</v>
      </c>
      <c r="AA30" s="5" t="s">
        <v>1372</v>
      </c>
      <c r="AB30">
        <v>2</v>
      </c>
      <c r="AC30">
        <v>2</v>
      </c>
      <c r="AD30" s="5" t="s">
        <v>1372</v>
      </c>
      <c r="AE30" s="5" t="s">
        <v>1372</v>
      </c>
      <c r="AF30" s="5" t="s">
        <v>1372</v>
      </c>
      <c r="AG30">
        <v>2</v>
      </c>
      <c r="AH30">
        <v>2</v>
      </c>
      <c r="AI30" s="5" t="s">
        <v>1372</v>
      </c>
      <c r="AJ30">
        <v>1</v>
      </c>
      <c r="AK30">
        <v>1</v>
      </c>
      <c r="AL30" s="5" t="s">
        <v>1372</v>
      </c>
      <c r="AM30">
        <v>1</v>
      </c>
      <c r="AN30">
        <v>2</v>
      </c>
      <c r="AO30">
        <v>2</v>
      </c>
      <c r="AP30">
        <v>2</v>
      </c>
      <c r="AQ30">
        <v>2</v>
      </c>
      <c r="AR30" s="5" t="s">
        <v>1372</v>
      </c>
      <c r="AS30" s="5" t="s">
        <v>1372</v>
      </c>
      <c r="AT30">
        <v>2</v>
      </c>
      <c r="AU30">
        <v>1</v>
      </c>
      <c r="AV30" s="5" t="s">
        <v>1372</v>
      </c>
      <c r="AW30">
        <v>1</v>
      </c>
      <c r="AX30">
        <v>1</v>
      </c>
      <c r="AY30" s="5" t="s">
        <v>1372</v>
      </c>
      <c r="AZ30" s="5" t="s">
        <v>1372</v>
      </c>
      <c r="BA30" s="5" t="s">
        <v>1372</v>
      </c>
      <c r="BB30" s="5" t="s">
        <v>1372</v>
      </c>
      <c r="BC30" s="5" t="s">
        <v>1372</v>
      </c>
      <c r="BD30" s="5" t="s">
        <v>1372</v>
      </c>
      <c r="BE30" s="5" t="s">
        <v>1372</v>
      </c>
      <c r="BF30" s="5" t="s">
        <v>1372</v>
      </c>
      <c r="BG30" s="5" t="s">
        <v>1372</v>
      </c>
      <c r="BH30" s="5" t="s">
        <v>1372</v>
      </c>
      <c r="BI30" s="5" t="s">
        <v>1372</v>
      </c>
      <c r="BJ30" s="5" t="s">
        <v>1372</v>
      </c>
      <c r="BK30" s="5" t="s">
        <v>1372</v>
      </c>
      <c r="BL30" s="5" t="s">
        <v>1372</v>
      </c>
      <c r="BM30" s="5" t="s">
        <v>1372</v>
      </c>
      <c r="BN30" s="5" t="s">
        <v>1372</v>
      </c>
    </row>
    <row r="31" spans="2:66" x14ac:dyDescent="0.2">
      <c r="B31">
        <v>1</v>
      </c>
      <c r="C31">
        <v>1</v>
      </c>
      <c r="D31">
        <v>1</v>
      </c>
      <c r="E31" s="5" t="s">
        <v>1372</v>
      </c>
      <c r="F31">
        <v>1</v>
      </c>
      <c r="G31">
        <v>1</v>
      </c>
      <c r="H31" s="5" t="s">
        <v>1372</v>
      </c>
      <c r="I31" s="5" t="s">
        <v>1372</v>
      </c>
      <c r="J31" s="5" t="s">
        <v>1372</v>
      </c>
      <c r="K31">
        <v>1</v>
      </c>
      <c r="L31">
        <v>2</v>
      </c>
      <c r="M31" s="5" t="s">
        <v>1372</v>
      </c>
      <c r="N31" s="5" t="s">
        <v>1372</v>
      </c>
      <c r="O31" s="5" t="s">
        <v>1372</v>
      </c>
      <c r="P31">
        <v>2</v>
      </c>
      <c r="Q31">
        <v>2</v>
      </c>
      <c r="R31" s="5" t="s">
        <v>1372</v>
      </c>
      <c r="S31" s="5" t="s">
        <v>1372</v>
      </c>
      <c r="T31">
        <v>2</v>
      </c>
      <c r="U31">
        <v>2</v>
      </c>
      <c r="V31" s="5" t="s">
        <v>1372</v>
      </c>
      <c r="W31" s="5" t="s">
        <v>1372</v>
      </c>
      <c r="X31">
        <v>1</v>
      </c>
      <c r="Y31">
        <v>2</v>
      </c>
      <c r="Z31" s="5" t="s">
        <v>1372</v>
      </c>
      <c r="AA31" s="5" t="s">
        <v>1372</v>
      </c>
      <c r="AB31">
        <v>1</v>
      </c>
      <c r="AC31">
        <v>3</v>
      </c>
      <c r="AD31" s="5" t="s">
        <v>1372</v>
      </c>
      <c r="AE31" s="5" t="s">
        <v>1372</v>
      </c>
      <c r="AF31" s="5" t="s">
        <v>1372</v>
      </c>
      <c r="AG31">
        <v>2</v>
      </c>
      <c r="AH31">
        <v>2</v>
      </c>
      <c r="AI31">
        <v>1</v>
      </c>
      <c r="AJ31">
        <v>2</v>
      </c>
      <c r="AK31" s="5" t="s">
        <v>1372</v>
      </c>
      <c r="AL31" s="5" t="s">
        <v>1372</v>
      </c>
      <c r="AM31">
        <v>3</v>
      </c>
      <c r="AN31">
        <v>2</v>
      </c>
      <c r="AO31" s="5" t="s">
        <v>1372</v>
      </c>
      <c r="AP31">
        <v>1</v>
      </c>
      <c r="AQ31">
        <v>1</v>
      </c>
      <c r="AR31" s="5" t="s">
        <v>1372</v>
      </c>
      <c r="AS31" s="5" t="s">
        <v>1372</v>
      </c>
      <c r="AT31">
        <v>1</v>
      </c>
      <c r="AU31">
        <v>2</v>
      </c>
      <c r="AV31" s="5" t="s">
        <v>1372</v>
      </c>
      <c r="AW31">
        <v>2</v>
      </c>
      <c r="AX31">
        <v>1</v>
      </c>
      <c r="AY31" s="5" t="s">
        <v>1372</v>
      </c>
      <c r="AZ31">
        <v>1</v>
      </c>
      <c r="BA31">
        <v>1</v>
      </c>
      <c r="BB31" s="5" t="s">
        <v>1372</v>
      </c>
      <c r="BC31">
        <v>1</v>
      </c>
      <c r="BD31">
        <v>1</v>
      </c>
      <c r="BE31" s="5" t="s">
        <v>1372</v>
      </c>
      <c r="BF31" s="5" t="s">
        <v>1372</v>
      </c>
      <c r="BG31" s="5" t="s">
        <v>1372</v>
      </c>
      <c r="BH31" s="5" t="s">
        <v>1372</v>
      </c>
      <c r="BI31" s="5" t="s">
        <v>1372</v>
      </c>
      <c r="BJ31" s="5" t="s">
        <v>1372</v>
      </c>
      <c r="BK31" s="5" t="s">
        <v>1372</v>
      </c>
      <c r="BL31" s="5" t="s">
        <v>1372</v>
      </c>
      <c r="BM31" s="5" t="s">
        <v>1372</v>
      </c>
      <c r="BN31" s="5" t="s">
        <v>1372</v>
      </c>
    </row>
    <row r="32" spans="2:66" x14ac:dyDescent="0.2">
      <c r="B32">
        <v>1</v>
      </c>
      <c r="C32">
        <v>2</v>
      </c>
      <c r="D32" s="5" t="s">
        <v>1372</v>
      </c>
      <c r="E32" s="5" t="s">
        <v>1372</v>
      </c>
      <c r="F32">
        <v>2</v>
      </c>
      <c r="G32">
        <v>1</v>
      </c>
      <c r="H32">
        <v>1</v>
      </c>
      <c r="I32" s="5" t="s">
        <v>1372</v>
      </c>
      <c r="J32" s="5" t="s">
        <v>1372</v>
      </c>
      <c r="K32">
        <v>2</v>
      </c>
      <c r="L32">
        <v>1</v>
      </c>
      <c r="M32" s="5" t="s">
        <v>1372</v>
      </c>
      <c r="N32" s="5" t="s">
        <v>1372</v>
      </c>
      <c r="O32" s="5" t="s">
        <v>1372</v>
      </c>
      <c r="P32">
        <v>1</v>
      </c>
      <c r="Q32">
        <v>3</v>
      </c>
      <c r="R32">
        <v>3</v>
      </c>
      <c r="S32" s="5" t="s">
        <v>1372</v>
      </c>
      <c r="T32">
        <v>2</v>
      </c>
      <c r="U32">
        <v>2</v>
      </c>
      <c r="V32">
        <v>2</v>
      </c>
      <c r="W32" s="5" t="s">
        <v>1372</v>
      </c>
      <c r="X32">
        <v>1</v>
      </c>
      <c r="Y32">
        <v>2</v>
      </c>
      <c r="Z32" s="5" t="s">
        <v>1372</v>
      </c>
      <c r="AA32" s="5" t="s">
        <v>1372</v>
      </c>
      <c r="AB32">
        <v>1</v>
      </c>
      <c r="AC32" s="5" t="s">
        <v>1372</v>
      </c>
      <c r="AD32" s="5" t="s">
        <v>1372</v>
      </c>
      <c r="AE32" s="5" t="s">
        <v>1372</v>
      </c>
      <c r="AF32" s="5" t="s">
        <v>1372</v>
      </c>
      <c r="AG32">
        <v>1</v>
      </c>
      <c r="AH32" s="5" t="s">
        <v>1372</v>
      </c>
      <c r="AI32" s="5" t="s">
        <v>1372</v>
      </c>
      <c r="AJ32">
        <v>2</v>
      </c>
      <c r="AK32" s="5" t="s">
        <v>1372</v>
      </c>
      <c r="AL32" s="5" t="s">
        <v>1372</v>
      </c>
      <c r="AM32">
        <v>1</v>
      </c>
      <c r="AN32">
        <v>2</v>
      </c>
      <c r="AO32" s="5" t="s">
        <v>1372</v>
      </c>
      <c r="AP32">
        <v>1</v>
      </c>
      <c r="AQ32" s="5" t="s">
        <v>1372</v>
      </c>
      <c r="AR32" s="5" t="s">
        <v>1372</v>
      </c>
      <c r="AS32" s="5" t="s">
        <v>1372</v>
      </c>
      <c r="AT32">
        <v>2</v>
      </c>
      <c r="AU32">
        <v>1</v>
      </c>
      <c r="AV32" s="5" t="s">
        <v>1372</v>
      </c>
      <c r="AW32">
        <v>1</v>
      </c>
      <c r="AX32" s="5" t="s">
        <v>1372</v>
      </c>
      <c r="AY32" s="5" t="s">
        <v>1372</v>
      </c>
      <c r="AZ32">
        <v>1</v>
      </c>
      <c r="BA32" s="5" t="s">
        <v>1372</v>
      </c>
      <c r="BB32" s="5" t="s">
        <v>1372</v>
      </c>
      <c r="BC32">
        <v>2</v>
      </c>
      <c r="BD32">
        <v>1</v>
      </c>
      <c r="BE32" s="5" t="s">
        <v>1372</v>
      </c>
      <c r="BF32">
        <v>1</v>
      </c>
      <c r="BG32">
        <v>2</v>
      </c>
      <c r="BH32" s="5" t="s">
        <v>1372</v>
      </c>
      <c r="BI32">
        <v>2</v>
      </c>
      <c r="BJ32">
        <v>1</v>
      </c>
      <c r="BK32" s="5" t="s">
        <v>1372</v>
      </c>
      <c r="BL32">
        <v>2</v>
      </c>
      <c r="BM32">
        <v>1</v>
      </c>
      <c r="BN32" s="5" t="s">
        <v>1372</v>
      </c>
    </row>
    <row r="33" spans="2:66" x14ac:dyDescent="0.2">
      <c r="B33">
        <v>1</v>
      </c>
      <c r="C33">
        <v>1</v>
      </c>
      <c r="D33" s="5" t="s">
        <v>1372</v>
      </c>
      <c r="E33" s="5" t="s">
        <v>1372</v>
      </c>
      <c r="F33">
        <v>1</v>
      </c>
      <c r="G33">
        <v>1</v>
      </c>
      <c r="H33" s="5" t="s">
        <v>1372</v>
      </c>
      <c r="I33" s="5" t="s">
        <v>1372</v>
      </c>
      <c r="J33" s="5" t="s">
        <v>1372</v>
      </c>
      <c r="K33">
        <v>1</v>
      </c>
      <c r="L33">
        <v>1</v>
      </c>
      <c r="M33" s="5" t="s">
        <v>1372</v>
      </c>
      <c r="N33" s="5" t="s">
        <v>1372</v>
      </c>
      <c r="O33" s="5" t="s">
        <v>1372</v>
      </c>
      <c r="P33">
        <v>1</v>
      </c>
      <c r="Q33">
        <v>1</v>
      </c>
      <c r="R33" s="5" t="s">
        <v>1372</v>
      </c>
      <c r="S33" s="5" t="s">
        <v>1372</v>
      </c>
      <c r="T33">
        <v>1</v>
      </c>
      <c r="U33">
        <v>1</v>
      </c>
      <c r="V33" s="5" t="s">
        <v>1372</v>
      </c>
      <c r="W33" s="5" t="s">
        <v>1372</v>
      </c>
      <c r="X33">
        <v>1</v>
      </c>
      <c r="Y33">
        <v>1</v>
      </c>
      <c r="Z33" s="5" t="s">
        <v>1372</v>
      </c>
      <c r="AA33" s="5" t="s">
        <v>1372</v>
      </c>
      <c r="AB33">
        <v>1</v>
      </c>
      <c r="AC33">
        <v>1</v>
      </c>
      <c r="AD33" s="5" t="s">
        <v>1372</v>
      </c>
      <c r="AE33" s="5" t="s">
        <v>1372</v>
      </c>
      <c r="AF33" s="5" t="s">
        <v>1372</v>
      </c>
      <c r="AG33">
        <v>1</v>
      </c>
      <c r="AH33">
        <v>1</v>
      </c>
      <c r="AI33" s="5" t="s">
        <v>1372</v>
      </c>
      <c r="AJ33">
        <v>1</v>
      </c>
      <c r="AK33">
        <v>1</v>
      </c>
      <c r="AL33" s="5" t="s">
        <v>1372</v>
      </c>
      <c r="AM33">
        <v>1</v>
      </c>
      <c r="AN33">
        <v>1</v>
      </c>
      <c r="AO33" s="5" t="s">
        <v>1372</v>
      </c>
      <c r="AP33">
        <v>1</v>
      </c>
      <c r="AQ33">
        <v>1</v>
      </c>
      <c r="AR33" s="5" t="s">
        <v>1372</v>
      </c>
      <c r="AS33" s="5" t="s">
        <v>1372</v>
      </c>
      <c r="AT33">
        <v>1</v>
      </c>
      <c r="AU33">
        <v>1</v>
      </c>
      <c r="AV33" s="5" t="s">
        <v>1372</v>
      </c>
      <c r="AW33">
        <v>1</v>
      </c>
      <c r="AX33">
        <v>1</v>
      </c>
      <c r="AY33" s="5" t="s">
        <v>1372</v>
      </c>
      <c r="AZ33">
        <v>1</v>
      </c>
      <c r="BA33">
        <v>1</v>
      </c>
      <c r="BB33" s="5" t="s">
        <v>1372</v>
      </c>
      <c r="BC33">
        <v>1</v>
      </c>
      <c r="BD33">
        <v>1</v>
      </c>
      <c r="BE33" s="5" t="s">
        <v>1372</v>
      </c>
      <c r="BF33">
        <v>1</v>
      </c>
      <c r="BG33">
        <v>1</v>
      </c>
      <c r="BH33" s="5" t="s">
        <v>1372</v>
      </c>
      <c r="BI33">
        <v>1</v>
      </c>
      <c r="BJ33">
        <v>1</v>
      </c>
      <c r="BK33" s="5" t="s">
        <v>1372</v>
      </c>
      <c r="BL33">
        <v>1</v>
      </c>
      <c r="BM33">
        <v>1</v>
      </c>
      <c r="BN33" s="5" t="s">
        <v>1372</v>
      </c>
    </row>
    <row r="34" spans="2:66" x14ac:dyDescent="0.2">
      <c r="B34">
        <v>1</v>
      </c>
      <c r="C34">
        <v>2</v>
      </c>
      <c r="D34" s="5" t="s">
        <v>1372</v>
      </c>
      <c r="E34" s="5" t="s">
        <v>1372</v>
      </c>
      <c r="F34">
        <v>2</v>
      </c>
      <c r="G34">
        <v>2</v>
      </c>
      <c r="H34" s="5" t="s">
        <v>1372</v>
      </c>
      <c r="I34" s="5" t="s">
        <v>1372</v>
      </c>
      <c r="J34" s="5" t="s">
        <v>1372</v>
      </c>
      <c r="K34">
        <v>2</v>
      </c>
      <c r="L34">
        <v>2</v>
      </c>
      <c r="M34" s="5" t="s">
        <v>1372</v>
      </c>
      <c r="N34" s="5" t="s">
        <v>1372</v>
      </c>
      <c r="O34" s="5" t="s">
        <v>1372</v>
      </c>
      <c r="P34">
        <v>1</v>
      </c>
      <c r="Q34">
        <v>1</v>
      </c>
      <c r="R34" s="5" t="s">
        <v>1372</v>
      </c>
      <c r="S34" s="5" t="s">
        <v>1372</v>
      </c>
      <c r="T34">
        <v>2</v>
      </c>
      <c r="U34">
        <v>1</v>
      </c>
      <c r="V34" s="5" t="s">
        <v>1372</v>
      </c>
      <c r="W34" s="5" t="s">
        <v>1372</v>
      </c>
      <c r="X34">
        <v>3</v>
      </c>
      <c r="Y34">
        <v>1</v>
      </c>
      <c r="Z34">
        <v>1</v>
      </c>
      <c r="AA34" s="5" t="s">
        <v>1372</v>
      </c>
      <c r="AB34">
        <v>2</v>
      </c>
      <c r="AC34">
        <v>2</v>
      </c>
      <c r="AD34">
        <v>1</v>
      </c>
      <c r="AE34" s="5" t="s">
        <v>1372</v>
      </c>
      <c r="AF34" s="5" t="s">
        <v>1372</v>
      </c>
      <c r="AG34">
        <v>2</v>
      </c>
      <c r="AH34">
        <v>1</v>
      </c>
      <c r="AI34" s="5" t="s">
        <v>1372</v>
      </c>
      <c r="AJ34">
        <v>1</v>
      </c>
      <c r="AK34">
        <v>1</v>
      </c>
      <c r="AL34" s="5" t="s">
        <v>1372</v>
      </c>
      <c r="AM34">
        <v>1</v>
      </c>
      <c r="AN34">
        <v>1</v>
      </c>
      <c r="AO34" s="5" t="s">
        <v>1372</v>
      </c>
      <c r="AP34">
        <v>1</v>
      </c>
      <c r="AQ34">
        <v>1</v>
      </c>
      <c r="AR34" s="5" t="s">
        <v>1372</v>
      </c>
      <c r="AS34" s="5" t="s">
        <v>1372</v>
      </c>
      <c r="AT34">
        <v>2</v>
      </c>
      <c r="AU34">
        <v>1</v>
      </c>
      <c r="AV34" s="5" t="s">
        <v>1372</v>
      </c>
      <c r="AW34">
        <v>2</v>
      </c>
      <c r="AX34">
        <v>1</v>
      </c>
      <c r="AY34" s="5" t="s">
        <v>1372</v>
      </c>
      <c r="AZ34">
        <v>1</v>
      </c>
      <c r="BA34">
        <v>2</v>
      </c>
      <c r="BB34" s="5" t="s">
        <v>1372</v>
      </c>
      <c r="BC34">
        <v>2</v>
      </c>
      <c r="BD34">
        <v>1</v>
      </c>
      <c r="BE34" s="5" t="s">
        <v>1372</v>
      </c>
      <c r="BF34">
        <v>1</v>
      </c>
      <c r="BG34">
        <v>2</v>
      </c>
      <c r="BH34" s="5" t="s">
        <v>1372</v>
      </c>
      <c r="BI34">
        <v>1</v>
      </c>
      <c r="BJ34" s="5" t="s">
        <v>1372</v>
      </c>
      <c r="BK34" s="5" t="s">
        <v>1372</v>
      </c>
      <c r="BL34">
        <v>2</v>
      </c>
      <c r="BM34">
        <v>2</v>
      </c>
      <c r="BN34" s="5" t="s">
        <v>1372</v>
      </c>
    </row>
    <row r="35" spans="2:66" x14ac:dyDescent="0.2">
      <c r="B35">
        <v>2</v>
      </c>
      <c r="C35">
        <v>3</v>
      </c>
      <c r="D35">
        <v>2</v>
      </c>
      <c r="E35" s="5" t="s">
        <v>1372</v>
      </c>
      <c r="F35">
        <v>3</v>
      </c>
      <c r="G35">
        <v>2</v>
      </c>
      <c r="H35" s="5" t="s">
        <v>1372</v>
      </c>
      <c r="I35" s="5" t="s">
        <v>1372</v>
      </c>
      <c r="J35" s="5" t="s">
        <v>1372</v>
      </c>
      <c r="K35">
        <v>1</v>
      </c>
      <c r="L35">
        <v>1</v>
      </c>
      <c r="M35" s="5" t="s">
        <v>1372</v>
      </c>
      <c r="N35" s="5" t="s">
        <v>1372</v>
      </c>
      <c r="O35" s="5" t="s">
        <v>1372</v>
      </c>
      <c r="P35">
        <v>2</v>
      </c>
      <c r="Q35">
        <v>2</v>
      </c>
      <c r="R35" s="5" t="s">
        <v>1372</v>
      </c>
      <c r="S35" s="5" t="s">
        <v>1372</v>
      </c>
      <c r="T35">
        <v>2</v>
      </c>
      <c r="U35">
        <v>2</v>
      </c>
      <c r="V35" s="5" t="s">
        <v>1372</v>
      </c>
      <c r="W35" s="5" t="s">
        <v>1372</v>
      </c>
      <c r="X35">
        <v>2</v>
      </c>
      <c r="Y35">
        <v>1</v>
      </c>
      <c r="Z35" s="5" t="s">
        <v>1372</v>
      </c>
      <c r="AA35" s="5" t="s">
        <v>1372</v>
      </c>
      <c r="AB35">
        <v>1</v>
      </c>
      <c r="AC35">
        <v>1</v>
      </c>
      <c r="AD35" s="5" t="s">
        <v>1372</v>
      </c>
      <c r="AE35" s="5" t="s">
        <v>1372</v>
      </c>
      <c r="AF35" s="5" t="s">
        <v>1372</v>
      </c>
      <c r="AG35">
        <v>1</v>
      </c>
      <c r="AH35">
        <v>1</v>
      </c>
      <c r="AI35" s="5" t="s">
        <v>1372</v>
      </c>
      <c r="AJ35">
        <v>1</v>
      </c>
      <c r="AK35">
        <v>2</v>
      </c>
      <c r="AL35">
        <v>1</v>
      </c>
      <c r="AM35">
        <v>1</v>
      </c>
      <c r="AN35" s="5" t="s">
        <v>1372</v>
      </c>
      <c r="AO35" s="5" t="s">
        <v>1372</v>
      </c>
      <c r="AP35">
        <v>2</v>
      </c>
      <c r="AQ35">
        <v>1</v>
      </c>
      <c r="AR35" s="5" t="s">
        <v>1372</v>
      </c>
      <c r="AS35" s="5" t="s">
        <v>1372</v>
      </c>
      <c r="AT35">
        <v>1</v>
      </c>
      <c r="AU35">
        <v>1</v>
      </c>
      <c r="AV35" s="5" t="s">
        <v>1372</v>
      </c>
      <c r="AW35">
        <v>1</v>
      </c>
      <c r="AX35">
        <v>1</v>
      </c>
      <c r="AY35" s="5" t="s">
        <v>1372</v>
      </c>
      <c r="AZ35">
        <v>1</v>
      </c>
      <c r="BA35">
        <v>1</v>
      </c>
      <c r="BB35" s="5" t="s">
        <v>1372</v>
      </c>
      <c r="BC35">
        <v>1</v>
      </c>
      <c r="BD35">
        <v>1</v>
      </c>
      <c r="BE35" s="5" t="s">
        <v>1372</v>
      </c>
      <c r="BF35">
        <v>1</v>
      </c>
      <c r="BG35">
        <v>2</v>
      </c>
      <c r="BH35" s="5" t="s">
        <v>1372</v>
      </c>
      <c r="BI35">
        <v>1</v>
      </c>
      <c r="BJ35">
        <v>1</v>
      </c>
      <c r="BK35" s="5" t="s">
        <v>1372</v>
      </c>
      <c r="BL35">
        <v>1</v>
      </c>
      <c r="BM35">
        <v>1</v>
      </c>
      <c r="BN35" s="5" t="s">
        <v>1372</v>
      </c>
    </row>
    <row r="36" spans="2:66" x14ac:dyDescent="0.2">
      <c r="B36">
        <v>1</v>
      </c>
      <c r="C36" s="5" t="s">
        <v>1372</v>
      </c>
      <c r="D36" s="5" t="s">
        <v>1372</v>
      </c>
      <c r="E36" s="5" t="s">
        <v>1372</v>
      </c>
      <c r="F36">
        <v>1</v>
      </c>
      <c r="G36">
        <v>2</v>
      </c>
      <c r="H36" s="5" t="s">
        <v>1372</v>
      </c>
      <c r="I36" s="5" t="s">
        <v>1372</v>
      </c>
      <c r="J36" s="5" t="s">
        <v>1372</v>
      </c>
      <c r="K36">
        <v>2</v>
      </c>
      <c r="L36">
        <v>2</v>
      </c>
      <c r="M36" s="5" t="s">
        <v>1372</v>
      </c>
      <c r="N36" s="5" t="s">
        <v>1372</v>
      </c>
      <c r="O36" s="5" t="s">
        <v>1372</v>
      </c>
      <c r="P36">
        <v>2</v>
      </c>
      <c r="Q36">
        <v>2</v>
      </c>
      <c r="R36" s="5" t="s">
        <v>1372</v>
      </c>
      <c r="S36" s="5" t="s">
        <v>1372</v>
      </c>
      <c r="T36">
        <v>2</v>
      </c>
      <c r="U36">
        <v>1</v>
      </c>
      <c r="V36" s="5" t="s">
        <v>1372</v>
      </c>
      <c r="W36" s="5" t="s">
        <v>1372</v>
      </c>
      <c r="X36">
        <v>2</v>
      </c>
      <c r="Y36">
        <v>2</v>
      </c>
      <c r="Z36" s="5" t="s">
        <v>1372</v>
      </c>
      <c r="AA36" s="5" t="s">
        <v>1372</v>
      </c>
      <c r="AB36">
        <v>1</v>
      </c>
      <c r="AC36">
        <v>2</v>
      </c>
      <c r="AD36" s="5" t="s">
        <v>1372</v>
      </c>
      <c r="AE36" s="5" t="s">
        <v>1372</v>
      </c>
      <c r="AF36" s="5" t="s">
        <v>1372</v>
      </c>
      <c r="AG36">
        <v>2</v>
      </c>
      <c r="AH36">
        <v>2</v>
      </c>
      <c r="AI36" s="5" t="s">
        <v>1372</v>
      </c>
      <c r="AJ36">
        <v>2</v>
      </c>
      <c r="AK36">
        <v>2</v>
      </c>
      <c r="AL36" s="5" t="s">
        <v>1372</v>
      </c>
      <c r="AM36">
        <v>1</v>
      </c>
      <c r="AN36">
        <v>2</v>
      </c>
      <c r="AO36">
        <v>2</v>
      </c>
      <c r="AP36">
        <v>1</v>
      </c>
      <c r="AQ36">
        <v>3</v>
      </c>
      <c r="AR36">
        <v>3</v>
      </c>
      <c r="AS36">
        <v>1</v>
      </c>
      <c r="AT36">
        <v>1</v>
      </c>
      <c r="AU36">
        <v>2</v>
      </c>
      <c r="AV36" s="5" t="s">
        <v>1372</v>
      </c>
      <c r="AW36">
        <v>1</v>
      </c>
      <c r="AX36">
        <v>2</v>
      </c>
      <c r="AY36">
        <v>1</v>
      </c>
      <c r="AZ36">
        <v>2</v>
      </c>
      <c r="BA36">
        <v>2</v>
      </c>
      <c r="BB36" s="5" t="s">
        <v>1372</v>
      </c>
      <c r="BC36">
        <v>2</v>
      </c>
      <c r="BD36">
        <v>2</v>
      </c>
      <c r="BE36" s="5" t="s">
        <v>1372</v>
      </c>
      <c r="BF36">
        <v>2</v>
      </c>
      <c r="BG36">
        <v>1</v>
      </c>
      <c r="BH36" s="5" t="s">
        <v>1372</v>
      </c>
      <c r="BI36">
        <v>1</v>
      </c>
      <c r="BJ36" s="5" t="s">
        <v>1372</v>
      </c>
      <c r="BK36" s="5" t="s">
        <v>1372</v>
      </c>
      <c r="BL36">
        <v>2</v>
      </c>
      <c r="BM36">
        <v>2</v>
      </c>
      <c r="BN36" s="5" t="s">
        <v>1372</v>
      </c>
    </row>
    <row r="37" spans="2:66" x14ac:dyDescent="0.2">
      <c r="B37">
        <v>2</v>
      </c>
      <c r="C37">
        <v>1</v>
      </c>
      <c r="D37" s="5" t="s">
        <v>1372</v>
      </c>
      <c r="E37" s="5" t="s">
        <v>1372</v>
      </c>
      <c r="F37">
        <v>1</v>
      </c>
      <c r="G37">
        <v>2</v>
      </c>
      <c r="H37" s="5" t="s">
        <v>1372</v>
      </c>
      <c r="I37" s="5" t="s">
        <v>1372</v>
      </c>
      <c r="J37" s="5" t="s">
        <v>1372</v>
      </c>
      <c r="K37">
        <v>2</v>
      </c>
      <c r="L37">
        <v>1</v>
      </c>
      <c r="M37" s="5" t="s">
        <v>1372</v>
      </c>
      <c r="N37" s="5" t="s">
        <v>1372</v>
      </c>
      <c r="O37" s="5" t="s">
        <v>1372</v>
      </c>
      <c r="P37">
        <v>1</v>
      </c>
      <c r="Q37">
        <v>1</v>
      </c>
      <c r="R37" s="5" t="s">
        <v>1372</v>
      </c>
      <c r="S37" s="5" t="s">
        <v>1372</v>
      </c>
      <c r="T37">
        <v>2</v>
      </c>
      <c r="U37">
        <v>2</v>
      </c>
      <c r="V37" s="5" t="s">
        <v>1372</v>
      </c>
      <c r="W37" s="5" t="s">
        <v>1372</v>
      </c>
      <c r="X37">
        <v>1</v>
      </c>
      <c r="Y37">
        <v>1</v>
      </c>
      <c r="Z37" s="5" t="s">
        <v>1372</v>
      </c>
      <c r="AA37" s="5" t="s">
        <v>1372</v>
      </c>
      <c r="AB37">
        <v>1</v>
      </c>
      <c r="AC37">
        <v>2</v>
      </c>
      <c r="AD37">
        <v>2</v>
      </c>
      <c r="AE37" s="5" t="s">
        <v>1372</v>
      </c>
      <c r="AF37" s="5" t="s">
        <v>1372</v>
      </c>
      <c r="AG37">
        <v>2</v>
      </c>
      <c r="AH37">
        <v>2</v>
      </c>
      <c r="AI37">
        <v>1</v>
      </c>
      <c r="AJ37">
        <v>1</v>
      </c>
      <c r="AK37">
        <v>1</v>
      </c>
      <c r="AL37" s="5" t="s">
        <v>1372</v>
      </c>
      <c r="AM37">
        <v>1</v>
      </c>
      <c r="AN37">
        <v>1</v>
      </c>
      <c r="AO37" s="5" t="s">
        <v>1372</v>
      </c>
      <c r="AP37">
        <v>2</v>
      </c>
      <c r="AQ37">
        <v>1</v>
      </c>
      <c r="AR37" s="5" t="s">
        <v>1372</v>
      </c>
      <c r="AS37" s="5" t="s">
        <v>1372</v>
      </c>
      <c r="AT37">
        <v>1</v>
      </c>
      <c r="AU37" s="5" t="s">
        <v>1372</v>
      </c>
      <c r="AV37" s="5" t="s">
        <v>1372</v>
      </c>
      <c r="AW37">
        <v>2</v>
      </c>
      <c r="AX37">
        <v>2</v>
      </c>
      <c r="AY37" s="5" t="s">
        <v>1372</v>
      </c>
      <c r="AZ37">
        <v>2</v>
      </c>
      <c r="BA37">
        <v>2</v>
      </c>
      <c r="BB37" s="5" t="s">
        <v>1372</v>
      </c>
      <c r="BC37">
        <v>2</v>
      </c>
      <c r="BD37" s="5" t="s">
        <v>1372</v>
      </c>
      <c r="BE37" s="5" t="s">
        <v>1372</v>
      </c>
      <c r="BF37">
        <v>1</v>
      </c>
      <c r="BG37">
        <v>2</v>
      </c>
      <c r="BH37">
        <v>1</v>
      </c>
      <c r="BI37">
        <v>1</v>
      </c>
      <c r="BJ37">
        <v>1</v>
      </c>
      <c r="BK37" s="5" t="s">
        <v>1372</v>
      </c>
      <c r="BL37">
        <v>2</v>
      </c>
      <c r="BM37" s="5" t="s">
        <v>1372</v>
      </c>
      <c r="BN37" s="5" t="s">
        <v>1372</v>
      </c>
    </row>
    <row r="38" spans="2:66" x14ac:dyDescent="0.2">
      <c r="B38">
        <v>1</v>
      </c>
      <c r="C38" s="5" t="s">
        <v>1372</v>
      </c>
      <c r="D38" s="5" t="s">
        <v>1372</v>
      </c>
      <c r="E38" s="5" t="s">
        <v>1372</v>
      </c>
      <c r="F38">
        <v>3</v>
      </c>
      <c r="G38">
        <v>2</v>
      </c>
      <c r="H38" s="5" t="s">
        <v>1372</v>
      </c>
      <c r="I38" s="5" t="s">
        <v>1372</v>
      </c>
      <c r="J38" s="5" t="s">
        <v>1372</v>
      </c>
      <c r="K38">
        <v>2</v>
      </c>
      <c r="L38">
        <v>2</v>
      </c>
      <c r="M38" s="5" t="s">
        <v>1372</v>
      </c>
      <c r="N38" s="5" t="s">
        <v>1372</v>
      </c>
      <c r="O38" s="5" t="s">
        <v>1372</v>
      </c>
      <c r="P38">
        <v>1</v>
      </c>
      <c r="Q38">
        <v>1</v>
      </c>
      <c r="R38" s="5" t="s">
        <v>1372</v>
      </c>
      <c r="S38" s="5" t="s">
        <v>1372</v>
      </c>
      <c r="T38">
        <v>1</v>
      </c>
      <c r="U38">
        <v>1</v>
      </c>
      <c r="V38" s="5" t="s">
        <v>1372</v>
      </c>
      <c r="W38" s="5" t="s">
        <v>1372</v>
      </c>
      <c r="X38">
        <v>2</v>
      </c>
      <c r="Y38">
        <v>1</v>
      </c>
      <c r="Z38" s="5" t="s">
        <v>1372</v>
      </c>
      <c r="AA38" s="5" t="s">
        <v>1372</v>
      </c>
      <c r="AB38">
        <v>2</v>
      </c>
      <c r="AC38">
        <v>2</v>
      </c>
      <c r="AD38" s="5" t="s">
        <v>1372</v>
      </c>
      <c r="AE38" s="5" t="s">
        <v>1372</v>
      </c>
      <c r="AF38" s="5" t="s">
        <v>1372</v>
      </c>
      <c r="AG38">
        <v>2</v>
      </c>
      <c r="AH38">
        <v>2</v>
      </c>
      <c r="AI38" s="5" t="s">
        <v>1372</v>
      </c>
      <c r="AJ38">
        <v>1</v>
      </c>
      <c r="AK38" s="5" t="s">
        <v>1372</v>
      </c>
      <c r="AL38" s="5" t="s">
        <v>1372</v>
      </c>
      <c r="AM38">
        <v>1</v>
      </c>
      <c r="AN38">
        <v>1</v>
      </c>
      <c r="AO38" s="5" t="s">
        <v>1372</v>
      </c>
      <c r="AP38">
        <v>2</v>
      </c>
      <c r="AQ38">
        <v>2</v>
      </c>
      <c r="AR38" s="5" t="s">
        <v>1372</v>
      </c>
      <c r="AS38" s="5" t="s">
        <v>1372</v>
      </c>
      <c r="AT38">
        <v>2</v>
      </c>
      <c r="AU38">
        <v>1</v>
      </c>
      <c r="AV38" s="5" t="s">
        <v>1372</v>
      </c>
      <c r="AW38">
        <v>2</v>
      </c>
      <c r="AX38">
        <v>2</v>
      </c>
      <c r="AY38" s="5" t="s">
        <v>1372</v>
      </c>
      <c r="AZ38">
        <v>2</v>
      </c>
      <c r="BA38">
        <v>2</v>
      </c>
      <c r="BB38" s="5" t="s">
        <v>1372</v>
      </c>
      <c r="BC38">
        <v>1</v>
      </c>
      <c r="BD38">
        <v>1</v>
      </c>
      <c r="BE38" s="5" t="s">
        <v>1372</v>
      </c>
      <c r="BF38">
        <v>1</v>
      </c>
      <c r="BG38">
        <v>1</v>
      </c>
      <c r="BH38" s="5" t="s">
        <v>1372</v>
      </c>
      <c r="BI38">
        <v>1</v>
      </c>
      <c r="BJ38" s="5" t="s">
        <v>1372</v>
      </c>
      <c r="BK38" s="5" t="s">
        <v>1372</v>
      </c>
      <c r="BL38">
        <v>1</v>
      </c>
      <c r="BM38">
        <v>1</v>
      </c>
      <c r="BN38" s="5" t="s">
        <v>1372</v>
      </c>
    </row>
    <row r="39" spans="2:66" x14ac:dyDescent="0.2">
      <c r="B39">
        <v>1</v>
      </c>
      <c r="C39">
        <v>1</v>
      </c>
      <c r="D39">
        <v>1</v>
      </c>
      <c r="E39" s="5" t="s">
        <v>1372</v>
      </c>
      <c r="F39">
        <v>1</v>
      </c>
      <c r="G39">
        <v>1</v>
      </c>
      <c r="H39" s="5" t="s">
        <v>1372</v>
      </c>
      <c r="I39" s="5" t="s">
        <v>1372</v>
      </c>
      <c r="J39" s="5" t="s">
        <v>1372</v>
      </c>
      <c r="K39">
        <v>2</v>
      </c>
      <c r="L39">
        <v>1</v>
      </c>
      <c r="M39" s="5" t="s">
        <v>1372</v>
      </c>
      <c r="N39" s="5" t="s">
        <v>1372</v>
      </c>
      <c r="O39" s="5" t="s">
        <v>1372</v>
      </c>
      <c r="P39">
        <v>1</v>
      </c>
      <c r="Q39">
        <v>1</v>
      </c>
      <c r="R39" s="5" t="s">
        <v>1372</v>
      </c>
      <c r="S39" s="5" t="s">
        <v>1372</v>
      </c>
      <c r="T39">
        <v>1</v>
      </c>
      <c r="U39">
        <v>1</v>
      </c>
      <c r="V39" s="5" t="s">
        <v>1372</v>
      </c>
      <c r="W39" s="5" t="s">
        <v>1372</v>
      </c>
      <c r="X39">
        <v>1</v>
      </c>
      <c r="Y39">
        <v>1</v>
      </c>
      <c r="Z39" s="5" t="s">
        <v>1372</v>
      </c>
      <c r="AA39" s="5" t="s">
        <v>1372</v>
      </c>
      <c r="AB39">
        <v>1</v>
      </c>
      <c r="AC39" s="5" t="s">
        <v>1372</v>
      </c>
      <c r="AD39" s="5" t="s">
        <v>1372</v>
      </c>
      <c r="AE39" s="5" t="s">
        <v>1372</v>
      </c>
      <c r="AF39" s="5" t="s">
        <v>1372</v>
      </c>
      <c r="AG39">
        <v>1</v>
      </c>
      <c r="AH39" s="5" t="s">
        <v>1372</v>
      </c>
      <c r="AI39" s="5" t="s">
        <v>1372</v>
      </c>
      <c r="AJ39">
        <v>1</v>
      </c>
      <c r="AK39" s="5" t="s">
        <v>1372</v>
      </c>
      <c r="AL39" s="5" t="s">
        <v>1372</v>
      </c>
      <c r="AM39">
        <v>1</v>
      </c>
      <c r="AN39">
        <v>1</v>
      </c>
      <c r="AO39" s="5" t="s">
        <v>1372</v>
      </c>
      <c r="AP39">
        <v>1</v>
      </c>
      <c r="AQ39" s="5" t="s">
        <v>1372</v>
      </c>
      <c r="AR39" s="5" t="s">
        <v>1372</v>
      </c>
      <c r="AS39" s="5" t="s">
        <v>1372</v>
      </c>
      <c r="AT39">
        <v>2</v>
      </c>
      <c r="AU39" s="5" t="s">
        <v>1372</v>
      </c>
      <c r="AV39" s="5" t="s">
        <v>1372</v>
      </c>
      <c r="AW39">
        <v>1</v>
      </c>
      <c r="AX39" s="5" t="s">
        <v>1372</v>
      </c>
      <c r="AY39" s="5" t="s">
        <v>1372</v>
      </c>
      <c r="AZ39">
        <v>1</v>
      </c>
      <c r="BA39" s="5" t="s">
        <v>1372</v>
      </c>
      <c r="BB39" s="5" t="s">
        <v>1372</v>
      </c>
      <c r="BC39">
        <v>1</v>
      </c>
      <c r="BD39">
        <v>1</v>
      </c>
      <c r="BE39" s="5" t="s">
        <v>1372</v>
      </c>
      <c r="BF39">
        <v>1</v>
      </c>
      <c r="BG39" s="5" t="s">
        <v>1372</v>
      </c>
      <c r="BH39" s="5" t="s">
        <v>1372</v>
      </c>
      <c r="BI39">
        <v>1</v>
      </c>
      <c r="BJ39" s="5" t="s">
        <v>1372</v>
      </c>
      <c r="BK39" s="5" t="s">
        <v>1372</v>
      </c>
      <c r="BL39">
        <v>2</v>
      </c>
      <c r="BM39" s="5" t="s">
        <v>1372</v>
      </c>
      <c r="BN39" s="5" t="s">
        <v>1372</v>
      </c>
    </row>
    <row r="40" spans="2:66" x14ac:dyDescent="0.2">
      <c r="B40">
        <v>1</v>
      </c>
      <c r="C40">
        <v>1</v>
      </c>
      <c r="D40" s="5" t="s">
        <v>1372</v>
      </c>
      <c r="E40" s="5" t="s">
        <v>1372</v>
      </c>
      <c r="F40">
        <v>1</v>
      </c>
      <c r="G40">
        <v>1</v>
      </c>
      <c r="H40" s="5" t="s">
        <v>1372</v>
      </c>
      <c r="I40" s="5" t="s">
        <v>1372</v>
      </c>
      <c r="J40" s="5" t="s">
        <v>1372</v>
      </c>
      <c r="K40">
        <v>1</v>
      </c>
      <c r="L40">
        <v>1</v>
      </c>
      <c r="M40" s="5" t="s">
        <v>1372</v>
      </c>
      <c r="N40" s="5" t="s">
        <v>1372</v>
      </c>
      <c r="O40" s="5" t="s">
        <v>1372</v>
      </c>
      <c r="P40">
        <v>1</v>
      </c>
      <c r="Q40">
        <v>2</v>
      </c>
      <c r="R40" s="5" t="s">
        <v>1372</v>
      </c>
      <c r="S40" s="5" t="s">
        <v>1372</v>
      </c>
      <c r="T40">
        <v>1</v>
      </c>
      <c r="U40">
        <v>2</v>
      </c>
      <c r="V40" s="5" t="s">
        <v>1372</v>
      </c>
      <c r="W40" s="5" t="s">
        <v>1372</v>
      </c>
      <c r="X40">
        <v>1</v>
      </c>
      <c r="Y40">
        <v>1</v>
      </c>
      <c r="Z40" s="5" t="s">
        <v>1372</v>
      </c>
      <c r="AA40" s="5" t="s">
        <v>1372</v>
      </c>
      <c r="AB40">
        <v>1</v>
      </c>
      <c r="AC40" s="5" t="s">
        <v>1372</v>
      </c>
      <c r="AD40" s="5" t="s">
        <v>1372</v>
      </c>
      <c r="AE40" s="5" t="s">
        <v>1372</v>
      </c>
      <c r="AF40" s="5" t="s">
        <v>1372</v>
      </c>
      <c r="AG40">
        <v>1</v>
      </c>
      <c r="AH40">
        <v>1</v>
      </c>
      <c r="AI40" s="5" t="s">
        <v>1372</v>
      </c>
      <c r="AJ40">
        <v>1</v>
      </c>
      <c r="AK40">
        <v>1</v>
      </c>
      <c r="AL40" s="5" t="s">
        <v>1372</v>
      </c>
      <c r="AM40">
        <v>1</v>
      </c>
      <c r="AN40">
        <v>1</v>
      </c>
      <c r="AO40" s="5" t="s">
        <v>1372</v>
      </c>
      <c r="AP40">
        <v>1</v>
      </c>
      <c r="AQ40">
        <v>1</v>
      </c>
      <c r="AR40">
        <v>1</v>
      </c>
      <c r="AS40" s="5" t="s">
        <v>1372</v>
      </c>
      <c r="AT40">
        <v>1</v>
      </c>
      <c r="AU40">
        <v>1</v>
      </c>
      <c r="AV40">
        <v>1</v>
      </c>
      <c r="AW40">
        <v>1</v>
      </c>
      <c r="AX40">
        <v>1</v>
      </c>
      <c r="AY40" s="5" t="s">
        <v>1372</v>
      </c>
      <c r="AZ40">
        <v>1</v>
      </c>
      <c r="BA40">
        <v>1</v>
      </c>
      <c r="BB40" s="5" t="s">
        <v>1372</v>
      </c>
      <c r="BC40">
        <v>1</v>
      </c>
      <c r="BD40">
        <v>1</v>
      </c>
      <c r="BE40" s="5" t="s">
        <v>1372</v>
      </c>
      <c r="BF40">
        <v>1</v>
      </c>
      <c r="BG40">
        <v>1</v>
      </c>
      <c r="BH40" s="5" t="s">
        <v>1372</v>
      </c>
      <c r="BI40">
        <v>1</v>
      </c>
      <c r="BJ40">
        <v>1</v>
      </c>
      <c r="BK40" s="5" t="s">
        <v>1372</v>
      </c>
      <c r="BL40">
        <v>1</v>
      </c>
      <c r="BM40">
        <v>1</v>
      </c>
      <c r="BN40" s="5" t="s">
        <v>1372</v>
      </c>
    </row>
    <row r="41" spans="2:66" x14ac:dyDescent="0.2">
      <c r="B41">
        <v>1</v>
      </c>
      <c r="C41">
        <v>1</v>
      </c>
      <c r="D41">
        <v>1</v>
      </c>
      <c r="E41" s="5" t="s">
        <v>1372</v>
      </c>
      <c r="F41">
        <v>2</v>
      </c>
      <c r="G41">
        <v>2</v>
      </c>
      <c r="H41" s="5" t="s">
        <v>1372</v>
      </c>
      <c r="I41" s="5" t="s">
        <v>1372</v>
      </c>
      <c r="J41" s="5" t="s">
        <v>1372</v>
      </c>
      <c r="K41">
        <v>1</v>
      </c>
      <c r="L41">
        <v>2</v>
      </c>
      <c r="M41">
        <v>2</v>
      </c>
      <c r="N41" s="5" t="s">
        <v>1372</v>
      </c>
      <c r="O41" s="5" t="s">
        <v>1372</v>
      </c>
      <c r="P41">
        <v>2</v>
      </c>
      <c r="Q41">
        <v>2</v>
      </c>
      <c r="R41" s="5" t="s">
        <v>1372</v>
      </c>
      <c r="S41" s="5" t="s">
        <v>1372</v>
      </c>
      <c r="T41">
        <v>1</v>
      </c>
      <c r="U41">
        <v>1</v>
      </c>
      <c r="V41" s="5" t="s">
        <v>1372</v>
      </c>
      <c r="W41" s="5" t="s">
        <v>1372</v>
      </c>
      <c r="X41">
        <v>1</v>
      </c>
      <c r="Y41">
        <v>2</v>
      </c>
      <c r="Z41">
        <v>2</v>
      </c>
      <c r="AA41" s="5" t="s">
        <v>1372</v>
      </c>
      <c r="AB41">
        <v>1</v>
      </c>
      <c r="AC41">
        <v>1</v>
      </c>
      <c r="AD41">
        <v>1</v>
      </c>
      <c r="AE41" s="5" t="s">
        <v>1372</v>
      </c>
      <c r="AF41" s="5" t="s">
        <v>1372</v>
      </c>
      <c r="AG41">
        <v>2</v>
      </c>
      <c r="AH41">
        <v>1</v>
      </c>
      <c r="AI41" s="5" t="s">
        <v>1372</v>
      </c>
      <c r="AJ41">
        <v>1</v>
      </c>
      <c r="AK41">
        <v>1</v>
      </c>
      <c r="AL41" s="5" t="s">
        <v>1372</v>
      </c>
      <c r="AM41">
        <v>1</v>
      </c>
      <c r="AN41">
        <v>1</v>
      </c>
      <c r="AO41" s="5" t="s">
        <v>1372</v>
      </c>
      <c r="AP41">
        <v>2</v>
      </c>
      <c r="AQ41">
        <v>2</v>
      </c>
      <c r="AR41" s="5" t="s">
        <v>1372</v>
      </c>
      <c r="AS41" s="5" t="s">
        <v>1372</v>
      </c>
      <c r="AT41">
        <v>2</v>
      </c>
      <c r="AU41">
        <v>2</v>
      </c>
      <c r="AV41" s="5" t="s">
        <v>1372</v>
      </c>
      <c r="AW41">
        <v>1</v>
      </c>
      <c r="AX41">
        <v>1</v>
      </c>
      <c r="AY41">
        <v>1</v>
      </c>
      <c r="AZ41">
        <v>1</v>
      </c>
      <c r="BA41">
        <v>1</v>
      </c>
      <c r="BB41" s="5" t="s">
        <v>1372</v>
      </c>
      <c r="BC41">
        <v>1</v>
      </c>
      <c r="BD41" s="5" t="s">
        <v>1372</v>
      </c>
      <c r="BE41" s="5" t="s">
        <v>1372</v>
      </c>
      <c r="BF41">
        <v>1</v>
      </c>
      <c r="BG41" s="5" t="s">
        <v>1372</v>
      </c>
      <c r="BH41" s="5" t="s">
        <v>1372</v>
      </c>
      <c r="BI41">
        <v>1</v>
      </c>
      <c r="BJ41">
        <v>1</v>
      </c>
      <c r="BK41" s="5" t="s">
        <v>1372</v>
      </c>
      <c r="BL41">
        <v>1</v>
      </c>
      <c r="BM41" s="5" t="s">
        <v>1372</v>
      </c>
      <c r="BN41" s="5" t="s">
        <v>1372</v>
      </c>
    </row>
    <row r="42" spans="2:66" x14ac:dyDescent="0.2">
      <c r="B42">
        <v>1</v>
      </c>
      <c r="C42">
        <v>1</v>
      </c>
      <c r="D42">
        <v>1</v>
      </c>
      <c r="E42" s="5" t="s">
        <v>1372</v>
      </c>
      <c r="F42">
        <v>1</v>
      </c>
      <c r="G42">
        <v>1</v>
      </c>
      <c r="H42">
        <v>1</v>
      </c>
      <c r="I42" s="5" t="s">
        <v>1372</v>
      </c>
      <c r="J42" s="5" t="s">
        <v>1372</v>
      </c>
      <c r="K42">
        <v>1</v>
      </c>
      <c r="L42">
        <v>1</v>
      </c>
      <c r="M42" s="5" t="s">
        <v>1372</v>
      </c>
      <c r="N42" s="5" t="s">
        <v>1372</v>
      </c>
      <c r="O42" s="5" t="s">
        <v>1372</v>
      </c>
      <c r="P42">
        <v>1</v>
      </c>
      <c r="Q42">
        <v>2</v>
      </c>
      <c r="R42">
        <v>2</v>
      </c>
      <c r="S42" s="5" t="s">
        <v>1372</v>
      </c>
      <c r="T42">
        <v>2</v>
      </c>
      <c r="U42">
        <v>2</v>
      </c>
      <c r="V42" s="5" t="s">
        <v>1372</v>
      </c>
      <c r="W42" s="5" t="s">
        <v>1372</v>
      </c>
      <c r="X42">
        <v>1</v>
      </c>
      <c r="Y42">
        <v>1</v>
      </c>
      <c r="Z42" s="5" t="s">
        <v>1372</v>
      </c>
      <c r="AA42" s="5" t="s">
        <v>1372</v>
      </c>
      <c r="AB42">
        <v>1</v>
      </c>
      <c r="AC42">
        <v>2</v>
      </c>
      <c r="AD42">
        <v>1</v>
      </c>
      <c r="AE42" s="5" t="s">
        <v>1372</v>
      </c>
      <c r="AF42" s="5" t="s">
        <v>1372</v>
      </c>
      <c r="AG42">
        <v>1</v>
      </c>
      <c r="AH42">
        <v>2</v>
      </c>
      <c r="AI42" s="5" t="s">
        <v>1372</v>
      </c>
      <c r="AJ42">
        <v>2</v>
      </c>
      <c r="AK42">
        <v>2</v>
      </c>
      <c r="AL42" s="5" t="s">
        <v>1372</v>
      </c>
      <c r="AM42">
        <v>2</v>
      </c>
      <c r="AN42">
        <v>2</v>
      </c>
      <c r="AO42" s="5" t="s">
        <v>1372</v>
      </c>
      <c r="AP42">
        <v>1</v>
      </c>
      <c r="AQ42">
        <v>1</v>
      </c>
      <c r="AR42" s="5" t="s">
        <v>1372</v>
      </c>
      <c r="AS42" s="5" t="s">
        <v>1372</v>
      </c>
      <c r="AT42">
        <v>1</v>
      </c>
      <c r="AU42">
        <v>2</v>
      </c>
      <c r="AV42" s="5" t="s">
        <v>1372</v>
      </c>
      <c r="AW42">
        <v>1</v>
      </c>
      <c r="AX42">
        <v>1</v>
      </c>
      <c r="AY42">
        <v>2</v>
      </c>
      <c r="AZ42">
        <v>1</v>
      </c>
      <c r="BA42">
        <v>2</v>
      </c>
      <c r="BB42" s="5" t="s">
        <v>1372</v>
      </c>
      <c r="BC42">
        <v>1</v>
      </c>
      <c r="BD42">
        <v>2</v>
      </c>
      <c r="BE42" s="5" t="s">
        <v>1372</v>
      </c>
      <c r="BF42">
        <v>1</v>
      </c>
      <c r="BG42">
        <v>1</v>
      </c>
      <c r="BH42" s="5" t="s">
        <v>1372</v>
      </c>
      <c r="BI42">
        <v>1</v>
      </c>
      <c r="BJ42">
        <v>1</v>
      </c>
      <c r="BK42" s="5" t="s">
        <v>1372</v>
      </c>
      <c r="BL42">
        <v>2</v>
      </c>
      <c r="BM42">
        <v>2</v>
      </c>
      <c r="BN42" s="5" t="s">
        <v>1372</v>
      </c>
    </row>
    <row r="43" spans="2:66" x14ac:dyDescent="0.2">
      <c r="B43">
        <v>1</v>
      </c>
      <c r="C43">
        <v>1</v>
      </c>
      <c r="D43" s="5" t="s">
        <v>1372</v>
      </c>
      <c r="E43" s="5" t="s">
        <v>1372</v>
      </c>
      <c r="F43">
        <v>1</v>
      </c>
      <c r="G43">
        <v>2</v>
      </c>
      <c r="H43" s="5" t="s">
        <v>1372</v>
      </c>
      <c r="I43" s="5" t="s">
        <v>1372</v>
      </c>
      <c r="J43" s="5" t="s">
        <v>1372</v>
      </c>
      <c r="K43">
        <v>1</v>
      </c>
      <c r="L43">
        <v>2</v>
      </c>
      <c r="M43">
        <v>1</v>
      </c>
      <c r="N43" s="5" t="s">
        <v>1372</v>
      </c>
      <c r="O43" s="5" t="s">
        <v>1372</v>
      </c>
      <c r="P43">
        <v>1</v>
      </c>
      <c r="Q43" s="5" t="s">
        <v>1372</v>
      </c>
      <c r="R43" s="5" t="s">
        <v>1372</v>
      </c>
      <c r="S43" s="5" t="s">
        <v>1372</v>
      </c>
      <c r="T43">
        <v>1</v>
      </c>
      <c r="U43">
        <v>1</v>
      </c>
      <c r="V43" s="5" t="s">
        <v>1372</v>
      </c>
      <c r="W43" s="5" t="s">
        <v>1372</v>
      </c>
      <c r="X43">
        <v>1</v>
      </c>
      <c r="Y43">
        <v>1</v>
      </c>
      <c r="Z43" s="5" t="s">
        <v>1372</v>
      </c>
      <c r="AA43" s="5" t="s">
        <v>1372</v>
      </c>
      <c r="AB43">
        <v>1</v>
      </c>
      <c r="AC43">
        <v>1</v>
      </c>
      <c r="AD43" s="5" t="s">
        <v>1372</v>
      </c>
      <c r="AE43" s="5" t="s">
        <v>1372</v>
      </c>
      <c r="AF43" s="5" t="s">
        <v>1372</v>
      </c>
      <c r="AG43">
        <v>1</v>
      </c>
      <c r="AH43" s="5" t="s">
        <v>1372</v>
      </c>
      <c r="AI43" s="5" t="s">
        <v>1372</v>
      </c>
      <c r="AJ43">
        <v>1</v>
      </c>
      <c r="AK43">
        <v>1</v>
      </c>
      <c r="AL43" s="5" t="s">
        <v>1372</v>
      </c>
      <c r="AM43">
        <v>1</v>
      </c>
      <c r="AN43">
        <v>1</v>
      </c>
      <c r="AO43" s="5" t="s">
        <v>1372</v>
      </c>
      <c r="AP43">
        <v>1</v>
      </c>
      <c r="AQ43">
        <v>1</v>
      </c>
      <c r="AR43" s="5" t="s">
        <v>1372</v>
      </c>
      <c r="AS43" s="5" t="s">
        <v>1372</v>
      </c>
      <c r="AT43">
        <v>1</v>
      </c>
      <c r="AU43" s="5" t="s">
        <v>1372</v>
      </c>
      <c r="AV43" s="5" t="s">
        <v>1372</v>
      </c>
      <c r="AW43">
        <v>1</v>
      </c>
      <c r="AX43">
        <v>1</v>
      </c>
      <c r="AY43" s="5" t="s">
        <v>1372</v>
      </c>
      <c r="AZ43">
        <v>1</v>
      </c>
      <c r="BA43">
        <v>1</v>
      </c>
      <c r="BB43" s="5" t="s">
        <v>1372</v>
      </c>
      <c r="BC43">
        <v>1</v>
      </c>
      <c r="BD43">
        <v>1</v>
      </c>
      <c r="BE43" s="5" t="s">
        <v>1372</v>
      </c>
      <c r="BF43">
        <v>1</v>
      </c>
      <c r="BG43">
        <v>1</v>
      </c>
      <c r="BH43" s="5" t="s">
        <v>1372</v>
      </c>
      <c r="BI43">
        <v>1</v>
      </c>
      <c r="BJ43">
        <v>1</v>
      </c>
      <c r="BK43" s="5" t="s">
        <v>1372</v>
      </c>
      <c r="BL43">
        <v>1</v>
      </c>
      <c r="BM43">
        <v>1</v>
      </c>
      <c r="BN43" s="5" t="s">
        <v>1372</v>
      </c>
    </row>
    <row r="44" spans="2:66" x14ac:dyDescent="0.2">
      <c r="B44">
        <v>1</v>
      </c>
      <c r="C44">
        <v>2</v>
      </c>
      <c r="D44" s="5" t="s">
        <v>1372</v>
      </c>
      <c r="E44" s="5" t="s">
        <v>1372</v>
      </c>
      <c r="F44">
        <v>2</v>
      </c>
      <c r="G44">
        <v>3</v>
      </c>
      <c r="H44" s="5" t="s">
        <v>1372</v>
      </c>
      <c r="I44" s="5" t="s">
        <v>1372</v>
      </c>
      <c r="J44" s="5" t="s">
        <v>1372</v>
      </c>
      <c r="K44">
        <v>2</v>
      </c>
      <c r="L44">
        <v>2</v>
      </c>
      <c r="M44" s="5" t="s">
        <v>1372</v>
      </c>
      <c r="N44" s="5" t="s">
        <v>1372</v>
      </c>
      <c r="O44" s="5" t="s">
        <v>1372</v>
      </c>
      <c r="P44">
        <v>1</v>
      </c>
      <c r="Q44">
        <v>1</v>
      </c>
      <c r="R44" s="5" t="s">
        <v>1372</v>
      </c>
      <c r="S44" s="5" t="s">
        <v>1372</v>
      </c>
      <c r="T44">
        <v>1</v>
      </c>
      <c r="U44">
        <v>2</v>
      </c>
      <c r="V44">
        <v>1</v>
      </c>
      <c r="W44" s="5" t="s">
        <v>1372</v>
      </c>
      <c r="X44">
        <v>1</v>
      </c>
      <c r="Y44">
        <v>1</v>
      </c>
      <c r="Z44" s="5" t="s">
        <v>1372</v>
      </c>
      <c r="AA44" s="5" t="s">
        <v>1372</v>
      </c>
      <c r="AB44">
        <v>1</v>
      </c>
      <c r="AC44">
        <v>2</v>
      </c>
      <c r="AD44">
        <v>2</v>
      </c>
      <c r="AE44" s="5" t="s">
        <v>1372</v>
      </c>
      <c r="AF44" s="5" t="s">
        <v>1372</v>
      </c>
      <c r="AG44">
        <v>1</v>
      </c>
      <c r="AH44">
        <v>1</v>
      </c>
      <c r="AI44" s="5" t="s">
        <v>1372</v>
      </c>
      <c r="AJ44">
        <v>1</v>
      </c>
      <c r="AK44" s="5" t="s">
        <v>1372</v>
      </c>
      <c r="AL44" s="5" t="s">
        <v>1372</v>
      </c>
      <c r="AM44">
        <v>1</v>
      </c>
      <c r="AN44">
        <v>1</v>
      </c>
      <c r="AO44" s="5" t="s">
        <v>1372</v>
      </c>
      <c r="AP44">
        <v>1</v>
      </c>
      <c r="AQ44">
        <v>1</v>
      </c>
      <c r="AR44" s="5" t="s">
        <v>1372</v>
      </c>
      <c r="AS44" s="5" t="s">
        <v>1372</v>
      </c>
      <c r="AT44" s="5" t="s">
        <v>1372</v>
      </c>
      <c r="AU44">
        <v>2</v>
      </c>
      <c r="AV44" s="5" t="s">
        <v>1372</v>
      </c>
      <c r="AW44">
        <v>1</v>
      </c>
      <c r="AX44">
        <v>1</v>
      </c>
      <c r="AY44" s="5" t="s">
        <v>1372</v>
      </c>
      <c r="AZ44">
        <v>2</v>
      </c>
      <c r="BA44">
        <v>2</v>
      </c>
      <c r="BB44">
        <v>2</v>
      </c>
      <c r="BC44">
        <v>2</v>
      </c>
      <c r="BD44">
        <v>1</v>
      </c>
      <c r="BE44" s="5" t="s">
        <v>1372</v>
      </c>
      <c r="BF44">
        <v>1</v>
      </c>
      <c r="BG44">
        <v>1</v>
      </c>
      <c r="BH44" s="5" t="s">
        <v>1372</v>
      </c>
      <c r="BI44">
        <v>1</v>
      </c>
      <c r="BJ44">
        <v>2</v>
      </c>
      <c r="BK44" s="5" t="s">
        <v>1372</v>
      </c>
      <c r="BL44">
        <v>1</v>
      </c>
      <c r="BM44">
        <v>1</v>
      </c>
      <c r="BN44" s="5" t="s">
        <v>1372</v>
      </c>
    </row>
    <row r="45" spans="2:66" x14ac:dyDescent="0.2">
      <c r="B45">
        <v>2</v>
      </c>
      <c r="C45">
        <v>2</v>
      </c>
      <c r="D45">
        <v>2</v>
      </c>
      <c r="E45" s="5" t="s">
        <v>1372</v>
      </c>
      <c r="F45">
        <v>2</v>
      </c>
      <c r="G45">
        <v>1</v>
      </c>
      <c r="H45" s="5" t="s">
        <v>1372</v>
      </c>
      <c r="I45" s="5" t="s">
        <v>1372</v>
      </c>
      <c r="J45" s="5" t="s">
        <v>1372</v>
      </c>
      <c r="K45">
        <v>1</v>
      </c>
      <c r="L45">
        <v>2</v>
      </c>
      <c r="M45">
        <v>2</v>
      </c>
      <c r="N45" s="5" t="s">
        <v>1372</v>
      </c>
      <c r="O45" s="5" t="s">
        <v>1372</v>
      </c>
      <c r="P45">
        <v>2</v>
      </c>
      <c r="Q45" s="5" t="s">
        <v>1372</v>
      </c>
      <c r="R45" s="5" t="s">
        <v>1372</v>
      </c>
      <c r="S45" s="5" t="s">
        <v>1372</v>
      </c>
      <c r="T45">
        <v>2</v>
      </c>
      <c r="U45">
        <v>2</v>
      </c>
      <c r="V45" s="5" t="s">
        <v>1372</v>
      </c>
      <c r="W45" s="5" t="s">
        <v>1372</v>
      </c>
      <c r="X45">
        <v>1</v>
      </c>
      <c r="Y45">
        <v>2</v>
      </c>
      <c r="Z45" s="5" t="s">
        <v>1372</v>
      </c>
      <c r="AA45" s="5" t="s">
        <v>1372</v>
      </c>
      <c r="AB45">
        <v>2</v>
      </c>
      <c r="AC45">
        <v>2</v>
      </c>
      <c r="AD45" s="5" t="s">
        <v>1372</v>
      </c>
      <c r="AE45" s="5" t="s">
        <v>1372</v>
      </c>
      <c r="AF45" s="5" t="s">
        <v>1372</v>
      </c>
      <c r="AG45">
        <v>2</v>
      </c>
      <c r="AH45">
        <v>1</v>
      </c>
      <c r="AI45" s="5" t="s">
        <v>1372</v>
      </c>
      <c r="AJ45">
        <v>2</v>
      </c>
      <c r="AK45">
        <v>2</v>
      </c>
      <c r="AL45" s="5" t="s">
        <v>1372</v>
      </c>
      <c r="AM45">
        <v>1</v>
      </c>
      <c r="AN45" s="5" t="s">
        <v>1372</v>
      </c>
      <c r="AO45" s="5" t="s">
        <v>1372</v>
      </c>
      <c r="AP45">
        <v>1</v>
      </c>
      <c r="AQ45">
        <v>1</v>
      </c>
      <c r="AR45" s="5" t="s">
        <v>1372</v>
      </c>
      <c r="AS45" s="5" t="s">
        <v>1372</v>
      </c>
      <c r="AT45">
        <v>1</v>
      </c>
      <c r="AU45" s="5" t="s">
        <v>1372</v>
      </c>
      <c r="AV45" s="5" t="s">
        <v>1372</v>
      </c>
      <c r="AW45">
        <v>1</v>
      </c>
      <c r="AX45" s="5" t="s">
        <v>1372</v>
      </c>
      <c r="AY45" s="5" t="s">
        <v>1372</v>
      </c>
      <c r="AZ45">
        <v>1</v>
      </c>
      <c r="BA45">
        <v>1</v>
      </c>
      <c r="BB45" s="5" t="s">
        <v>1372</v>
      </c>
      <c r="BC45">
        <v>1</v>
      </c>
      <c r="BD45">
        <v>1</v>
      </c>
      <c r="BE45" s="5" t="s">
        <v>1372</v>
      </c>
      <c r="BF45">
        <v>2</v>
      </c>
      <c r="BG45" s="5" t="s">
        <v>1372</v>
      </c>
      <c r="BH45" s="5" t="s">
        <v>1372</v>
      </c>
      <c r="BI45">
        <v>1</v>
      </c>
      <c r="BJ45" s="5" t="s">
        <v>1372</v>
      </c>
      <c r="BK45" s="5" t="s">
        <v>1372</v>
      </c>
      <c r="BL45">
        <v>1</v>
      </c>
      <c r="BM45">
        <v>1</v>
      </c>
      <c r="BN45" s="5" t="s">
        <v>1372</v>
      </c>
    </row>
    <row r="46" spans="2:66" x14ac:dyDescent="0.2">
      <c r="B46">
        <v>1</v>
      </c>
      <c r="C46">
        <v>2</v>
      </c>
      <c r="D46">
        <v>1</v>
      </c>
      <c r="E46" s="5" t="s">
        <v>1372</v>
      </c>
      <c r="F46">
        <v>1</v>
      </c>
      <c r="G46">
        <v>1</v>
      </c>
      <c r="H46" s="5" t="s">
        <v>1372</v>
      </c>
      <c r="I46" s="5" t="s">
        <v>1372</v>
      </c>
      <c r="J46" s="5" t="s">
        <v>1372</v>
      </c>
      <c r="K46">
        <v>1</v>
      </c>
      <c r="L46">
        <v>1</v>
      </c>
      <c r="M46" s="5" t="s">
        <v>1372</v>
      </c>
      <c r="N46" s="5" t="s">
        <v>1372</v>
      </c>
      <c r="O46" s="5" t="s">
        <v>1372</v>
      </c>
      <c r="P46">
        <v>1</v>
      </c>
      <c r="Q46">
        <v>1</v>
      </c>
      <c r="R46" s="5" t="s">
        <v>1372</v>
      </c>
      <c r="S46" s="5" t="s">
        <v>1372</v>
      </c>
      <c r="T46">
        <v>2</v>
      </c>
      <c r="U46">
        <v>2</v>
      </c>
      <c r="V46" s="5" t="s">
        <v>1372</v>
      </c>
      <c r="W46" s="5" t="s">
        <v>1372</v>
      </c>
      <c r="X46">
        <v>2</v>
      </c>
      <c r="Y46">
        <v>2</v>
      </c>
      <c r="Z46" s="5" t="s">
        <v>1372</v>
      </c>
      <c r="AA46" s="5" t="s">
        <v>1372</v>
      </c>
      <c r="AB46">
        <v>2</v>
      </c>
      <c r="AC46">
        <v>2</v>
      </c>
      <c r="AD46" s="5" t="s">
        <v>1372</v>
      </c>
      <c r="AE46" s="5" t="s">
        <v>1372</v>
      </c>
      <c r="AF46" s="5" t="s">
        <v>1372</v>
      </c>
      <c r="AG46">
        <v>1</v>
      </c>
      <c r="AH46">
        <v>1</v>
      </c>
      <c r="AI46" s="5" t="s">
        <v>1372</v>
      </c>
      <c r="AJ46">
        <v>2</v>
      </c>
      <c r="AK46">
        <v>2</v>
      </c>
      <c r="AL46">
        <v>2</v>
      </c>
      <c r="AM46">
        <v>2</v>
      </c>
      <c r="AN46">
        <v>2</v>
      </c>
      <c r="AO46" s="5" t="s">
        <v>1372</v>
      </c>
      <c r="AP46">
        <v>2</v>
      </c>
      <c r="AQ46">
        <v>1</v>
      </c>
      <c r="AR46" s="5" t="s">
        <v>1372</v>
      </c>
      <c r="AS46" s="5" t="s">
        <v>1372</v>
      </c>
      <c r="AT46">
        <v>1</v>
      </c>
      <c r="AU46">
        <v>2</v>
      </c>
      <c r="AV46" s="5" t="s">
        <v>1372</v>
      </c>
      <c r="AW46">
        <v>1</v>
      </c>
      <c r="AX46">
        <v>1</v>
      </c>
      <c r="AY46" s="5" t="s">
        <v>1372</v>
      </c>
      <c r="AZ46">
        <v>1</v>
      </c>
      <c r="BA46">
        <v>1</v>
      </c>
      <c r="BB46" s="5" t="s">
        <v>1372</v>
      </c>
      <c r="BC46">
        <v>2</v>
      </c>
      <c r="BD46">
        <v>1</v>
      </c>
      <c r="BE46" s="5" t="s">
        <v>1372</v>
      </c>
      <c r="BF46">
        <v>1</v>
      </c>
      <c r="BG46">
        <v>1</v>
      </c>
      <c r="BH46" s="5" t="s">
        <v>1372</v>
      </c>
      <c r="BI46">
        <v>1</v>
      </c>
      <c r="BJ46" s="5" t="s">
        <v>1372</v>
      </c>
      <c r="BK46" s="5" t="s">
        <v>1372</v>
      </c>
      <c r="BL46">
        <v>1</v>
      </c>
      <c r="BM46" s="5" t="s">
        <v>1372</v>
      </c>
      <c r="BN46" s="5" t="s">
        <v>1372</v>
      </c>
    </row>
    <row r="47" spans="2:66" x14ac:dyDescent="0.2">
      <c r="B47">
        <v>1</v>
      </c>
      <c r="C47">
        <v>2</v>
      </c>
      <c r="D47" s="5" t="s">
        <v>1372</v>
      </c>
      <c r="E47" s="5" t="s">
        <v>1372</v>
      </c>
      <c r="F47">
        <v>2</v>
      </c>
      <c r="G47">
        <v>1</v>
      </c>
      <c r="H47">
        <v>2</v>
      </c>
      <c r="I47" s="5" t="s">
        <v>1372</v>
      </c>
      <c r="J47" s="5" t="s">
        <v>1372</v>
      </c>
      <c r="K47">
        <v>1</v>
      </c>
      <c r="L47">
        <v>1</v>
      </c>
      <c r="M47" s="5" t="s">
        <v>1372</v>
      </c>
      <c r="N47" s="5" t="s">
        <v>1372</v>
      </c>
      <c r="O47" s="5" t="s">
        <v>1372</v>
      </c>
      <c r="P47">
        <v>1</v>
      </c>
      <c r="Q47">
        <v>1</v>
      </c>
      <c r="R47" s="5" t="s">
        <v>1372</v>
      </c>
      <c r="S47" s="5" t="s">
        <v>1372</v>
      </c>
      <c r="T47">
        <v>1</v>
      </c>
      <c r="U47">
        <v>2</v>
      </c>
      <c r="V47" s="5" t="s">
        <v>1372</v>
      </c>
      <c r="W47" s="5" t="s">
        <v>1372</v>
      </c>
      <c r="X47">
        <v>1</v>
      </c>
      <c r="Y47" s="5" t="s">
        <v>1372</v>
      </c>
      <c r="Z47" s="5" t="s">
        <v>1372</v>
      </c>
      <c r="AA47" s="5" t="s">
        <v>1372</v>
      </c>
      <c r="AB47">
        <v>2</v>
      </c>
      <c r="AC47">
        <v>2</v>
      </c>
      <c r="AD47" s="5" t="s">
        <v>1372</v>
      </c>
      <c r="AE47" s="5" t="s">
        <v>1372</v>
      </c>
      <c r="AF47" s="5" t="s">
        <v>1372</v>
      </c>
      <c r="AG47">
        <v>2</v>
      </c>
      <c r="AH47">
        <v>2</v>
      </c>
      <c r="AI47" s="5" t="s">
        <v>1372</v>
      </c>
      <c r="AJ47">
        <v>2</v>
      </c>
      <c r="AK47">
        <v>2</v>
      </c>
      <c r="AL47" s="5" t="s">
        <v>1372</v>
      </c>
      <c r="AM47">
        <v>1</v>
      </c>
      <c r="AN47">
        <v>1</v>
      </c>
      <c r="AO47" s="5" t="s">
        <v>1372</v>
      </c>
      <c r="AP47">
        <v>1</v>
      </c>
      <c r="AQ47">
        <v>1</v>
      </c>
      <c r="AR47" s="5" t="s">
        <v>1372</v>
      </c>
      <c r="AS47" s="5" t="s">
        <v>1372</v>
      </c>
      <c r="AT47">
        <v>1</v>
      </c>
      <c r="AU47">
        <v>2</v>
      </c>
      <c r="AV47" s="5" t="s">
        <v>1372</v>
      </c>
      <c r="AW47">
        <v>1</v>
      </c>
      <c r="AX47">
        <v>1</v>
      </c>
      <c r="AY47" s="5" t="s">
        <v>1372</v>
      </c>
      <c r="AZ47" s="5" t="s">
        <v>1372</v>
      </c>
      <c r="BA47" s="5" t="s">
        <v>1372</v>
      </c>
      <c r="BB47" s="5" t="s">
        <v>1372</v>
      </c>
      <c r="BC47" s="5" t="s">
        <v>1372</v>
      </c>
      <c r="BD47" s="5" t="s">
        <v>1372</v>
      </c>
      <c r="BE47" s="5" t="s">
        <v>1372</v>
      </c>
      <c r="BF47" s="5">
        <v>999</v>
      </c>
      <c r="BG47" s="5" t="s">
        <v>1372</v>
      </c>
      <c r="BH47" s="5" t="s">
        <v>1372</v>
      </c>
      <c r="BI47" s="5" t="s">
        <v>1372</v>
      </c>
      <c r="BJ47" s="5" t="s">
        <v>1372</v>
      </c>
      <c r="BK47" s="5" t="s">
        <v>1372</v>
      </c>
      <c r="BL47" s="5" t="s">
        <v>1372</v>
      </c>
      <c r="BM47" s="5" t="s">
        <v>1372</v>
      </c>
      <c r="BN47" s="5" t="s">
        <v>1372</v>
      </c>
    </row>
    <row r="48" spans="2:66" x14ac:dyDescent="0.2">
      <c r="B48">
        <v>1</v>
      </c>
      <c r="C48">
        <v>2</v>
      </c>
      <c r="D48" s="5" t="s">
        <v>1372</v>
      </c>
      <c r="E48" s="5" t="s">
        <v>1372</v>
      </c>
      <c r="F48">
        <v>1</v>
      </c>
      <c r="G48">
        <v>2</v>
      </c>
      <c r="H48">
        <v>1</v>
      </c>
      <c r="I48" s="5" t="s">
        <v>1372</v>
      </c>
      <c r="J48" s="5" t="s">
        <v>1372</v>
      </c>
      <c r="K48">
        <v>1</v>
      </c>
      <c r="L48">
        <v>1</v>
      </c>
      <c r="M48" s="5" t="s">
        <v>1372</v>
      </c>
      <c r="N48" s="5" t="s">
        <v>1372</v>
      </c>
      <c r="O48" s="5" t="s">
        <v>1372</v>
      </c>
      <c r="P48">
        <v>1</v>
      </c>
      <c r="Q48" s="5" t="s">
        <v>1372</v>
      </c>
      <c r="R48" s="5" t="s">
        <v>1372</v>
      </c>
      <c r="S48" s="5" t="s">
        <v>1372</v>
      </c>
      <c r="T48">
        <v>1</v>
      </c>
      <c r="U48">
        <v>1</v>
      </c>
      <c r="V48" s="5" t="s">
        <v>1372</v>
      </c>
      <c r="W48" s="5" t="s">
        <v>1372</v>
      </c>
      <c r="X48">
        <v>1</v>
      </c>
      <c r="Y48">
        <v>1</v>
      </c>
      <c r="Z48" s="5" t="s">
        <v>1372</v>
      </c>
      <c r="AA48" s="5" t="s">
        <v>1372</v>
      </c>
      <c r="AB48">
        <v>1</v>
      </c>
      <c r="AC48">
        <v>1</v>
      </c>
      <c r="AD48" s="5" t="s">
        <v>1372</v>
      </c>
      <c r="AE48" s="5" t="s">
        <v>1372</v>
      </c>
      <c r="AF48" s="5" t="s">
        <v>1372</v>
      </c>
      <c r="AG48">
        <v>1</v>
      </c>
      <c r="AH48">
        <v>1</v>
      </c>
      <c r="AI48" s="5" t="s">
        <v>1372</v>
      </c>
      <c r="AJ48">
        <v>1</v>
      </c>
      <c r="AK48">
        <v>1</v>
      </c>
      <c r="AL48" s="5" t="s">
        <v>1372</v>
      </c>
      <c r="AM48">
        <v>1</v>
      </c>
      <c r="AN48">
        <v>1</v>
      </c>
      <c r="AO48" s="5" t="s">
        <v>1372</v>
      </c>
      <c r="AP48">
        <v>1</v>
      </c>
      <c r="AQ48" s="5" t="s">
        <v>1372</v>
      </c>
      <c r="AR48" s="5" t="s">
        <v>1372</v>
      </c>
      <c r="AS48" s="5" t="s">
        <v>1372</v>
      </c>
      <c r="AT48">
        <v>1</v>
      </c>
      <c r="AU48">
        <v>1</v>
      </c>
      <c r="AV48" s="5" t="s">
        <v>1372</v>
      </c>
      <c r="AW48">
        <v>1</v>
      </c>
      <c r="AX48" s="5" t="s">
        <v>1372</v>
      </c>
      <c r="AY48" s="5" t="s">
        <v>1372</v>
      </c>
      <c r="AZ48" s="5" t="s">
        <v>1372</v>
      </c>
      <c r="BA48" s="5" t="s">
        <v>1372</v>
      </c>
      <c r="BB48" s="5" t="s">
        <v>1372</v>
      </c>
      <c r="BC48" s="5" t="s">
        <v>1372</v>
      </c>
      <c r="BD48" s="5" t="s">
        <v>1372</v>
      </c>
      <c r="BE48" s="5" t="s">
        <v>1372</v>
      </c>
      <c r="BF48" s="5">
        <v>999</v>
      </c>
      <c r="BG48" s="5" t="s">
        <v>1372</v>
      </c>
      <c r="BH48" s="5" t="s">
        <v>1372</v>
      </c>
      <c r="BI48" s="5" t="s">
        <v>1372</v>
      </c>
      <c r="BJ48" s="5" t="s">
        <v>1372</v>
      </c>
      <c r="BK48" s="5" t="s">
        <v>1372</v>
      </c>
      <c r="BL48" s="5" t="s">
        <v>1372</v>
      </c>
      <c r="BM48" s="5" t="s">
        <v>1372</v>
      </c>
      <c r="BN48" s="5" t="s">
        <v>1372</v>
      </c>
    </row>
    <row r="49" spans="2:66" x14ac:dyDescent="0.2">
      <c r="B49">
        <v>2</v>
      </c>
      <c r="C49">
        <v>2</v>
      </c>
      <c r="D49" s="5" t="s">
        <v>1372</v>
      </c>
      <c r="E49" s="5" t="s">
        <v>1372</v>
      </c>
      <c r="F49">
        <v>1</v>
      </c>
      <c r="G49">
        <v>2</v>
      </c>
      <c r="H49">
        <v>1</v>
      </c>
      <c r="I49" s="5" t="s">
        <v>1372</v>
      </c>
      <c r="J49" s="5" t="s">
        <v>1372</v>
      </c>
      <c r="K49">
        <v>1</v>
      </c>
      <c r="L49">
        <v>1</v>
      </c>
      <c r="M49" s="5" t="s">
        <v>1372</v>
      </c>
      <c r="N49" s="5" t="s">
        <v>1372</v>
      </c>
      <c r="O49" s="5" t="s">
        <v>1372</v>
      </c>
      <c r="P49">
        <v>2</v>
      </c>
      <c r="Q49">
        <v>1</v>
      </c>
      <c r="R49" s="5" t="s">
        <v>1372</v>
      </c>
      <c r="S49" s="5" t="s">
        <v>1372</v>
      </c>
      <c r="T49">
        <v>2</v>
      </c>
      <c r="U49" s="5" t="s">
        <v>1372</v>
      </c>
      <c r="V49" s="5" t="s">
        <v>1372</v>
      </c>
      <c r="W49" s="5" t="s">
        <v>1372</v>
      </c>
      <c r="X49">
        <v>2</v>
      </c>
      <c r="Y49" s="5" t="s">
        <v>1372</v>
      </c>
      <c r="Z49" s="5" t="s">
        <v>1372</v>
      </c>
      <c r="AA49" s="5" t="s">
        <v>1372</v>
      </c>
      <c r="AB49">
        <v>2</v>
      </c>
      <c r="AC49">
        <v>1</v>
      </c>
      <c r="AD49" s="5" t="s">
        <v>1372</v>
      </c>
      <c r="AE49" s="5" t="s">
        <v>1372</v>
      </c>
      <c r="AF49" s="5" t="s">
        <v>1372</v>
      </c>
      <c r="AG49">
        <v>2</v>
      </c>
      <c r="AH49">
        <v>2</v>
      </c>
      <c r="AI49" s="5" t="s">
        <v>1372</v>
      </c>
      <c r="AJ49">
        <v>2</v>
      </c>
      <c r="AK49">
        <v>1</v>
      </c>
      <c r="AL49" s="5" t="s">
        <v>1372</v>
      </c>
      <c r="AM49">
        <v>2</v>
      </c>
      <c r="AN49">
        <v>1</v>
      </c>
      <c r="AO49" s="5" t="s">
        <v>1372</v>
      </c>
      <c r="AP49">
        <v>1</v>
      </c>
      <c r="AQ49" s="5" t="s">
        <v>1372</v>
      </c>
      <c r="AR49" s="5" t="s">
        <v>1372</v>
      </c>
      <c r="AS49" s="5" t="s">
        <v>1372</v>
      </c>
      <c r="AT49">
        <v>1</v>
      </c>
      <c r="AU49">
        <v>2</v>
      </c>
      <c r="AV49" s="5" t="s">
        <v>1372</v>
      </c>
      <c r="AW49">
        <v>2</v>
      </c>
      <c r="AX49">
        <v>1</v>
      </c>
      <c r="AY49" s="5" t="s">
        <v>1372</v>
      </c>
      <c r="AZ49">
        <v>2</v>
      </c>
      <c r="BA49">
        <v>2</v>
      </c>
      <c r="BB49" s="5" t="s">
        <v>1372</v>
      </c>
      <c r="BC49">
        <v>1</v>
      </c>
      <c r="BD49">
        <v>2</v>
      </c>
      <c r="BE49" s="5" t="s">
        <v>1372</v>
      </c>
      <c r="BF49">
        <v>2</v>
      </c>
      <c r="BG49">
        <v>2</v>
      </c>
      <c r="BH49" s="5" t="s">
        <v>1372</v>
      </c>
      <c r="BI49">
        <v>2</v>
      </c>
      <c r="BJ49" s="5" t="s">
        <v>1372</v>
      </c>
      <c r="BK49" s="5" t="s">
        <v>1372</v>
      </c>
      <c r="BL49">
        <v>2</v>
      </c>
      <c r="BM49" s="5" t="s">
        <v>1372</v>
      </c>
      <c r="BN49" s="5" t="s">
        <v>1372</v>
      </c>
    </row>
    <row r="50" spans="2:66" x14ac:dyDescent="0.2">
      <c r="B50">
        <v>1</v>
      </c>
      <c r="C50">
        <v>2</v>
      </c>
      <c r="D50" s="5" t="s">
        <v>1372</v>
      </c>
      <c r="E50" s="5" t="s">
        <v>1372</v>
      </c>
      <c r="F50">
        <v>1</v>
      </c>
      <c r="G50">
        <v>1</v>
      </c>
      <c r="H50" s="5" t="s">
        <v>1372</v>
      </c>
      <c r="I50" s="5" t="s">
        <v>1372</v>
      </c>
      <c r="J50" s="5" t="s">
        <v>1372</v>
      </c>
      <c r="K50">
        <v>1</v>
      </c>
      <c r="L50">
        <v>1</v>
      </c>
      <c r="M50" s="5" t="s">
        <v>1372</v>
      </c>
      <c r="N50" s="5" t="s">
        <v>1372</v>
      </c>
      <c r="O50" s="5" t="s">
        <v>1372</v>
      </c>
      <c r="P50">
        <v>1</v>
      </c>
      <c r="Q50">
        <v>1</v>
      </c>
      <c r="R50" s="5" t="s">
        <v>1372</v>
      </c>
      <c r="S50" s="5" t="s">
        <v>1372</v>
      </c>
      <c r="T50">
        <v>1</v>
      </c>
      <c r="U50">
        <v>2</v>
      </c>
      <c r="V50" s="5" t="s">
        <v>1372</v>
      </c>
      <c r="W50" s="5" t="s">
        <v>1372</v>
      </c>
      <c r="X50">
        <v>1</v>
      </c>
      <c r="Y50">
        <v>1</v>
      </c>
      <c r="Z50" s="5" t="s">
        <v>1372</v>
      </c>
      <c r="AA50" s="5" t="s">
        <v>1372</v>
      </c>
      <c r="AB50">
        <v>2</v>
      </c>
      <c r="AC50">
        <v>1</v>
      </c>
      <c r="AD50" s="5" t="s">
        <v>1372</v>
      </c>
      <c r="AE50" s="5" t="s">
        <v>1372</v>
      </c>
      <c r="AF50" s="5" t="s">
        <v>1372</v>
      </c>
      <c r="AG50">
        <v>1</v>
      </c>
      <c r="AH50" s="5" t="s">
        <v>1372</v>
      </c>
      <c r="AI50" s="5" t="s">
        <v>1372</v>
      </c>
      <c r="AJ50">
        <v>1</v>
      </c>
      <c r="AK50">
        <v>1</v>
      </c>
      <c r="AL50">
        <v>1</v>
      </c>
      <c r="AM50">
        <v>1</v>
      </c>
      <c r="AN50">
        <v>1</v>
      </c>
      <c r="AO50" s="5" t="s">
        <v>1372</v>
      </c>
      <c r="AP50">
        <v>1</v>
      </c>
      <c r="AQ50" s="5" t="s">
        <v>1372</v>
      </c>
      <c r="AR50" s="5" t="s">
        <v>1372</v>
      </c>
      <c r="AS50" s="5" t="s">
        <v>1372</v>
      </c>
      <c r="AT50">
        <v>1</v>
      </c>
      <c r="AU50">
        <v>1</v>
      </c>
      <c r="AV50">
        <v>1</v>
      </c>
      <c r="AW50">
        <v>1</v>
      </c>
      <c r="AX50">
        <v>1</v>
      </c>
      <c r="AY50" s="5" t="s">
        <v>1372</v>
      </c>
      <c r="AZ50">
        <v>1</v>
      </c>
      <c r="BA50">
        <v>1</v>
      </c>
      <c r="BB50" s="5" t="s">
        <v>1372</v>
      </c>
      <c r="BC50">
        <v>1</v>
      </c>
      <c r="BD50">
        <v>1</v>
      </c>
      <c r="BE50" s="5" t="s">
        <v>1372</v>
      </c>
      <c r="BF50">
        <v>1</v>
      </c>
      <c r="BG50">
        <v>1</v>
      </c>
      <c r="BH50" s="5" t="s">
        <v>1372</v>
      </c>
      <c r="BI50">
        <v>1</v>
      </c>
      <c r="BJ50">
        <v>1</v>
      </c>
      <c r="BK50" s="5" t="s">
        <v>1372</v>
      </c>
      <c r="BL50">
        <v>1</v>
      </c>
      <c r="BM50">
        <v>1</v>
      </c>
      <c r="BN50" s="5" t="s">
        <v>1372</v>
      </c>
    </row>
    <row r="51" spans="2:66" x14ac:dyDescent="0.2">
      <c r="B51">
        <v>2</v>
      </c>
      <c r="C51">
        <v>2</v>
      </c>
      <c r="D51">
        <v>2</v>
      </c>
      <c r="E51" s="5" t="s">
        <v>1372</v>
      </c>
      <c r="F51">
        <v>1</v>
      </c>
      <c r="G51">
        <v>2</v>
      </c>
      <c r="H51" s="5" t="s">
        <v>1372</v>
      </c>
      <c r="I51" s="5" t="s">
        <v>1372</v>
      </c>
      <c r="J51" s="5" t="s">
        <v>1372</v>
      </c>
      <c r="K51">
        <v>1</v>
      </c>
      <c r="L51">
        <v>1</v>
      </c>
      <c r="M51" s="5" t="s">
        <v>1372</v>
      </c>
      <c r="N51" s="5" t="s">
        <v>1372</v>
      </c>
      <c r="O51" s="5" t="s">
        <v>1372</v>
      </c>
      <c r="P51">
        <v>1</v>
      </c>
      <c r="Q51">
        <v>1</v>
      </c>
      <c r="R51" s="5" t="s">
        <v>1372</v>
      </c>
      <c r="S51" s="5" t="s">
        <v>1372</v>
      </c>
      <c r="T51">
        <v>1</v>
      </c>
      <c r="U51">
        <v>1</v>
      </c>
      <c r="V51" s="5" t="s">
        <v>1372</v>
      </c>
      <c r="W51" s="5" t="s">
        <v>1372</v>
      </c>
      <c r="X51">
        <v>1</v>
      </c>
      <c r="Y51">
        <v>2</v>
      </c>
      <c r="Z51">
        <v>2</v>
      </c>
      <c r="AA51" s="5" t="s">
        <v>1372</v>
      </c>
      <c r="AB51">
        <v>1</v>
      </c>
      <c r="AC51">
        <v>1</v>
      </c>
      <c r="AD51" s="5" t="s">
        <v>1372</v>
      </c>
      <c r="AE51" s="5" t="s">
        <v>1372</v>
      </c>
      <c r="AF51" s="5" t="s">
        <v>1372</v>
      </c>
      <c r="AG51">
        <v>2</v>
      </c>
      <c r="AH51">
        <v>2</v>
      </c>
      <c r="AI51" s="5" t="s">
        <v>1372</v>
      </c>
      <c r="AJ51">
        <v>1</v>
      </c>
      <c r="AK51">
        <v>1</v>
      </c>
      <c r="AL51" s="5" t="s">
        <v>1372</v>
      </c>
      <c r="AM51">
        <v>1</v>
      </c>
      <c r="AN51">
        <v>1</v>
      </c>
      <c r="AO51" s="5" t="s">
        <v>1372</v>
      </c>
      <c r="AP51">
        <v>1</v>
      </c>
      <c r="AQ51">
        <v>2</v>
      </c>
      <c r="AR51" s="5" t="s">
        <v>1372</v>
      </c>
      <c r="AS51" s="5" t="s">
        <v>1372</v>
      </c>
      <c r="AT51">
        <v>1</v>
      </c>
      <c r="AU51">
        <v>2</v>
      </c>
      <c r="AV51" s="5" t="s">
        <v>1372</v>
      </c>
      <c r="AW51">
        <v>1</v>
      </c>
      <c r="AX51">
        <v>1</v>
      </c>
      <c r="AY51">
        <v>2</v>
      </c>
      <c r="AZ51">
        <v>1</v>
      </c>
      <c r="BA51">
        <v>1</v>
      </c>
      <c r="BB51" s="5" t="s">
        <v>1372</v>
      </c>
      <c r="BC51">
        <v>2</v>
      </c>
      <c r="BD51">
        <v>1</v>
      </c>
      <c r="BE51" s="5" t="s">
        <v>1372</v>
      </c>
      <c r="BF51">
        <v>2</v>
      </c>
      <c r="BG51">
        <v>2</v>
      </c>
      <c r="BH51" s="5" t="s">
        <v>1372</v>
      </c>
      <c r="BI51">
        <v>1</v>
      </c>
      <c r="BJ51">
        <v>1</v>
      </c>
      <c r="BK51" s="5" t="s">
        <v>1372</v>
      </c>
      <c r="BL51">
        <v>1</v>
      </c>
      <c r="BM51" s="5" t="s">
        <v>1372</v>
      </c>
      <c r="BN51" s="5" t="s">
        <v>1372</v>
      </c>
    </row>
    <row r="52" spans="2:66" x14ac:dyDescent="0.2">
      <c r="B52">
        <v>1</v>
      </c>
      <c r="C52">
        <v>1</v>
      </c>
      <c r="D52" s="5" t="s">
        <v>1372</v>
      </c>
      <c r="E52" s="5" t="s">
        <v>1372</v>
      </c>
      <c r="F52">
        <v>1</v>
      </c>
      <c r="G52">
        <v>1</v>
      </c>
      <c r="H52">
        <v>1</v>
      </c>
      <c r="I52" s="5" t="s">
        <v>1372</v>
      </c>
      <c r="J52" s="5" t="s">
        <v>1372</v>
      </c>
      <c r="K52">
        <v>1</v>
      </c>
      <c r="L52">
        <v>1</v>
      </c>
      <c r="M52" s="5" t="s">
        <v>1372</v>
      </c>
      <c r="N52" s="5" t="s">
        <v>1372</v>
      </c>
      <c r="O52" s="5" t="s">
        <v>1372</v>
      </c>
      <c r="P52">
        <v>1</v>
      </c>
      <c r="Q52">
        <v>1</v>
      </c>
      <c r="R52" s="5" t="s">
        <v>1372</v>
      </c>
      <c r="S52" s="5" t="s">
        <v>1372</v>
      </c>
      <c r="T52">
        <v>1</v>
      </c>
      <c r="U52">
        <v>1</v>
      </c>
      <c r="V52" s="5" t="s">
        <v>1372</v>
      </c>
      <c r="W52" s="5" t="s">
        <v>1372</v>
      </c>
      <c r="X52">
        <v>1</v>
      </c>
      <c r="Y52">
        <v>2</v>
      </c>
      <c r="Z52" s="5" t="s">
        <v>1372</v>
      </c>
      <c r="AA52" s="5" t="s">
        <v>1372</v>
      </c>
      <c r="AB52">
        <v>1</v>
      </c>
      <c r="AC52">
        <v>1</v>
      </c>
      <c r="AD52" s="5" t="s">
        <v>1372</v>
      </c>
      <c r="AE52" s="5" t="s">
        <v>1372</v>
      </c>
      <c r="AF52" s="5" t="s">
        <v>1372</v>
      </c>
      <c r="AG52">
        <v>1</v>
      </c>
      <c r="AH52">
        <v>1</v>
      </c>
      <c r="AI52" s="5" t="s">
        <v>1372</v>
      </c>
      <c r="AJ52">
        <v>1</v>
      </c>
      <c r="AK52">
        <v>2</v>
      </c>
      <c r="AL52" s="5" t="s">
        <v>1372</v>
      </c>
      <c r="AM52">
        <v>1</v>
      </c>
      <c r="AN52">
        <v>2</v>
      </c>
      <c r="AO52">
        <v>2</v>
      </c>
      <c r="AP52">
        <v>1</v>
      </c>
      <c r="AQ52">
        <v>2</v>
      </c>
      <c r="AR52" s="5" t="s">
        <v>1372</v>
      </c>
      <c r="AS52" s="5" t="s">
        <v>1372</v>
      </c>
      <c r="AT52">
        <v>1</v>
      </c>
      <c r="AU52">
        <v>2</v>
      </c>
      <c r="AV52" s="5" t="s">
        <v>1372</v>
      </c>
      <c r="AW52">
        <v>2</v>
      </c>
      <c r="AX52">
        <v>2</v>
      </c>
      <c r="AY52" s="5" t="s">
        <v>1372</v>
      </c>
      <c r="AZ52">
        <v>2</v>
      </c>
      <c r="BA52">
        <v>2</v>
      </c>
      <c r="BB52" s="5" t="s">
        <v>1372</v>
      </c>
      <c r="BC52">
        <v>2</v>
      </c>
      <c r="BD52">
        <v>1</v>
      </c>
      <c r="BE52" s="5" t="s">
        <v>1372</v>
      </c>
      <c r="BF52">
        <v>1</v>
      </c>
      <c r="BG52">
        <v>1</v>
      </c>
      <c r="BH52" s="5" t="s">
        <v>1372</v>
      </c>
      <c r="BI52">
        <v>2</v>
      </c>
      <c r="BJ52">
        <v>3</v>
      </c>
      <c r="BK52" s="5" t="s">
        <v>1372</v>
      </c>
      <c r="BL52">
        <v>2</v>
      </c>
      <c r="BM52">
        <v>2</v>
      </c>
      <c r="BN52" s="5" t="s">
        <v>1372</v>
      </c>
    </row>
    <row r="53" spans="2:66" x14ac:dyDescent="0.2">
      <c r="B53">
        <v>1</v>
      </c>
      <c r="C53">
        <v>1</v>
      </c>
      <c r="D53" s="5" t="s">
        <v>1372</v>
      </c>
      <c r="E53" s="5" t="s">
        <v>1372</v>
      </c>
      <c r="F53">
        <v>1</v>
      </c>
      <c r="G53">
        <v>1</v>
      </c>
      <c r="H53" s="5" t="s">
        <v>1372</v>
      </c>
      <c r="I53" s="5" t="s">
        <v>1372</v>
      </c>
      <c r="J53" s="5" t="s">
        <v>1372</v>
      </c>
      <c r="K53">
        <v>1</v>
      </c>
      <c r="L53">
        <v>1</v>
      </c>
      <c r="M53">
        <v>1</v>
      </c>
      <c r="N53" s="5" t="s">
        <v>1372</v>
      </c>
      <c r="O53" s="5" t="s">
        <v>1372</v>
      </c>
      <c r="P53">
        <v>1</v>
      </c>
      <c r="Q53">
        <v>1</v>
      </c>
      <c r="R53">
        <v>1</v>
      </c>
      <c r="S53" s="5" t="s">
        <v>1372</v>
      </c>
      <c r="T53">
        <v>1</v>
      </c>
      <c r="U53">
        <v>1</v>
      </c>
      <c r="V53">
        <v>1</v>
      </c>
      <c r="W53" s="5" t="s">
        <v>1372</v>
      </c>
      <c r="X53">
        <v>2</v>
      </c>
      <c r="Y53">
        <v>1</v>
      </c>
      <c r="Z53" s="5" t="s">
        <v>1372</v>
      </c>
      <c r="AA53" s="5" t="s">
        <v>1372</v>
      </c>
      <c r="AB53">
        <v>1</v>
      </c>
      <c r="AC53">
        <v>1</v>
      </c>
      <c r="AD53">
        <v>1</v>
      </c>
      <c r="AE53" s="5" t="s">
        <v>1372</v>
      </c>
      <c r="AF53" s="5" t="s">
        <v>1372</v>
      </c>
      <c r="AG53">
        <v>1</v>
      </c>
      <c r="AH53">
        <v>1</v>
      </c>
      <c r="AI53" s="5" t="s">
        <v>1372</v>
      </c>
      <c r="AJ53">
        <v>1</v>
      </c>
      <c r="AK53">
        <v>1</v>
      </c>
      <c r="AL53" s="5" t="s">
        <v>1372</v>
      </c>
      <c r="AM53">
        <v>1</v>
      </c>
      <c r="AN53">
        <v>1</v>
      </c>
      <c r="AO53">
        <v>1</v>
      </c>
      <c r="AP53">
        <v>2</v>
      </c>
      <c r="AQ53">
        <v>2</v>
      </c>
      <c r="AR53" s="5" t="s">
        <v>1372</v>
      </c>
      <c r="AS53" s="5" t="s">
        <v>1372</v>
      </c>
      <c r="AT53">
        <v>2</v>
      </c>
      <c r="AU53">
        <v>2</v>
      </c>
      <c r="AV53" s="5" t="s">
        <v>1372</v>
      </c>
      <c r="AW53">
        <v>1</v>
      </c>
      <c r="AX53">
        <v>1</v>
      </c>
      <c r="AY53" s="5" t="s">
        <v>1372</v>
      </c>
      <c r="AZ53">
        <v>1</v>
      </c>
      <c r="BA53">
        <v>1</v>
      </c>
      <c r="BB53" s="5" t="s">
        <v>1372</v>
      </c>
      <c r="BC53">
        <v>1</v>
      </c>
      <c r="BD53">
        <v>1</v>
      </c>
      <c r="BE53" s="5" t="s">
        <v>1372</v>
      </c>
      <c r="BF53">
        <v>1</v>
      </c>
      <c r="BG53">
        <v>2</v>
      </c>
      <c r="BH53" s="5" t="s">
        <v>1372</v>
      </c>
      <c r="BI53">
        <v>1</v>
      </c>
      <c r="BJ53">
        <v>2</v>
      </c>
      <c r="BK53" s="5" t="s">
        <v>1372</v>
      </c>
      <c r="BL53">
        <v>2</v>
      </c>
      <c r="BM53">
        <v>1</v>
      </c>
      <c r="BN53" s="5" t="s">
        <v>1372</v>
      </c>
    </row>
    <row r="54" spans="2:66" x14ac:dyDescent="0.2">
      <c r="B54">
        <v>1</v>
      </c>
      <c r="C54">
        <v>1</v>
      </c>
      <c r="D54" s="5" t="s">
        <v>1372</v>
      </c>
      <c r="E54" s="5" t="s">
        <v>1372</v>
      </c>
      <c r="F54">
        <v>1</v>
      </c>
      <c r="G54">
        <v>1</v>
      </c>
      <c r="H54" s="5" t="s">
        <v>1372</v>
      </c>
      <c r="I54" s="5" t="s">
        <v>1372</v>
      </c>
      <c r="J54" s="5" t="s">
        <v>1372</v>
      </c>
      <c r="K54">
        <v>2</v>
      </c>
      <c r="L54">
        <v>1</v>
      </c>
      <c r="M54" s="5" t="s">
        <v>1372</v>
      </c>
      <c r="N54" s="5" t="s">
        <v>1372</v>
      </c>
      <c r="O54" s="5" t="s">
        <v>1372</v>
      </c>
      <c r="P54">
        <v>1</v>
      </c>
      <c r="Q54">
        <v>2</v>
      </c>
      <c r="R54" s="5" t="s">
        <v>1372</v>
      </c>
      <c r="S54" s="5" t="s">
        <v>1372</v>
      </c>
      <c r="T54">
        <v>1</v>
      </c>
      <c r="U54">
        <v>1</v>
      </c>
      <c r="V54" s="5" t="s">
        <v>1372</v>
      </c>
      <c r="W54" s="5" t="s">
        <v>1372</v>
      </c>
      <c r="X54">
        <v>1</v>
      </c>
      <c r="Y54">
        <v>1</v>
      </c>
      <c r="Z54" s="5" t="s">
        <v>1372</v>
      </c>
      <c r="AA54" s="5" t="s">
        <v>1372</v>
      </c>
      <c r="AB54">
        <v>2</v>
      </c>
      <c r="AC54">
        <v>2</v>
      </c>
      <c r="AD54">
        <v>1</v>
      </c>
      <c r="AE54" s="5" t="s">
        <v>1372</v>
      </c>
      <c r="AF54" s="5" t="s">
        <v>1372</v>
      </c>
      <c r="AG54">
        <v>1</v>
      </c>
      <c r="AH54">
        <v>1</v>
      </c>
      <c r="AI54" s="5" t="s">
        <v>1372</v>
      </c>
      <c r="AJ54">
        <v>2</v>
      </c>
      <c r="AK54" s="5" t="s">
        <v>1372</v>
      </c>
      <c r="AL54" s="5" t="s">
        <v>1372</v>
      </c>
      <c r="AM54">
        <v>2</v>
      </c>
      <c r="AN54">
        <v>1</v>
      </c>
      <c r="AO54">
        <v>1</v>
      </c>
      <c r="AP54">
        <v>2</v>
      </c>
      <c r="AQ54">
        <v>1</v>
      </c>
      <c r="AR54" s="5" t="s">
        <v>1372</v>
      </c>
      <c r="AS54" s="5" t="s">
        <v>1372</v>
      </c>
      <c r="AT54">
        <v>1</v>
      </c>
      <c r="AU54">
        <v>1</v>
      </c>
      <c r="AV54" s="5" t="s">
        <v>1372</v>
      </c>
      <c r="AW54">
        <v>1</v>
      </c>
      <c r="AX54">
        <v>1</v>
      </c>
      <c r="AY54" s="5" t="s">
        <v>1372</v>
      </c>
      <c r="AZ54">
        <v>1</v>
      </c>
      <c r="BA54">
        <v>1</v>
      </c>
      <c r="BB54" s="5" t="s">
        <v>1372</v>
      </c>
      <c r="BC54">
        <v>2</v>
      </c>
      <c r="BD54">
        <v>2</v>
      </c>
      <c r="BE54" s="5" t="s">
        <v>1372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2</v>
      </c>
      <c r="BM54">
        <v>1</v>
      </c>
      <c r="BN54" s="5" t="s">
        <v>1372</v>
      </c>
    </row>
    <row r="55" spans="2:66" x14ac:dyDescent="0.2">
      <c r="B55">
        <v>1</v>
      </c>
      <c r="C55">
        <v>2</v>
      </c>
      <c r="D55">
        <v>1</v>
      </c>
      <c r="E55" s="5" t="s">
        <v>1372</v>
      </c>
      <c r="F55">
        <v>1</v>
      </c>
      <c r="G55">
        <v>1</v>
      </c>
      <c r="H55">
        <v>1</v>
      </c>
      <c r="I55" s="5" t="s">
        <v>1372</v>
      </c>
      <c r="J55" s="5" t="s">
        <v>1372</v>
      </c>
      <c r="K55">
        <v>1</v>
      </c>
      <c r="L55">
        <v>1</v>
      </c>
      <c r="M55">
        <v>1</v>
      </c>
      <c r="N55" s="5" t="s">
        <v>1372</v>
      </c>
      <c r="O55" s="5" t="s">
        <v>1372</v>
      </c>
      <c r="P55">
        <v>1</v>
      </c>
      <c r="Q55">
        <v>1</v>
      </c>
      <c r="R55" s="5" t="s">
        <v>1372</v>
      </c>
      <c r="S55" s="5" t="s">
        <v>1372</v>
      </c>
      <c r="T55">
        <v>1</v>
      </c>
      <c r="U55">
        <v>2</v>
      </c>
      <c r="V55">
        <v>2</v>
      </c>
      <c r="W55" s="5" t="s">
        <v>1372</v>
      </c>
      <c r="X55">
        <v>1</v>
      </c>
      <c r="Y55">
        <v>1</v>
      </c>
      <c r="Z55">
        <v>1</v>
      </c>
      <c r="AA55" s="5" t="s">
        <v>1372</v>
      </c>
      <c r="AB55">
        <v>1</v>
      </c>
      <c r="AC55">
        <v>2</v>
      </c>
      <c r="AD55" s="5" t="s">
        <v>1372</v>
      </c>
      <c r="AE55" s="5" t="s">
        <v>1372</v>
      </c>
      <c r="AF55" s="5" t="s">
        <v>1372</v>
      </c>
      <c r="AG55">
        <v>1</v>
      </c>
      <c r="AH55">
        <v>1</v>
      </c>
      <c r="AI55" s="5" t="s">
        <v>1372</v>
      </c>
      <c r="AJ55">
        <v>1</v>
      </c>
      <c r="AK55">
        <v>1</v>
      </c>
      <c r="AL55">
        <v>1</v>
      </c>
      <c r="AM55">
        <v>2</v>
      </c>
      <c r="AN55">
        <v>1</v>
      </c>
      <c r="AO55">
        <v>2</v>
      </c>
      <c r="AP55">
        <v>1</v>
      </c>
      <c r="AQ55">
        <v>2</v>
      </c>
      <c r="AR55">
        <v>1</v>
      </c>
      <c r="AS55" s="5" t="s">
        <v>1372</v>
      </c>
      <c r="AT55">
        <v>2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2</v>
      </c>
      <c r="BH55" s="5" t="s">
        <v>1372</v>
      </c>
      <c r="BI55">
        <v>2</v>
      </c>
      <c r="BJ55">
        <v>2</v>
      </c>
      <c r="BK55" s="5" t="s">
        <v>1372</v>
      </c>
      <c r="BL55">
        <v>1</v>
      </c>
      <c r="BM55">
        <v>1</v>
      </c>
      <c r="BN55" s="5" t="s">
        <v>1372</v>
      </c>
    </row>
    <row r="56" spans="2:66" x14ac:dyDescent="0.2">
      <c r="B56">
        <v>1</v>
      </c>
      <c r="C56">
        <v>1</v>
      </c>
      <c r="D56" s="5" t="s">
        <v>1372</v>
      </c>
      <c r="E56" s="5" t="s">
        <v>1372</v>
      </c>
      <c r="F56">
        <v>1</v>
      </c>
      <c r="G56">
        <v>1</v>
      </c>
      <c r="H56" s="5" t="s">
        <v>1372</v>
      </c>
      <c r="I56" s="5" t="s">
        <v>1372</v>
      </c>
      <c r="J56" s="5" t="s">
        <v>1372</v>
      </c>
      <c r="K56">
        <v>1</v>
      </c>
      <c r="L56">
        <v>1</v>
      </c>
      <c r="M56" s="5" t="s">
        <v>1372</v>
      </c>
      <c r="N56" s="5" t="s">
        <v>1372</v>
      </c>
      <c r="O56" s="5" t="s">
        <v>1372</v>
      </c>
      <c r="P56">
        <v>1</v>
      </c>
      <c r="Q56">
        <v>2</v>
      </c>
      <c r="R56" s="5" t="s">
        <v>1372</v>
      </c>
      <c r="S56" s="5" t="s">
        <v>1372</v>
      </c>
      <c r="T56">
        <v>2</v>
      </c>
      <c r="U56">
        <v>2</v>
      </c>
      <c r="V56" s="5" t="s">
        <v>1372</v>
      </c>
      <c r="W56" s="5" t="s">
        <v>1372</v>
      </c>
      <c r="X56">
        <v>1</v>
      </c>
      <c r="Y56">
        <v>2</v>
      </c>
      <c r="Z56">
        <v>2</v>
      </c>
      <c r="AA56" s="5" t="s">
        <v>1372</v>
      </c>
      <c r="AB56">
        <v>2</v>
      </c>
      <c r="AC56">
        <v>2</v>
      </c>
      <c r="AD56" s="5" t="s">
        <v>1372</v>
      </c>
      <c r="AE56" s="5" t="s">
        <v>1372</v>
      </c>
      <c r="AF56" s="5" t="s">
        <v>1372</v>
      </c>
      <c r="AG56">
        <v>2</v>
      </c>
      <c r="AH56">
        <v>1</v>
      </c>
      <c r="AI56" s="5" t="s">
        <v>1372</v>
      </c>
      <c r="AJ56">
        <v>2</v>
      </c>
      <c r="AK56">
        <v>2</v>
      </c>
      <c r="AL56" s="5" t="s">
        <v>1372</v>
      </c>
      <c r="AM56">
        <v>2</v>
      </c>
      <c r="AN56">
        <v>2</v>
      </c>
      <c r="AO56" s="5" t="s">
        <v>1372</v>
      </c>
      <c r="AP56">
        <v>2</v>
      </c>
      <c r="AQ56">
        <v>2</v>
      </c>
      <c r="AR56" s="5" t="s">
        <v>1372</v>
      </c>
      <c r="AS56" s="5" t="s">
        <v>1372</v>
      </c>
      <c r="AT56">
        <v>2</v>
      </c>
      <c r="AU56">
        <v>2</v>
      </c>
      <c r="AV56" s="5" t="s">
        <v>1372</v>
      </c>
      <c r="AW56">
        <v>2</v>
      </c>
      <c r="AX56">
        <v>1</v>
      </c>
      <c r="AY56" s="5" t="s">
        <v>1372</v>
      </c>
      <c r="AZ56">
        <v>1</v>
      </c>
      <c r="BA56">
        <v>1</v>
      </c>
      <c r="BB56" s="5" t="s">
        <v>1372</v>
      </c>
      <c r="BC56">
        <v>1</v>
      </c>
      <c r="BD56" s="5" t="s">
        <v>1372</v>
      </c>
      <c r="BE56" s="5" t="s">
        <v>1372</v>
      </c>
      <c r="BF56">
        <v>1</v>
      </c>
      <c r="BG56">
        <v>1</v>
      </c>
      <c r="BH56" s="5" t="s">
        <v>1372</v>
      </c>
      <c r="BI56">
        <v>1</v>
      </c>
      <c r="BJ56">
        <v>1</v>
      </c>
      <c r="BK56">
        <v>1</v>
      </c>
      <c r="BL56">
        <v>1</v>
      </c>
      <c r="BM56" s="5" t="s">
        <v>1372</v>
      </c>
      <c r="BN56" s="5" t="s">
        <v>1372</v>
      </c>
    </row>
    <row r="57" spans="2:66" x14ac:dyDescent="0.2">
      <c r="B57">
        <v>1</v>
      </c>
      <c r="C57">
        <v>2</v>
      </c>
      <c r="D57">
        <v>2</v>
      </c>
      <c r="E57" s="5" t="s">
        <v>1372</v>
      </c>
      <c r="F57">
        <v>3</v>
      </c>
      <c r="G57">
        <v>1</v>
      </c>
      <c r="H57" s="5" t="s">
        <v>1372</v>
      </c>
      <c r="I57" s="5" t="s">
        <v>1372</v>
      </c>
      <c r="J57" s="5" t="s">
        <v>1372</v>
      </c>
      <c r="K57">
        <v>1</v>
      </c>
      <c r="L57">
        <v>2</v>
      </c>
      <c r="M57">
        <v>2</v>
      </c>
      <c r="N57" s="5" t="s">
        <v>1372</v>
      </c>
      <c r="O57" s="5" t="s">
        <v>1372</v>
      </c>
      <c r="P57">
        <v>2</v>
      </c>
      <c r="Q57">
        <v>1</v>
      </c>
      <c r="R57">
        <v>2</v>
      </c>
      <c r="S57" s="5" t="s">
        <v>1372</v>
      </c>
      <c r="T57">
        <v>2</v>
      </c>
      <c r="U57">
        <v>2</v>
      </c>
      <c r="V57">
        <v>1</v>
      </c>
      <c r="W57" s="5" t="s">
        <v>1372</v>
      </c>
      <c r="X57">
        <v>1</v>
      </c>
      <c r="Y57">
        <v>2</v>
      </c>
      <c r="Z57">
        <v>2</v>
      </c>
      <c r="AA57" s="5" t="s">
        <v>1372</v>
      </c>
      <c r="AB57">
        <v>2</v>
      </c>
      <c r="AC57">
        <v>1</v>
      </c>
      <c r="AD57" s="5" t="s">
        <v>1372</v>
      </c>
      <c r="AE57" s="5" t="s">
        <v>1372</v>
      </c>
      <c r="AF57" s="5" t="s">
        <v>1372</v>
      </c>
      <c r="AG57">
        <v>2</v>
      </c>
      <c r="AH57">
        <v>1</v>
      </c>
      <c r="AI57">
        <v>2</v>
      </c>
      <c r="AJ57">
        <v>2</v>
      </c>
      <c r="AK57">
        <v>1</v>
      </c>
      <c r="AL57" s="5" t="s">
        <v>1372</v>
      </c>
      <c r="AM57">
        <v>1</v>
      </c>
      <c r="AN57">
        <v>1</v>
      </c>
      <c r="AO57">
        <v>1</v>
      </c>
      <c r="AP57">
        <v>2</v>
      </c>
      <c r="AQ57">
        <v>2</v>
      </c>
      <c r="AR57" s="5" t="s">
        <v>1372</v>
      </c>
      <c r="AS57" s="5" t="s">
        <v>1372</v>
      </c>
      <c r="AT57">
        <v>2</v>
      </c>
      <c r="AU57">
        <v>2</v>
      </c>
      <c r="AV57" s="5" t="s">
        <v>1372</v>
      </c>
      <c r="AW57">
        <v>2</v>
      </c>
      <c r="AX57">
        <v>3</v>
      </c>
      <c r="AY57">
        <v>1</v>
      </c>
      <c r="AZ57">
        <v>1</v>
      </c>
      <c r="BA57">
        <v>2</v>
      </c>
      <c r="BB57" s="5" t="s">
        <v>1372</v>
      </c>
      <c r="BC57">
        <v>1</v>
      </c>
      <c r="BD57">
        <v>2</v>
      </c>
      <c r="BE57" s="5" t="s">
        <v>1372</v>
      </c>
      <c r="BF57">
        <v>1</v>
      </c>
      <c r="BG57">
        <v>1</v>
      </c>
      <c r="BH57" s="5" t="s">
        <v>1372</v>
      </c>
      <c r="BI57">
        <v>1</v>
      </c>
      <c r="BJ57">
        <v>1</v>
      </c>
      <c r="BK57" s="5" t="s">
        <v>1372</v>
      </c>
      <c r="BL57">
        <v>1</v>
      </c>
      <c r="BM57">
        <v>1</v>
      </c>
      <c r="BN57" s="5" t="s">
        <v>1372</v>
      </c>
    </row>
    <row r="58" spans="2:66" x14ac:dyDescent="0.2">
      <c r="B58">
        <v>1</v>
      </c>
      <c r="C58">
        <v>2</v>
      </c>
      <c r="D58">
        <v>1</v>
      </c>
      <c r="E58" s="5" t="s">
        <v>1372</v>
      </c>
      <c r="F58">
        <v>2</v>
      </c>
      <c r="G58">
        <v>1</v>
      </c>
      <c r="H58" s="5" t="s">
        <v>1372</v>
      </c>
      <c r="I58" s="5" t="s">
        <v>1372</v>
      </c>
      <c r="J58" s="5" t="s">
        <v>1372</v>
      </c>
      <c r="K58">
        <v>2</v>
      </c>
      <c r="L58">
        <v>2</v>
      </c>
      <c r="M58" s="5" t="s">
        <v>1372</v>
      </c>
      <c r="N58" s="5" t="s">
        <v>1372</v>
      </c>
      <c r="O58" s="5" t="s">
        <v>1372</v>
      </c>
      <c r="P58">
        <v>1</v>
      </c>
      <c r="Q58">
        <v>2</v>
      </c>
      <c r="R58" s="5" t="s">
        <v>1372</v>
      </c>
      <c r="S58" s="5" t="s">
        <v>1372</v>
      </c>
      <c r="T58">
        <v>1</v>
      </c>
      <c r="U58">
        <v>2</v>
      </c>
      <c r="V58" s="5" t="s">
        <v>1372</v>
      </c>
      <c r="W58" s="5" t="s">
        <v>1372</v>
      </c>
      <c r="X58">
        <v>1</v>
      </c>
      <c r="Y58">
        <v>1</v>
      </c>
      <c r="Z58" s="5" t="s">
        <v>1372</v>
      </c>
      <c r="AA58" s="5" t="s">
        <v>1372</v>
      </c>
      <c r="AB58">
        <v>2</v>
      </c>
      <c r="AC58">
        <v>1</v>
      </c>
      <c r="AD58" s="5" t="s">
        <v>1372</v>
      </c>
      <c r="AE58" s="5" t="s">
        <v>1372</v>
      </c>
      <c r="AF58" s="5" t="s">
        <v>1372</v>
      </c>
      <c r="AG58">
        <v>1</v>
      </c>
      <c r="AH58">
        <v>1</v>
      </c>
      <c r="AI58">
        <v>1</v>
      </c>
      <c r="AJ58">
        <v>1</v>
      </c>
      <c r="AK58">
        <v>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 s="5" t="s">
        <v>1372</v>
      </c>
      <c r="AS58" s="5" t="s">
        <v>1372</v>
      </c>
      <c r="AT58">
        <v>1</v>
      </c>
      <c r="AU58" s="5" t="s">
        <v>1372</v>
      </c>
      <c r="AV58" s="5" t="s">
        <v>1372</v>
      </c>
      <c r="AW58">
        <v>2</v>
      </c>
      <c r="AX58">
        <v>2</v>
      </c>
      <c r="AY58" s="5" t="s">
        <v>1372</v>
      </c>
      <c r="AZ58">
        <v>1</v>
      </c>
      <c r="BA58">
        <v>2</v>
      </c>
      <c r="BB58" s="5" t="s">
        <v>1372</v>
      </c>
      <c r="BC58">
        <v>1</v>
      </c>
      <c r="BD58">
        <v>1</v>
      </c>
      <c r="BE58" s="5" t="s">
        <v>1372</v>
      </c>
      <c r="BF58">
        <v>1</v>
      </c>
      <c r="BG58">
        <v>2</v>
      </c>
      <c r="BH58" s="5" t="s">
        <v>1372</v>
      </c>
      <c r="BI58">
        <v>1</v>
      </c>
      <c r="BJ58">
        <v>1</v>
      </c>
      <c r="BK58" s="5" t="s">
        <v>1372</v>
      </c>
      <c r="BL58">
        <v>1</v>
      </c>
      <c r="BM58">
        <v>1</v>
      </c>
      <c r="BN58" s="5" t="s">
        <v>1372</v>
      </c>
    </row>
    <row r="59" spans="2:66" x14ac:dyDescent="0.2">
      <c r="B59">
        <v>2</v>
      </c>
      <c r="C59">
        <v>2</v>
      </c>
      <c r="D59" s="5" t="s">
        <v>1372</v>
      </c>
      <c r="E59" s="5" t="s">
        <v>1372</v>
      </c>
      <c r="F59">
        <v>1</v>
      </c>
      <c r="G59">
        <v>2</v>
      </c>
      <c r="H59">
        <v>1</v>
      </c>
      <c r="I59" s="5" t="s">
        <v>1372</v>
      </c>
      <c r="J59" s="5" t="s">
        <v>1372</v>
      </c>
      <c r="K59">
        <v>1</v>
      </c>
      <c r="L59">
        <v>2</v>
      </c>
      <c r="M59" s="5" t="s">
        <v>1372</v>
      </c>
      <c r="N59" s="5" t="s">
        <v>1372</v>
      </c>
      <c r="O59" s="5" t="s">
        <v>1372</v>
      </c>
      <c r="P59">
        <v>2</v>
      </c>
      <c r="Q59">
        <v>2</v>
      </c>
      <c r="R59" s="5" t="s">
        <v>1372</v>
      </c>
      <c r="S59" s="5" t="s">
        <v>1372</v>
      </c>
      <c r="T59">
        <v>2</v>
      </c>
      <c r="U59">
        <v>2</v>
      </c>
      <c r="V59" s="5" t="s">
        <v>1372</v>
      </c>
      <c r="W59" s="5" t="s">
        <v>1372</v>
      </c>
      <c r="X59">
        <v>2</v>
      </c>
      <c r="Y59">
        <v>2</v>
      </c>
      <c r="Z59" s="5" t="s">
        <v>1372</v>
      </c>
      <c r="AA59" s="5" t="s">
        <v>1372</v>
      </c>
      <c r="AB59">
        <v>1</v>
      </c>
      <c r="AC59">
        <v>2</v>
      </c>
      <c r="AD59" s="5" t="s">
        <v>1372</v>
      </c>
      <c r="AE59" s="5" t="s">
        <v>1372</v>
      </c>
      <c r="AF59" s="5" t="s">
        <v>1372</v>
      </c>
      <c r="AG59">
        <v>1</v>
      </c>
      <c r="AH59">
        <v>1</v>
      </c>
      <c r="AI59">
        <v>1</v>
      </c>
      <c r="AJ59">
        <v>1</v>
      </c>
      <c r="AK59">
        <v>2</v>
      </c>
      <c r="AL59" s="5" t="s">
        <v>1372</v>
      </c>
      <c r="AM59">
        <v>1</v>
      </c>
      <c r="AN59">
        <v>2</v>
      </c>
      <c r="AO59">
        <v>2</v>
      </c>
      <c r="AP59">
        <v>2</v>
      </c>
      <c r="AQ59">
        <v>2</v>
      </c>
      <c r="AR59">
        <v>1</v>
      </c>
      <c r="AS59" s="5" t="s">
        <v>1372</v>
      </c>
      <c r="AT59">
        <v>1</v>
      </c>
      <c r="AU59">
        <v>2</v>
      </c>
      <c r="AV59" s="5" t="s">
        <v>1372</v>
      </c>
      <c r="AW59">
        <v>1</v>
      </c>
      <c r="AX59">
        <v>1</v>
      </c>
      <c r="AY59">
        <v>2</v>
      </c>
      <c r="AZ59">
        <v>1</v>
      </c>
      <c r="BA59">
        <v>1</v>
      </c>
      <c r="BB59" s="5" t="s">
        <v>1372</v>
      </c>
      <c r="BC59">
        <v>1</v>
      </c>
      <c r="BD59">
        <v>2</v>
      </c>
      <c r="BE59" s="5" t="s">
        <v>1372</v>
      </c>
      <c r="BF59">
        <v>2</v>
      </c>
      <c r="BG59">
        <v>2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1</v>
      </c>
    </row>
    <row r="60" spans="2:66" x14ac:dyDescent="0.2">
      <c r="B60">
        <v>1</v>
      </c>
      <c r="C60">
        <v>1</v>
      </c>
      <c r="D60">
        <v>1</v>
      </c>
      <c r="E60" s="5" t="s">
        <v>1372</v>
      </c>
      <c r="F60">
        <v>1</v>
      </c>
      <c r="G60">
        <v>1</v>
      </c>
      <c r="H60" s="5" t="s">
        <v>1372</v>
      </c>
      <c r="I60" s="5" t="s">
        <v>1372</v>
      </c>
      <c r="J60" s="5" t="s">
        <v>1372</v>
      </c>
      <c r="K60">
        <v>1</v>
      </c>
      <c r="L60">
        <v>1</v>
      </c>
      <c r="M60">
        <v>1</v>
      </c>
      <c r="N60" s="5" t="s">
        <v>1372</v>
      </c>
      <c r="O60" s="5" t="s">
        <v>1372</v>
      </c>
      <c r="P60">
        <v>1</v>
      </c>
      <c r="Q60">
        <v>2</v>
      </c>
      <c r="R60">
        <v>1</v>
      </c>
      <c r="S60" s="5" t="s">
        <v>1372</v>
      </c>
      <c r="T60">
        <v>1</v>
      </c>
      <c r="U60">
        <v>2</v>
      </c>
      <c r="V60" s="5" t="s">
        <v>1372</v>
      </c>
      <c r="W60" s="5" t="s">
        <v>1372</v>
      </c>
      <c r="X60">
        <v>1</v>
      </c>
      <c r="Y60">
        <v>2</v>
      </c>
      <c r="Z60" s="5" t="s">
        <v>1372</v>
      </c>
      <c r="AA60" s="5" t="s">
        <v>1372</v>
      </c>
      <c r="AB60">
        <v>1</v>
      </c>
      <c r="AC60">
        <v>1</v>
      </c>
      <c r="AD60">
        <v>1</v>
      </c>
      <c r="AE60">
        <v>1</v>
      </c>
      <c r="AF60" s="5" t="s">
        <v>1372</v>
      </c>
      <c r="AG60">
        <v>2</v>
      </c>
      <c r="AH60">
        <v>2</v>
      </c>
      <c r="AI60" s="5" t="s">
        <v>1372</v>
      </c>
      <c r="AJ60">
        <v>1</v>
      </c>
      <c r="AK60">
        <v>1</v>
      </c>
      <c r="AL60">
        <v>1</v>
      </c>
      <c r="AM60">
        <v>1</v>
      </c>
      <c r="AN60">
        <v>2</v>
      </c>
      <c r="AO60" s="5" t="s">
        <v>1372</v>
      </c>
      <c r="AP60">
        <v>2</v>
      </c>
      <c r="AQ60">
        <v>1</v>
      </c>
      <c r="AR60">
        <v>1</v>
      </c>
      <c r="AS60" s="5" t="s">
        <v>1372</v>
      </c>
      <c r="AT60">
        <v>1</v>
      </c>
      <c r="AU60">
        <v>1</v>
      </c>
      <c r="AV60">
        <v>1</v>
      </c>
      <c r="AW60">
        <v>2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2</v>
      </c>
      <c r="BD60">
        <v>2</v>
      </c>
      <c r="BE60">
        <v>1</v>
      </c>
      <c r="BF60">
        <v>1</v>
      </c>
      <c r="BG60">
        <v>1</v>
      </c>
      <c r="BH60" s="5" t="s">
        <v>1372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</row>
    <row r="61" spans="2:66" x14ac:dyDescent="0.2">
      <c r="B61">
        <v>1</v>
      </c>
      <c r="C61">
        <v>2</v>
      </c>
      <c r="D61">
        <v>2</v>
      </c>
      <c r="E61" s="5" t="s">
        <v>1372</v>
      </c>
      <c r="F61">
        <v>1</v>
      </c>
      <c r="G61">
        <v>2</v>
      </c>
      <c r="H61">
        <v>3</v>
      </c>
      <c r="I61" s="5" t="s">
        <v>1372</v>
      </c>
      <c r="J61" s="5" t="s">
        <v>1372</v>
      </c>
      <c r="K61">
        <v>2</v>
      </c>
      <c r="L61">
        <v>2</v>
      </c>
      <c r="M61" s="5" t="s">
        <v>1372</v>
      </c>
      <c r="N61" s="5" t="s">
        <v>1372</v>
      </c>
      <c r="O61" s="5" t="s">
        <v>1372</v>
      </c>
      <c r="P61">
        <v>2</v>
      </c>
      <c r="Q61">
        <v>2</v>
      </c>
      <c r="R61">
        <v>2</v>
      </c>
      <c r="S61" s="5" t="s">
        <v>1372</v>
      </c>
      <c r="T61">
        <v>2</v>
      </c>
      <c r="U61">
        <v>2</v>
      </c>
      <c r="V61">
        <v>1</v>
      </c>
      <c r="W61" s="5" t="s">
        <v>1372</v>
      </c>
      <c r="X61">
        <v>1</v>
      </c>
      <c r="Y61">
        <v>1</v>
      </c>
      <c r="Z61">
        <v>1</v>
      </c>
      <c r="AA61">
        <v>2</v>
      </c>
      <c r="AB61">
        <v>1</v>
      </c>
      <c r="AC61">
        <v>2</v>
      </c>
      <c r="AD61">
        <v>1</v>
      </c>
      <c r="AE61" s="5" t="s">
        <v>1372</v>
      </c>
      <c r="AF61" s="5" t="s">
        <v>1372</v>
      </c>
      <c r="AG61">
        <v>1</v>
      </c>
      <c r="AH61">
        <v>2</v>
      </c>
      <c r="AI61">
        <v>1</v>
      </c>
      <c r="AJ61">
        <v>2</v>
      </c>
      <c r="AK61">
        <v>2</v>
      </c>
      <c r="AL61" s="5" t="s">
        <v>1372</v>
      </c>
      <c r="AM61">
        <v>2</v>
      </c>
      <c r="AN61">
        <v>1</v>
      </c>
      <c r="AO61">
        <v>2</v>
      </c>
      <c r="AP61">
        <v>1</v>
      </c>
      <c r="AQ61">
        <v>1</v>
      </c>
      <c r="AR61">
        <v>1</v>
      </c>
      <c r="AS61" s="5" t="s">
        <v>1372</v>
      </c>
      <c r="AT61">
        <v>1</v>
      </c>
      <c r="AU61">
        <v>2</v>
      </c>
      <c r="AV61">
        <v>2</v>
      </c>
      <c r="AW61">
        <v>2</v>
      </c>
      <c r="AX61">
        <v>2</v>
      </c>
      <c r="AY61">
        <v>1</v>
      </c>
      <c r="AZ61">
        <v>1</v>
      </c>
      <c r="BA61">
        <v>1</v>
      </c>
      <c r="BB61" s="5" t="s">
        <v>1372</v>
      </c>
      <c r="BC61">
        <v>1</v>
      </c>
      <c r="BD61" s="5" t="s">
        <v>1372</v>
      </c>
      <c r="BE61" s="5" t="s">
        <v>1372</v>
      </c>
      <c r="BF61">
        <v>1</v>
      </c>
      <c r="BG61">
        <v>1</v>
      </c>
      <c r="BH61" s="5" t="s">
        <v>1372</v>
      </c>
      <c r="BI61">
        <v>1</v>
      </c>
      <c r="BJ61">
        <v>3</v>
      </c>
      <c r="BK61">
        <v>1</v>
      </c>
      <c r="BL61">
        <v>1</v>
      </c>
      <c r="BM61">
        <v>2</v>
      </c>
      <c r="BN61" s="5" t="s">
        <v>1372</v>
      </c>
    </row>
    <row r="62" spans="2:66" x14ac:dyDescent="0.2">
      <c r="B62">
        <v>1</v>
      </c>
      <c r="C62">
        <v>1</v>
      </c>
      <c r="D62" s="5" t="s">
        <v>1372</v>
      </c>
      <c r="E62" s="5" t="s">
        <v>1372</v>
      </c>
      <c r="F62">
        <v>1</v>
      </c>
      <c r="G62">
        <v>1</v>
      </c>
      <c r="H62" s="5" t="s">
        <v>1372</v>
      </c>
      <c r="I62" s="5" t="s">
        <v>1372</v>
      </c>
      <c r="J62" s="5" t="s">
        <v>1372</v>
      </c>
      <c r="K62">
        <v>1</v>
      </c>
      <c r="L62">
        <v>1</v>
      </c>
      <c r="M62">
        <v>2</v>
      </c>
      <c r="N62" s="5" t="s">
        <v>1372</v>
      </c>
      <c r="O62" s="5" t="s">
        <v>1372</v>
      </c>
      <c r="P62">
        <v>1</v>
      </c>
      <c r="Q62">
        <v>1</v>
      </c>
      <c r="R62">
        <v>1</v>
      </c>
      <c r="S62" s="5" t="s">
        <v>1372</v>
      </c>
      <c r="T62">
        <v>1</v>
      </c>
      <c r="U62">
        <v>1</v>
      </c>
      <c r="V62">
        <v>1</v>
      </c>
      <c r="W62" s="5" t="s">
        <v>1372</v>
      </c>
      <c r="X62">
        <v>2</v>
      </c>
      <c r="Y62">
        <v>1</v>
      </c>
      <c r="Z62">
        <v>1</v>
      </c>
      <c r="AA62" s="5" t="s">
        <v>1372</v>
      </c>
      <c r="AB62">
        <v>1</v>
      </c>
      <c r="AC62">
        <v>2</v>
      </c>
      <c r="AD62" s="5" t="s">
        <v>1372</v>
      </c>
      <c r="AE62" s="5" t="s">
        <v>1372</v>
      </c>
      <c r="AF62" s="5" t="s">
        <v>1372</v>
      </c>
      <c r="AG62">
        <v>2</v>
      </c>
      <c r="AH62" s="5" t="s">
        <v>1372</v>
      </c>
      <c r="AI62" s="5" t="s">
        <v>1372</v>
      </c>
      <c r="AJ62">
        <v>2</v>
      </c>
      <c r="AK62">
        <v>2</v>
      </c>
      <c r="AL62">
        <v>2</v>
      </c>
      <c r="AM62">
        <v>2</v>
      </c>
      <c r="AN62">
        <v>2</v>
      </c>
      <c r="AO62" s="5" t="s">
        <v>1372</v>
      </c>
      <c r="AP62">
        <v>2</v>
      </c>
      <c r="AQ62">
        <v>2</v>
      </c>
      <c r="AR62" s="5" t="s">
        <v>1372</v>
      </c>
      <c r="AS62" s="5" t="s">
        <v>1372</v>
      </c>
      <c r="AT62">
        <v>3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2</v>
      </c>
      <c r="BB62">
        <v>2</v>
      </c>
      <c r="BC62">
        <v>1</v>
      </c>
      <c r="BD62">
        <v>2</v>
      </c>
      <c r="BE62">
        <v>1</v>
      </c>
      <c r="BF62">
        <v>1</v>
      </c>
      <c r="BG62">
        <v>1</v>
      </c>
      <c r="BH62" s="5" t="s">
        <v>1372</v>
      </c>
      <c r="BI62">
        <v>1</v>
      </c>
      <c r="BJ62">
        <v>1</v>
      </c>
      <c r="BK62" s="5" t="s">
        <v>1372</v>
      </c>
      <c r="BL62">
        <v>1</v>
      </c>
      <c r="BM62">
        <v>2</v>
      </c>
      <c r="BN62" s="5" t="s">
        <v>1372</v>
      </c>
    </row>
    <row r="63" spans="2:66" x14ac:dyDescent="0.2">
      <c r="B63">
        <v>2</v>
      </c>
      <c r="C63">
        <v>2</v>
      </c>
      <c r="D63" s="5" t="s">
        <v>1372</v>
      </c>
      <c r="E63" s="5" t="s">
        <v>1372</v>
      </c>
      <c r="F63">
        <v>2</v>
      </c>
      <c r="G63">
        <v>2</v>
      </c>
      <c r="H63" s="5" t="s">
        <v>1372</v>
      </c>
      <c r="I63" s="5" t="s">
        <v>1372</v>
      </c>
      <c r="J63" s="5" t="s">
        <v>1372</v>
      </c>
      <c r="K63">
        <v>2</v>
      </c>
      <c r="L63">
        <v>1</v>
      </c>
      <c r="M63" s="5" t="s">
        <v>1372</v>
      </c>
      <c r="N63" s="5" t="s">
        <v>1372</v>
      </c>
      <c r="O63" s="5" t="s">
        <v>1372</v>
      </c>
      <c r="P63">
        <v>1</v>
      </c>
      <c r="Q63">
        <v>2</v>
      </c>
      <c r="R63" s="5" t="s">
        <v>1372</v>
      </c>
      <c r="S63" s="5" t="s">
        <v>1372</v>
      </c>
      <c r="T63">
        <v>3</v>
      </c>
      <c r="U63">
        <v>1</v>
      </c>
      <c r="V63">
        <v>2</v>
      </c>
      <c r="W63" s="5" t="s">
        <v>1372</v>
      </c>
      <c r="X63">
        <v>1</v>
      </c>
      <c r="Y63">
        <v>2</v>
      </c>
      <c r="Z63">
        <v>2</v>
      </c>
      <c r="AA63" s="5" t="s">
        <v>1372</v>
      </c>
      <c r="AB63">
        <v>2</v>
      </c>
      <c r="AC63">
        <v>1</v>
      </c>
      <c r="AD63" s="5" t="s">
        <v>1372</v>
      </c>
      <c r="AE63" s="5" t="s">
        <v>1372</v>
      </c>
      <c r="AF63" s="5" t="s">
        <v>1372</v>
      </c>
      <c r="AG63">
        <v>1</v>
      </c>
      <c r="AH63">
        <v>2</v>
      </c>
      <c r="AI63" s="5" t="s">
        <v>1372</v>
      </c>
      <c r="AJ63">
        <v>1</v>
      </c>
      <c r="AK63">
        <v>1</v>
      </c>
      <c r="AL63">
        <v>2</v>
      </c>
      <c r="AM63">
        <v>2</v>
      </c>
      <c r="AN63">
        <v>1</v>
      </c>
      <c r="AO63" s="5" t="s">
        <v>1372</v>
      </c>
      <c r="AP63">
        <v>2</v>
      </c>
      <c r="AQ63">
        <v>2</v>
      </c>
      <c r="AR63" s="5" t="s">
        <v>1372</v>
      </c>
      <c r="AS63" s="5" t="s">
        <v>1372</v>
      </c>
      <c r="AT63">
        <v>2</v>
      </c>
      <c r="AU63">
        <v>2</v>
      </c>
      <c r="AV63" s="5" t="s">
        <v>1372</v>
      </c>
      <c r="AW63">
        <v>2</v>
      </c>
      <c r="AX63">
        <v>1</v>
      </c>
      <c r="AY63" s="5" t="s">
        <v>1372</v>
      </c>
      <c r="AZ63">
        <v>1</v>
      </c>
      <c r="BA63" s="5" t="s">
        <v>1372</v>
      </c>
      <c r="BB63" s="5" t="s">
        <v>1372</v>
      </c>
      <c r="BC63">
        <v>1</v>
      </c>
      <c r="BD63">
        <v>1</v>
      </c>
      <c r="BE63" s="5" t="s">
        <v>1372</v>
      </c>
      <c r="BF63">
        <v>1</v>
      </c>
      <c r="BG63">
        <v>1</v>
      </c>
      <c r="BH63" s="5" t="s">
        <v>1372</v>
      </c>
      <c r="BI63">
        <v>2</v>
      </c>
      <c r="BJ63">
        <v>2</v>
      </c>
      <c r="BK63" s="5" t="s">
        <v>1372</v>
      </c>
      <c r="BL63">
        <v>1</v>
      </c>
      <c r="BM63">
        <v>2</v>
      </c>
      <c r="BN63" s="5" t="s">
        <v>1372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62"/>
  <sheetViews>
    <sheetView topLeftCell="Q1" zoomScaleNormal="60" workbookViewId="0">
      <selection activeCell="BN1" sqref="B1:BN61"/>
    </sheetView>
  </sheetViews>
  <sheetFormatPr baseColWidth="10" defaultRowHeight="15" x14ac:dyDescent="0.2"/>
  <sheetData>
    <row r="1" spans="1:71" x14ac:dyDescent="0.2">
      <c r="A1" s="6" t="s">
        <v>0</v>
      </c>
      <c r="B1" s="15" t="s">
        <v>428</v>
      </c>
      <c r="C1" s="15" t="s">
        <v>429</v>
      </c>
      <c r="D1" s="15" t="s">
        <v>430</v>
      </c>
      <c r="E1" s="15" t="s">
        <v>431</v>
      </c>
      <c r="F1" s="15" t="s">
        <v>432</v>
      </c>
      <c r="G1" s="15" t="s">
        <v>433</v>
      </c>
      <c r="H1" s="15" t="s">
        <v>434</v>
      </c>
      <c r="I1" s="15" t="s">
        <v>435</v>
      </c>
      <c r="J1" s="15" t="s">
        <v>436</v>
      </c>
      <c r="K1" s="15" t="s">
        <v>437</v>
      </c>
      <c r="L1" s="15" t="s">
        <v>438</v>
      </c>
      <c r="M1" s="15" t="s">
        <v>439</v>
      </c>
      <c r="N1" s="15" t="s">
        <v>440</v>
      </c>
      <c r="O1" s="15" t="s">
        <v>441</v>
      </c>
      <c r="P1" s="15" t="s">
        <v>442</v>
      </c>
      <c r="Q1" s="15" t="s">
        <v>443</v>
      </c>
      <c r="R1" s="15" t="s">
        <v>444</v>
      </c>
      <c r="S1" s="15" t="s">
        <v>445</v>
      </c>
      <c r="T1" s="15" t="s">
        <v>446</v>
      </c>
      <c r="U1" s="15" t="s">
        <v>447</v>
      </c>
      <c r="V1" s="15" t="s">
        <v>448</v>
      </c>
      <c r="W1" s="15" t="s">
        <v>449</v>
      </c>
      <c r="X1" s="15" t="s">
        <v>450</v>
      </c>
      <c r="Y1" s="15" t="s">
        <v>451</v>
      </c>
      <c r="Z1" s="15" t="s">
        <v>452</v>
      </c>
      <c r="AA1" s="15" t="s">
        <v>453</v>
      </c>
      <c r="AB1" s="15" t="s">
        <v>454</v>
      </c>
      <c r="AC1" s="15" t="s">
        <v>455</v>
      </c>
      <c r="AD1" s="15" t="s">
        <v>456</v>
      </c>
      <c r="AE1" s="15" t="s">
        <v>457</v>
      </c>
      <c r="AF1" s="15" t="s">
        <v>458</v>
      </c>
      <c r="AG1" s="15" t="s">
        <v>459</v>
      </c>
      <c r="AH1" s="15" t="s">
        <v>460</v>
      </c>
      <c r="AI1" s="15" t="s">
        <v>461</v>
      </c>
      <c r="AJ1" s="15" t="s">
        <v>462</v>
      </c>
      <c r="AK1" s="15" t="s">
        <v>463</v>
      </c>
      <c r="AL1" s="15" t="s">
        <v>464</v>
      </c>
      <c r="AM1" s="15" t="s">
        <v>465</v>
      </c>
      <c r="AN1" s="15" t="s">
        <v>466</v>
      </c>
      <c r="AO1" s="15" t="s">
        <v>467</v>
      </c>
      <c r="AP1" s="15" t="s">
        <v>468</v>
      </c>
      <c r="AQ1" s="15" t="s">
        <v>469</v>
      </c>
      <c r="AR1" s="15" t="s">
        <v>470</v>
      </c>
      <c r="AS1" s="15" t="s">
        <v>471</v>
      </c>
      <c r="AT1" s="15" t="s">
        <v>472</v>
      </c>
      <c r="AU1" s="15" t="s">
        <v>473</v>
      </c>
      <c r="AV1" s="15" t="s">
        <v>474</v>
      </c>
      <c r="AW1" s="15" t="s">
        <v>475</v>
      </c>
      <c r="AX1" s="15" t="s">
        <v>476</v>
      </c>
      <c r="AY1" s="15" t="s">
        <v>477</v>
      </c>
      <c r="AZ1" s="15" t="s">
        <v>478</v>
      </c>
      <c r="BA1" s="15" t="s">
        <v>479</v>
      </c>
      <c r="BB1" s="15" t="s">
        <v>480</v>
      </c>
      <c r="BC1" s="15" t="s">
        <v>481</v>
      </c>
      <c r="BD1" s="15" t="s">
        <v>482</v>
      </c>
      <c r="BE1" s="15" t="s">
        <v>483</v>
      </c>
      <c r="BF1" s="15" t="s">
        <v>484</v>
      </c>
      <c r="BG1" s="15" t="s">
        <v>485</v>
      </c>
      <c r="BH1" s="15" t="s">
        <v>486</v>
      </c>
      <c r="BI1" s="15" t="s">
        <v>487</v>
      </c>
      <c r="BJ1" s="15" t="s">
        <v>488</v>
      </c>
      <c r="BK1" s="15" t="s">
        <v>489</v>
      </c>
      <c r="BL1" s="15" t="s">
        <v>490</v>
      </c>
      <c r="BM1" s="15" t="s">
        <v>491</v>
      </c>
      <c r="BN1" s="15" t="s">
        <v>492</v>
      </c>
      <c r="BO1" s="6" t="s">
        <v>913</v>
      </c>
      <c r="BP1" s="6" t="s">
        <v>912</v>
      </c>
      <c r="BQ1" s="6" t="s">
        <v>911</v>
      </c>
      <c r="BR1" s="6" t="s">
        <v>919</v>
      </c>
      <c r="BS1" s="6" t="s">
        <v>1196</v>
      </c>
    </row>
    <row r="2" spans="1:71" x14ac:dyDescent="0.2">
      <c r="A2" s="5">
        <v>1</v>
      </c>
      <c r="B2" t="s">
        <v>911</v>
      </c>
      <c r="C2" t="s">
        <v>911</v>
      </c>
      <c r="D2" s="5">
        <v>0</v>
      </c>
      <c r="E2" s="5">
        <v>0</v>
      </c>
      <c r="F2" t="s">
        <v>911</v>
      </c>
      <c r="G2" t="s">
        <v>911</v>
      </c>
      <c r="H2" t="s">
        <v>911</v>
      </c>
      <c r="I2" s="5">
        <v>0</v>
      </c>
      <c r="J2" s="5">
        <v>0</v>
      </c>
      <c r="K2" t="s">
        <v>911</v>
      </c>
      <c r="L2" t="s">
        <v>911</v>
      </c>
      <c r="M2" t="s">
        <v>911</v>
      </c>
      <c r="N2" t="s">
        <v>919</v>
      </c>
      <c r="O2" s="5">
        <v>0</v>
      </c>
      <c r="P2" t="s">
        <v>912</v>
      </c>
      <c r="Q2" t="s">
        <v>919</v>
      </c>
      <c r="R2" s="5">
        <v>0</v>
      </c>
      <c r="S2" s="5">
        <v>0</v>
      </c>
      <c r="T2" t="s">
        <v>911</v>
      </c>
      <c r="U2" t="s">
        <v>911</v>
      </c>
      <c r="V2" t="s">
        <v>919</v>
      </c>
      <c r="W2" s="5">
        <v>0</v>
      </c>
      <c r="X2" t="s">
        <v>912</v>
      </c>
      <c r="Y2" t="s">
        <v>919</v>
      </c>
      <c r="Z2" s="5">
        <v>0</v>
      </c>
      <c r="AA2" s="5">
        <v>0</v>
      </c>
      <c r="AB2" t="s">
        <v>912</v>
      </c>
      <c r="AC2" t="s">
        <v>911</v>
      </c>
      <c r="AD2" s="5">
        <v>0</v>
      </c>
      <c r="AE2" s="5">
        <v>0</v>
      </c>
      <c r="AF2" s="5">
        <v>0</v>
      </c>
      <c r="AG2" t="s">
        <v>912</v>
      </c>
      <c r="AH2" t="s">
        <v>912</v>
      </c>
      <c r="AI2" s="5">
        <v>0</v>
      </c>
      <c r="AJ2" t="s">
        <v>912</v>
      </c>
      <c r="AK2" t="s">
        <v>912</v>
      </c>
      <c r="AL2" s="5">
        <v>0</v>
      </c>
      <c r="AM2" t="s">
        <v>912</v>
      </c>
      <c r="AN2" t="s">
        <v>912</v>
      </c>
      <c r="AO2" s="5">
        <v>0</v>
      </c>
      <c r="AP2" t="s">
        <v>912</v>
      </c>
      <c r="AQ2" s="5">
        <v>0</v>
      </c>
      <c r="AR2" s="5">
        <v>0</v>
      </c>
      <c r="AS2" s="5">
        <v>0</v>
      </c>
      <c r="AT2" t="s">
        <v>913</v>
      </c>
      <c r="AU2" s="5">
        <v>0</v>
      </c>
      <c r="AV2" s="5">
        <v>0</v>
      </c>
      <c r="AW2" t="s">
        <v>911</v>
      </c>
      <c r="AX2" t="s">
        <v>911</v>
      </c>
      <c r="AY2" t="s">
        <v>913</v>
      </c>
      <c r="AZ2" t="s">
        <v>913</v>
      </c>
      <c r="BA2" t="s">
        <v>913</v>
      </c>
      <c r="BB2" s="5">
        <v>0</v>
      </c>
      <c r="BC2" t="s">
        <v>911</v>
      </c>
      <c r="BD2" t="s">
        <v>911</v>
      </c>
      <c r="BE2" t="s">
        <v>911</v>
      </c>
      <c r="BF2" t="s">
        <v>911</v>
      </c>
      <c r="BG2" t="s">
        <v>919</v>
      </c>
      <c r="BH2" s="5">
        <v>0</v>
      </c>
      <c r="BI2" t="s">
        <v>912</v>
      </c>
      <c r="BJ2" t="s">
        <v>912</v>
      </c>
      <c r="BK2" s="5">
        <v>0</v>
      </c>
      <c r="BL2" t="s">
        <v>919</v>
      </c>
      <c r="BM2" t="s">
        <v>919</v>
      </c>
      <c r="BN2" s="5">
        <v>0</v>
      </c>
      <c r="BO2">
        <f>COUNTIF(B2:BN2, "konzentriert")</f>
        <v>4</v>
      </c>
      <c r="BP2">
        <f>COUNTIF(B2:BN2, "angestrengt konzentriert")</f>
        <v>12</v>
      </c>
      <c r="BQ2">
        <f>COUNTIF(B2:BN2, "kurzzeitig konzentriert")</f>
        <v>17</v>
      </c>
      <c r="BR2">
        <f t="shared" ref="BR2" si="0">COUNTIF(B2:BN2, "abwesend")</f>
        <v>7</v>
      </c>
      <c r="BS2">
        <f>SUM(BO2:BR2)</f>
        <v>40</v>
      </c>
    </row>
    <row r="3" spans="1:71" x14ac:dyDescent="0.2">
      <c r="A3" s="5">
        <v>2</v>
      </c>
      <c r="B3" t="s">
        <v>913</v>
      </c>
      <c r="C3" t="s">
        <v>913</v>
      </c>
      <c r="D3" t="s">
        <v>913</v>
      </c>
      <c r="E3" s="5">
        <v>0</v>
      </c>
      <c r="F3" t="s">
        <v>913</v>
      </c>
      <c r="G3" t="s">
        <v>913</v>
      </c>
      <c r="H3" s="5">
        <v>0</v>
      </c>
      <c r="I3" s="5">
        <v>0</v>
      </c>
      <c r="J3" s="5">
        <v>0</v>
      </c>
      <c r="K3" t="s">
        <v>913</v>
      </c>
      <c r="L3" t="s">
        <v>913</v>
      </c>
      <c r="M3" s="5">
        <v>0</v>
      </c>
      <c r="N3" s="5">
        <v>0</v>
      </c>
      <c r="O3" s="5">
        <v>0</v>
      </c>
      <c r="P3" t="s">
        <v>913</v>
      </c>
      <c r="Q3" s="5">
        <v>0</v>
      </c>
      <c r="R3" s="5">
        <v>0</v>
      </c>
      <c r="S3" s="5">
        <v>0</v>
      </c>
      <c r="T3" t="s">
        <v>913</v>
      </c>
      <c r="U3" t="s">
        <v>913</v>
      </c>
      <c r="V3" s="5">
        <v>0</v>
      </c>
      <c r="W3" s="5">
        <v>0</v>
      </c>
      <c r="X3" t="s">
        <v>913</v>
      </c>
      <c r="Y3" s="5">
        <v>0</v>
      </c>
      <c r="Z3" s="5">
        <v>0</v>
      </c>
      <c r="AA3" s="5">
        <v>0</v>
      </c>
      <c r="AB3" t="s">
        <v>913</v>
      </c>
      <c r="AC3" s="5">
        <v>0</v>
      </c>
      <c r="AD3" s="5">
        <v>0</v>
      </c>
      <c r="AE3" s="5">
        <v>0</v>
      </c>
      <c r="AF3" s="5">
        <v>0</v>
      </c>
      <c r="AG3" t="s">
        <v>913</v>
      </c>
      <c r="AH3" t="s">
        <v>913</v>
      </c>
      <c r="AI3" s="5">
        <v>0</v>
      </c>
      <c r="AJ3" t="s">
        <v>913</v>
      </c>
      <c r="AK3" s="5">
        <v>0</v>
      </c>
      <c r="AL3" s="5">
        <v>0</v>
      </c>
      <c r="AM3" t="s">
        <v>913</v>
      </c>
      <c r="AN3" t="s">
        <v>913</v>
      </c>
      <c r="AO3" s="5">
        <v>0</v>
      </c>
      <c r="AP3" t="s">
        <v>913</v>
      </c>
      <c r="AQ3" t="s">
        <v>913</v>
      </c>
      <c r="AR3" s="5">
        <v>0</v>
      </c>
      <c r="AS3" s="5">
        <v>0</v>
      </c>
      <c r="AT3" t="s">
        <v>913</v>
      </c>
      <c r="AU3" s="5">
        <v>0</v>
      </c>
      <c r="AV3" s="5">
        <v>0</v>
      </c>
      <c r="AW3" t="s">
        <v>913</v>
      </c>
      <c r="AX3" t="s">
        <v>913</v>
      </c>
      <c r="AY3" s="5">
        <v>0</v>
      </c>
      <c r="AZ3" t="s">
        <v>913</v>
      </c>
      <c r="BA3" s="5">
        <v>0</v>
      </c>
      <c r="BB3" s="5">
        <v>0</v>
      </c>
      <c r="BC3" t="s">
        <v>913</v>
      </c>
      <c r="BD3" t="s">
        <v>913</v>
      </c>
      <c r="BE3" s="5">
        <v>0</v>
      </c>
      <c r="BF3" t="s">
        <v>913</v>
      </c>
      <c r="BG3" s="5">
        <v>0</v>
      </c>
      <c r="BH3" s="5">
        <v>0</v>
      </c>
      <c r="BI3" t="s">
        <v>913</v>
      </c>
      <c r="BJ3" s="5">
        <v>0</v>
      </c>
      <c r="BK3" s="5">
        <v>0</v>
      </c>
      <c r="BL3" t="s">
        <v>913</v>
      </c>
      <c r="BM3" s="5">
        <v>0</v>
      </c>
      <c r="BN3" s="5">
        <v>0</v>
      </c>
      <c r="BO3">
        <f t="shared" ref="BO3:BO61" si="1">COUNTIF(B3:BN3, "konzentriert")</f>
        <v>28</v>
      </c>
      <c r="BP3">
        <f t="shared" ref="BP3:BP61" si="2">COUNTIF(B3:BN3, "angestrengt konzentriert")</f>
        <v>0</v>
      </c>
      <c r="BQ3">
        <f t="shared" ref="BQ3:BQ61" si="3">COUNTIF(B3:BN3, "kurzzeitig konzentriert")</f>
        <v>0</v>
      </c>
      <c r="BR3">
        <f t="shared" ref="BR3:BR61" si="4">COUNTIF(B3:BN3, "abwesend")</f>
        <v>0</v>
      </c>
      <c r="BS3">
        <f t="shared" ref="BS3:BS61" si="5">SUM(BO3:BR3)</f>
        <v>28</v>
      </c>
    </row>
    <row r="4" spans="1:71" x14ac:dyDescent="0.2">
      <c r="A4" s="5">
        <v>3</v>
      </c>
      <c r="B4" t="s">
        <v>912</v>
      </c>
      <c r="C4" t="s">
        <v>912</v>
      </c>
      <c r="D4" t="s">
        <v>913</v>
      </c>
      <c r="E4" s="5">
        <v>0</v>
      </c>
      <c r="F4" t="s">
        <v>912</v>
      </c>
      <c r="G4" t="s">
        <v>912</v>
      </c>
      <c r="H4" s="5">
        <v>0</v>
      </c>
      <c r="I4" s="5">
        <v>0</v>
      </c>
      <c r="J4" s="5">
        <v>0</v>
      </c>
      <c r="K4" t="s">
        <v>913</v>
      </c>
      <c r="L4" t="s">
        <v>913</v>
      </c>
      <c r="M4" s="5">
        <v>0</v>
      </c>
      <c r="N4" s="5">
        <v>0</v>
      </c>
      <c r="O4" s="5">
        <v>0</v>
      </c>
      <c r="P4" t="s">
        <v>913</v>
      </c>
      <c r="Q4" t="s">
        <v>913</v>
      </c>
      <c r="R4" t="s">
        <v>913</v>
      </c>
      <c r="S4" s="5">
        <v>0</v>
      </c>
      <c r="T4" t="s">
        <v>913</v>
      </c>
      <c r="U4" s="5">
        <v>0</v>
      </c>
      <c r="V4" s="5">
        <v>0</v>
      </c>
      <c r="W4" s="5">
        <v>0</v>
      </c>
      <c r="X4" t="s">
        <v>913</v>
      </c>
      <c r="Y4" t="s">
        <v>913</v>
      </c>
      <c r="Z4" s="5">
        <v>0</v>
      </c>
      <c r="AA4" s="5">
        <v>0</v>
      </c>
      <c r="AB4" t="s">
        <v>913</v>
      </c>
      <c r="AC4" t="s">
        <v>913</v>
      </c>
      <c r="AD4" t="s">
        <v>913</v>
      </c>
      <c r="AE4" s="5">
        <v>0</v>
      </c>
      <c r="AF4" s="5">
        <v>0</v>
      </c>
      <c r="AG4" t="s">
        <v>913</v>
      </c>
      <c r="AH4" t="s">
        <v>913</v>
      </c>
      <c r="AI4" s="5">
        <v>0</v>
      </c>
      <c r="AJ4" t="s">
        <v>913</v>
      </c>
      <c r="AK4" t="s">
        <v>913</v>
      </c>
      <c r="AL4" t="s">
        <v>913</v>
      </c>
      <c r="AM4" t="s">
        <v>913</v>
      </c>
      <c r="AN4" t="s">
        <v>913</v>
      </c>
      <c r="AO4" s="5">
        <v>0</v>
      </c>
      <c r="AP4" t="s">
        <v>913</v>
      </c>
      <c r="AQ4" t="s">
        <v>913</v>
      </c>
      <c r="AR4" s="5">
        <v>0</v>
      </c>
      <c r="AS4" s="5">
        <v>0</v>
      </c>
      <c r="AT4" t="s">
        <v>913</v>
      </c>
      <c r="AU4" t="s">
        <v>913</v>
      </c>
      <c r="AV4" s="5">
        <v>0</v>
      </c>
      <c r="AW4" t="s">
        <v>913</v>
      </c>
      <c r="AX4" s="5">
        <v>0</v>
      </c>
      <c r="AY4" s="5">
        <v>0</v>
      </c>
      <c r="AZ4" t="s">
        <v>913</v>
      </c>
      <c r="BA4" t="s">
        <v>913</v>
      </c>
      <c r="BB4" s="5">
        <v>0</v>
      </c>
      <c r="BC4" t="s">
        <v>913</v>
      </c>
      <c r="BD4" s="5">
        <v>0</v>
      </c>
      <c r="BE4" s="5">
        <v>0</v>
      </c>
      <c r="BF4" t="s">
        <v>913</v>
      </c>
      <c r="BG4" t="s">
        <v>913</v>
      </c>
      <c r="BH4" s="5">
        <v>0</v>
      </c>
      <c r="BI4" t="s">
        <v>913</v>
      </c>
      <c r="BJ4" s="5">
        <v>0</v>
      </c>
      <c r="BK4" s="5">
        <v>0</v>
      </c>
      <c r="BL4" t="s">
        <v>913</v>
      </c>
      <c r="BM4" t="s">
        <v>913</v>
      </c>
      <c r="BN4" s="5">
        <v>0</v>
      </c>
      <c r="BO4">
        <f t="shared" si="1"/>
        <v>32</v>
      </c>
      <c r="BP4">
        <f t="shared" si="2"/>
        <v>4</v>
      </c>
      <c r="BQ4">
        <f t="shared" si="3"/>
        <v>0</v>
      </c>
      <c r="BR4">
        <f t="shared" si="4"/>
        <v>0</v>
      </c>
      <c r="BS4">
        <f t="shared" si="5"/>
        <v>36</v>
      </c>
    </row>
    <row r="5" spans="1:71" x14ac:dyDescent="0.2">
      <c r="A5" s="5">
        <v>4</v>
      </c>
      <c r="B5" t="s">
        <v>913</v>
      </c>
      <c r="C5" t="s">
        <v>919</v>
      </c>
      <c r="D5" t="s">
        <v>913</v>
      </c>
      <c r="E5" s="5">
        <v>0</v>
      </c>
      <c r="F5" t="s">
        <v>912</v>
      </c>
      <c r="G5" t="s">
        <v>911</v>
      </c>
      <c r="H5" t="s">
        <v>913</v>
      </c>
      <c r="I5" s="5">
        <v>0</v>
      </c>
      <c r="J5" s="5">
        <v>0</v>
      </c>
      <c r="K5" t="s">
        <v>912</v>
      </c>
      <c r="L5" t="s">
        <v>911</v>
      </c>
      <c r="M5" t="s">
        <v>912</v>
      </c>
      <c r="N5" s="5">
        <v>0</v>
      </c>
      <c r="O5" s="5">
        <v>0</v>
      </c>
      <c r="P5" t="s">
        <v>912</v>
      </c>
      <c r="Q5" t="s">
        <v>912</v>
      </c>
      <c r="R5" s="5">
        <v>0</v>
      </c>
      <c r="S5" s="5">
        <v>0</v>
      </c>
      <c r="T5" t="s">
        <v>912</v>
      </c>
      <c r="U5" t="s">
        <v>913</v>
      </c>
      <c r="V5" t="s">
        <v>912</v>
      </c>
      <c r="W5" t="s">
        <v>912</v>
      </c>
      <c r="X5" t="s">
        <v>912</v>
      </c>
      <c r="Y5" t="s">
        <v>913</v>
      </c>
      <c r="Z5" t="s">
        <v>912</v>
      </c>
      <c r="AA5" s="5">
        <v>0</v>
      </c>
      <c r="AB5" t="s">
        <v>913</v>
      </c>
      <c r="AC5" t="s">
        <v>913</v>
      </c>
      <c r="AD5" s="5">
        <v>0</v>
      </c>
      <c r="AE5" s="5">
        <v>0</v>
      </c>
      <c r="AF5" s="5">
        <v>0</v>
      </c>
      <c r="AG5" t="s">
        <v>913</v>
      </c>
      <c r="AH5" t="s">
        <v>913</v>
      </c>
      <c r="AI5" s="5">
        <v>0</v>
      </c>
      <c r="AJ5" t="s">
        <v>913</v>
      </c>
      <c r="AK5" t="s">
        <v>913</v>
      </c>
      <c r="AL5" t="s">
        <v>913</v>
      </c>
      <c r="AM5" t="s">
        <v>913</v>
      </c>
      <c r="AN5" s="5">
        <v>0</v>
      </c>
      <c r="AO5" s="5">
        <v>0</v>
      </c>
      <c r="AP5" t="s">
        <v>913</v>
      </c>
      <c r="AQ5" t="s">
        <v>912</v>
      </c>
      <c r="AR5" t="s">
        <v>912</v>
      </c>
      <c r="AS5" s="5">
        <v>0</v>
      </c>
      <c r="AT5" t="s">
        <v>913</v>
      </c>
      <c r="AU5" s="5">
        <v>0</v>
      </c>
      <c r="AV5" s="5">
        <v>0</v>
      </c>
      <c r="AW5" t="s">
        <v>913</v>
      </c>
      <c r="AX5" t="s">
        <v>912</v>
      </c>
      <c r="AY5" s="5">
        <v>0</v>
      </c>
      <c r="AZ5" t="s">
        <v>913</v>
      </c>
      <c r="BA5" t="s">
        <v>912</v>
      </c>
      <c r="BB5" t="s">
        <v>912</v>
      </c>
      <c r="BC5" t="s">
        <v>913</v>
      </c>
      <c r="BD5" t="s">
        <v>913</v>
      </c>
      <c r="BE5" s="5">
        <v>0</v>
      </c>
      <c r="BF5" t="s">
        <v>913</v>
      </c>
      <c r="BG5" t="s">
        <v>913</v>
      </c>
      <c r="BH5" s="5">
        <v>0</v>
      </c>
      <c r="BI5" t="s">
        <v>913</v>
      </c>
      <c r="BJ5" t="s">
        <v>913</v>
      </c>
      <c r="BK5" s="5">
        <v>0</v>
      </c>
      <c r="BL5" t="s">
        <v>913</v>
      </c>
      <c r="BM5" t="s">
        <v>913</v>
      </c>
      <c r="BN5" s="5">
        <v>0</v>
      </c>
      <c r="BO5">
        <f t="shared" si="1"/>
        <v>25</v>
      </c>
      <c r="BP5">
        <f t="shared" si="2"/>
        <v>15</v>
      </c>
      <c r="BQ5">
        <f t="shared" si="3"/>
        <v>2</v>
      </c>
      <c r="BR5">
        <f t="shared" si="4"/>
        <v>1</v>
      </c>
      <c r="BS5">
        <f t="shared" si="5"/>
        <v>43</v>
      </c>
    </row>
    <row r="6" spans="1:71" x14ac:dyDescent="0.2">
      <c r="A6" s="5">
        <v>7</v>
      </c>
      <c r="B6" t="s">
        <v>913</v>
      </c>
      <c r="C6" t="s">
        <v>913</v>
      </c>
      <c r="D6" t="s">
        <v>913</v>
      </c>
      <c r="E6" t="s">
        <v>913</v>
      </c>
      <c r="F6" t="s">
        <v>913</v>
      </c>
      <c r="G6" t="s">
        <v>913</v>
      </c>
      <c r="H6" s="5">
        <v>0</v>
      </c>
      <c r="I6" s="5">
        <v>0</v>
      </c>
      <c r="J6" s="5">
        <v>0</v>
      </c>
      <c r="K6" t="s">
        <v>911</v>
      </c>
      <c r="L6" t="s">
        <v>911</v>
      </c>
      <c r="M6" s="5">
        <v>0</v>
      </c>
      <c r="N6" s="5">
        <v>0</v>
      </c>
      <c r="O6" s="5">
        <v>0</v>
      </c>
      <c r="P6" t="s">
        <v>913</v>
      </c>
      <c r="Q6" t="s">
        <v>913</v>
      </c>
      <c r="R6" s="5">
        <v>0</v>
      </c>
      <c r="S6" s="5">
        <v>0</v>
      </c>
      <c r="T6" t="s">
        <v>913</v>
      </c>
      <c r="U6" t="s">
        <v>912</v>
      </c>
      <c r="V6" s="5">
        <v>0</v>
      </c>
      <c r="W6" s="5">
        <v>0</v>
      </c>
      <c r="X6" t="s">
        <v>913</v>
      </c>
      <c r="Y6" t="s">
        <v>913</v>
      </c>
      <c r="Z6" s="5">
        <v>0</v>
      </c>
      <c r="AA6" s="5">
        <v>0</v>
      </c>
      <c r="AB6" t="s">
        <v>913</v>
      </c>
      <c r="AC6" t="s">
        <v>913</v>
      </c>
      <c r="AD6" s="5">
        <v>0</v>
      </c>
      <c r="AE6" s="5">
        <v>0</v>
      </c>
      <c r="AF6" s="5">
        <v>0</v>
      </c>
      <c r="AG6" t="s">
        <v>913</v>
      </c>
      <c r="AH6" t="s">
        <v>913</v>
      </c>
      <c r="AI6" s="5">
        <v>0</v>
      </c>
      <c r="AJ6" t="s">
        <v>912</v>
      </c>
      <c r="AK6" t="s">
        <v>913</v>
      </c>
      <c r="AL6" s="5">
        <v>0</v>
      </c>
      <c r="AM6" t="s">
        <v>912</v>
      </c>
      <c r="AN6" t="s">
        <v>913</v>
      </c>
      <c r="AO6" t="s">
        <v>912</v>
      </c>
      <c r="AP6" t="s">
        <v>913</v>
      </c>
      <c r="AQ6" t="s">
        <v>912</v>
      </c>
      <c r="AR6" s="5">
        <v>0</v>
      </c>
      <c r="AS6" s="5">
        <v>0</v>
      </c>
      <c r="AT6" t="s">
        <v>913</v>
      </c>
      <c r="AU6" t="s">
        <v>913</v>
      </c>
      <c r="AV6" t="s">
        <v>912</v>
      </c>
      <c r="AW6" t="s">
        <v>913</v>
      </c>
      <c r="AX6" t="s">
        <v>912</v>
      </c>
      <c r="AY6" s="5">
        <v>0</v>
      </c>
      <c r="AZ6" t="s">
        <v>913</v>
      </c>
      <c r="BA6" s="5">
        <v>0</v>
      </c>
      <c r="BB6" s="5">
        <v>0</v>
      </c>
      <c r="BC6" t="s">
        <v>913</v>
      </c>
      <c r="BD6" t="s">
        <v>913</v>
      </c>
      <c r="BE6" s="5">
        <v>0</v>
      </c>
      <c r="BF6" t="s">
        <v>913</v>
      </c>
      <c r="BG6" t="s">
        <v>913</v>
      </c>
      <c r="BH6" s="5">
        <v>0</v>
      </c>
      <c r="BI6" t="s">
        <v>912</v>
      </c>
      <c r="BJ6" t="s">
        <v>912</v>
      </c>
      <c r="BK6" s="5">
        <v>0</v>
      </c>
      <c r="BL6" t="s">
        <v>913</v>
      </c>
      <c r="BM6" t="s">
        <v>912</v>
      </c>
      <c r="BN6" s="5">
        <v>0</v>
      </c>
      <c r="BO6">
        <f t="shared" si="1"/>
        <v>27</v>
      </c>
      <c r="BP6">
        <f t="shared" si="2"/>
        <v>10</v>
      </c>
      <c r="BQ6">
        <f t="shared" si="3"/>
        <v>2</v>
      </c>
      <c r="BR6">
        <f t="shared" si="4"/>
        <v>0</v>
      </c>
      <c r="BS6">
        <f t="shared" si="5"/>
        <v>39</v>
      </c>
    </row>
    <row r="7" spans="1:71" x14ac:dyDescent="0.2">
      <c r="A7" s="5">
        <v>8</v>
      </c>
      <c r="B7" t="s">
        <v>913</v>
      </c>
      <c r="C7" s="5">
        <v>0</v>
      </c>
      <c r="D7" s="5">
        <v>0</v>
      </c>
      <c r="E7" s="5">
        <v>0</v>
      </c>
      <c r="F7" t="s">
        <v>913</v>
      </c>
      <c r="G7" t="s">
        <v>913</v>
      </c>
      <c r="H7" t="s">
        <v>913</v>
      </c>
      <c r="I7" s="5">
        <v>0</v>
      </c>
      <c r="J7" s="5">
        <v>0</v>
      </c>
      <c r="K7" t="s">
        <v>913</v>
      </c>
      <c r="L7" t="s">
        <v>913</v>
      </c>
      <c r="M7" s="5">
        <v>0</v>
      </c>
      <c r="N7" s="5">
        <v>0</v>
      </c>
      <c r="O7" s="5">
        <v>0</v>
      </c>
      <c r="P7" t="s">
        <v>913</v>
      </c>
      <c r="Q7" t="s">
        <v>913</v>
      </c>
      <c r="R7" s="5">
        <v>0</v>
      </c>
      <c r="S7" s="5">
        <v>0</v>
      </c>
      <c r="T7" t="s">
        <v>913</v>
      </c>
      <c r="U7" t="s">
        <v>913</v>
      </c>
      <c r="V7" s="5">
        <v>0</v>
      </c>
      <c r="W7" s="5">
        <v>0</v>
      </c>
      <c r="X7" t="s">
        <v>913</v>
      </c>
      <c r="Y7" t="s">
        <v>913</v>
      </c>
      <c r="Z7" t="s">
        <v>913</v>
      </c>
      <c r="AA7" s="5">
        <v>0</v>
      </c>
      <c r="AB7" t="s">
        <v>913</v>
      </c>
      <c r="AC7" t="s">
        <v>913</v>
      </c>
      <c r="AD7" t="s">
        <v>913</v>
      </c>
      <c r="AE7" s="5">
        <v>0</v>
      </c>
      <c r="AF7" s="5">
        <v>0</v>
      </c>
      <c r="AG7" t="s">
        <v>913</v>
      </c>
      <c r="AH7" t="s">
        <v>913</v>
      </c>
      <c r="AI7" t="s">
        <v>913</v>
      </c>
      <c r="AJ7" t="s">
        <v>913</v>
      </c>
      <c r="AK7" t="s">
        <v>913</v>
      </c>
      <c r="AL7" s="5">
        <v>0</v>
      </c>
      <c r="AM7" t="s">
        <v>913</v>
      </c>
      <c r="AN7" t="s">
        <v>913</v>
      </c>
      <c r="AO7" s="5">
        <v>0</v>
      </c>
      <c r="AP7" t="s">
        <v>913</v>
      </c>
      <c r="AQ7" t="s">
        <v>913</v>
      </c>
      <c r="AR7" t="s">
        <v>913</v>
      </c>
      <c r="AS7" s="5">
        <v>0</v>
      </c>
      <c r="AT7" t="s">
        <v>913</v>
      </c>
      <c r="AU7" t="s">
        <v>913</v>
      </c>
      <c r="AV7" t="s">
        <v>913</v>
      </c>
      <c r="AW7" t="s">
        <v>913</v>
      </c>
      <c r="AX7" t="s">
        <v>913</v>
      </c>
      <c r="AY7" t="s">
        <v>913</v>
      </c>
      <c r="AZ7" t="s">
        <v>913</v>
      </c>
      <c r="BA7" t="s">
        <v>913</v>
      </c>
      <c r="BB7" t="s">
        <v>913</v>
      </c>
      <c r="BC7" t="s">
        <v>913</v>
      </c>
      <c r="BD7" t="s">
        <v>913</v>
      </c>
      <c r="BE7" t="s">
        <v>913</v>
      </c>
      <c r="BF7" t="s">
        <v>913</v>
      </c>
      <c r="BG7" t="s">
        <v>913</v>
      </c>
      <c r="BH7" t="s">
        <v>913</v>
      </c>
      <c r="BI7" t="s">
        <v>913</v>
      </c>
      <c r="BJ7" t="s">
        <v>913</v>
      </c>
      <c r="BK7" s="5">
        <v>0</v>
      </c>
      <c r="BL7" t="s">
        <v>913</v>
      </c>
      <c r="BM7" t="s">
        <v>913</v>
      </c>
      <c r="BN7" t="s">
        <v>913</v>
      </c>
      <c r="BO7">
        <f t="shared" si="1"/>
        <v>46</v>
      </c>
      <c r="BP7">
        <f t="shared" si="2"/>
        <v>0</v>
      </c>
      <c r="BQ7">
        <f t="shared" si="3"/>
        <v>0</v>
      </c>
      <c r="BR7">
        <f t="shared" si="4"/>
        <v>0</v>
      </c>
      <c r="BS7">
        <f t="shared" si="5"/>
        <v>46</v>
      </c>
    </row>
    <row r="8" spans="1:71" x14ac:dyDescent="0.2">
      <c r="A8" s="5">
        <v>9</v>
      </c>
      <c r="B8" t="s">
        <v>913</v>
      </c>
      <c r="C8" t="s">
        <v>913</v>
      </c>
      <c r="D8" s="5">
        <v>0</v>
      </c>
      <c r="E8" s="5">
        <v>0</v>
      </c>
      <c r="F8" t="s">
        <v>913</v>
      </c>
      <c r="G8" t="s">
        <v>913</v>
      </c>
      <c r="H8" s="5">
        <v>0</v>
      </c>
      <c r="I8" s="5">
        <v>0</v>
      </c>
      <c r="J8" s="5">
        <v>0</v>
      </c>
      <c r="K8" t="s">
        <v>913</v>
      </c>
      <c r="L8" t="s">
        <v>913</v>
      </c>
      <c r="M8" t="s">
        <v>913</v>
      </c>
      <c r="N8" s="5">
        <v>0</v>
      </c>
      <c r="O8" s="5">
        <v>0</v>
      </c>
      <c r="P8" t="s">
        <v>913</v>
      </c>
      <c r="Q8" t="s">
        <v>913</v>
      </c>
      <c r="R8" t="s">
        <v>913</v>
      </c>
      <c r="S8" s="5">
        <v>0</v>
      </c>
      <c r="T8" t="s">
        <v>913</v>
      </c>
      <c r="U8" t="s">
        <v>913</v>
      </c>
      <c r="V8" s="5">
        <v>0</v>
      </c>
      <c r="W8" s="5">
        <v>0</v>
      </c>
      <c r="X8" t="s">
        <v>913</v>
      </c>
      <c r="Y8" t="s">
        <v>913</v>
      </c>
      <c r="Z8" s="5">
        <v>0</v>
      </c>
      <c r="AA8" s="5">
        <v>0</v>
      </c>
      <c r="AB8" t="s">
        <v>913</v>
      </c>
      <c r="AC8" t="s">
        <v>913</v>
      </c>
      <c r="AD8" s="5">
        <v>0</v>
      </c>
      <c r="AE8" s="5">
        <v>0</v>
      </c>
      <c r="AF8" s="5">
        <v>0</v>
      </c>
      <c r="AG8" t="s">
        <v>913</v>
      </c>
      <c r="AH8" t="s">
        <v>913</v>
      </c>
      <c r="AI8" s="5">
        <v>0</v>
      </c>
      <c r="AJ8" t="s">
        <v>913</v>
      </c>
      <c r="AK8" t="s">
        <v>913</v>
      </c>
      <c r="AL8" s="5">
        <v>0</v>
      </c>
      <c r="AM8" t="s">
        <v>913</v>
      </c>
      <c r="AN8" s="5">
        <v>0</v>
      </c>
      <c r="AO8" s="5">
        <v>0</v>
      </c>
      <c r="AP8" t="s">
        <v>913</v>
      </c>
      <c r="AQ8" t="s">
        <v>913</v>
      </c>
      <c r="AR8" t="s">
        <v>913</v>
      </c>
      <c r="AS8" s="5">
        <v>0</v>
      </c>
      <c r="AT8" t="s">
        <v>913</v>
      </c>
      <c r="AU8" t="s">
        <v>913</v>
      </c>
      <c r="AV8" s="5">
        <v>0</v>
      </c>
      <c r="AW8" t="s">
        <v>913</v>
      </c>
      <c r="AX8" t="s">
        <v>913</v>
      </c>
      <c r="AY8" s="5">
        <v>0</v>
      </c>
      <c r="AZ8" t="s">
        <v>913</v>
      </c>
      <c r="BA8" t="s">
        <v>913</v>
      </c>
      <c r="BB8" t="s">
        <v>913</v>
      </c>
      <c r="BC8" t="s">
        <v>913</v>
      </c>
      <c r="BD8" t="s">
        <v>913</v>
      </c>
      <c r="BE8" s="5">
        <v>0</v>
      </c>
      <c r="BF8" t="s">
        <v>913</v>
      </c>
      <c r="BG8" t="s">
        <v>913</v>
      </c>
      <c r="BH8" s="5">
        <v>0</v>
      </c>
      <c r="BI8" t="s">
        <v>913</v>
      </c>
      <c r="BJ8" t="s">
        <v>913</v>
      </c>
      <c r="BK8" s="5">
        <v>0</v>
      </c>
      <c r="BL8" t="s">
        <v>919</v>
      </c>
      <c r="BM8" s="5">
        <v>0</v>
      </c>
      <c r="BN8" s="5">
        <v>0</v>
      </c>
      <c r="BO8">
        <f t="shared" si="1"/>
        <v>37</v>
      </c>
      <c r="BP8">
        <f t="shared" si="2"/>
        <v>0</v>
      </c>
      <c r="BQ8">
        <f t="shared" si="3"/>
        <v>0</v>
      </c>
      <c r="BR8">
        <f t="shared" si="4"/>
        <v>1</v>
      </c>
      <c r="BS8">
        <f t="shared" si="5"/>
        <v>38</v>
      </c>
    </row>
    <row r="9" spans="1:71" x14ac:dyDescent="0.2">
      <c r="A9" s="5">
        <v>10</v>
      </c>
      <c r="B9" t="s">
        <v>912</v>
      </c>
      <c r="C9" t="s">
        <v>913</v>
      </c>
      <c r="D9" s="5">
        <v>0</v>
      </c>
      <c r="E9" s="5">
        <v>0</v>
      </c>
      <c r="F9" t="s">
        <v>913</v>
      </c>
      <c r="G9" t="s">
        <v>913</v>
      </c>
      <c r="H9" t="s">
        <v>913</v>
      </c>
      <c r="I9" t="s">
        <v>913</v>
      </c>
      <c r="J9" t="s">
        <v>913</v>
      </c>
      <c r="K9" t="s">
        <v>913</v>
      </c>
      <c r="L9" t="s">
        <v>913</v>
      </c>
      <c r="M9" t="s">
        <v>913</v>
      </c>
      <c r="N9" t="s">
        <v>913</v>
      </c>
      <c r="O9" t="s">
        <v>913</v>
      </c>
      <c r="P9" t="s">
        <v>913</v>
      </c>
      <c r="Q9" t="s">
        <v>913</v>
      </c>
      <c r="R9" t="s">
        <v>913</v>
      </c>
      <c r="S9" t="s">
        <v>913</v>
      </c>
      <c r="T9" t="s">
        <v>913</v>
      </c>
      <c r="U9" t="s">
        <v>913</v>
      </c>
      <c r="V9" s="5">
        <v>0</v>
      </c>
      <c r="W9" s="5">
        <v>0</v>
      </c>
      <c r="X9" t="s">
        <v>913</v>
      </c>
      <c r="Y9" t="s">
        <v>913</v>
      </c>
      <c r="Z9" t="s">
        <v>913</v>
      </c>
      <c r="AA9" s="5">
        <v>0</v>
      </c>
      <c r="AB9" t="s">
        <v>913</v>
      </c>
      <c r="AC9" t="s">
        <v>913</v>
      </c>
      <c r="AD9" t="s">
        <v>913</v>
      </c>
      <c r="AE9" s="5">
        <v>0</v>
      </c>
      <c r="AF9" s="5">
        <v>0</v>
      </c>
      <c r="AG9" t="s">
        <v>913</v>
      </c>
      <c r="AH9" t="s">
        <v>913</v>
      </c>
      <c r="AI9" s="5">
        <v>0</v>
      </c>
      <c r="AJ9" t="s">
        <v>913</v>
      </c>
      <c r="AK9" t="s">
        <v>913</v>
      </c>
      <c r="AL9" t="s">
        <v>913</v>
      </c>
      <c r="AM9" t="s">
        <v>913</v>
      </c>
      <c r="AN9" t="s">
        <v>913</v>
      </c>
      <c r="AO9" t="s">
        <v>913</v>
      </c>
      <c r="AP9" t="s">
        <v>913</v>
      </c>
      <c r="AQ9" t="s">
        <v>913</v>
      </c>
      <c r="AR9" t="s">
        <v>913</v>
      </c>
      <c r="AS9" t="s">
        <v>913</v>
      </c>
      <c r="AT9" t="s">
        <v>913</v>
      </c>
      <c r="AU9" t="s">
        <v>913</v>
      </c>
      <c r="AV9" s="5">
        <v>0</v>
      </c>
      <c r="AW9" t="s">
        <v>913</v>
      </c>
      <c r="AX9" t="s">
        <v>912</v>
      </c>
      <c r="AY9" s="5">
        <v>0</v>
      </c>
      <c r="AZ9" t="s">
        <v>913</v>
      </c>
      <c r="BA9" t="s">
        <v>913</v>
      </c>
      <c r="BB9" t="s">
        <v>913</v>
      </c>
      <c r="BC9" t="s">
        <v>913</v>
      </c>
      <c r="BD9" t="s">
        <v>913</v>
      </c>
      <c r="BE9" s="5">
        <v>0</v>
      </c>
      <c r="BF9" t="s">
        <v>913</v>
      </c>
      <c r="BG9" t="s">
        <v>913</v>
      </c>
      <c r="BH9" s="5">
        <v>0</v>
      </c>
      <c r="BI9" t="s">
        <v>913</v>
      </c>
      <c r="BJ9" t="s">
        <v>911</v>
      </c>
      <c r="BK9" t="s">
        <v>913</v>
      </c>
      <c r="BL9" t="s">
        <v>913</v>
      </c>
      <c r="BM9" t="s">
        <v>913</v>
      </c>
      <c r="BN9" s="5">
        <v>0</v>
      </c>
      <c r="BO9">
        <f t="shared" si="1"/>
        <v>49</v>
      </c>
      <c r="BP9">
        <f t="shared" si="2"/>
        <v>2</v>
      </c>
      <c r="BQ9">
        <f t="shared" si="3"/>
        <v>1</v>
      </c>
      <c r="BR9">
        <f t="shared" si="4"/>
        <v>0</v>
      </c>
      <c r="BS9">
        <f t="shared" si="5"/>
        <v>52</v>
      </c>
    </row>
    <row r="10" spans="1:71" x14ac:dyDescent="0.2">
      <c r="A10" s="5">
        <v>11</v>
      </c>
      <c r="B10" t="s">
        <v>913</v>
      </c>
      <c r="C10" t="s">
        <v>913</v>
      </c>
      <c r="D10" t="s">
        <v>913</v>
      </c>
      <c r="E10" s="5">
        <v>0</v>
      </c>
      <c r="F10" t="s">
        <v>913</v>
      </c>
      <c r="G10" t="s">
        <v>913</v>
      </c>
      <c r="H10" t="s">
        <v>913</v>
      </c>
      <c r="I10" s="5">
        <v>0</v>
      </c>
      <c r="J10" s="5">
        <v>0</v>
      </c>
      <c r="K10" t="s">
        <v>912</v>
      </c>
      <c r="L10" t="s">
        <v>913</v>
      </c>
      <c r="M10" s="5">
        <v>0</v>
      </c>
      <c r="N10" s="5">
        <v>0</v>
      </c>
      <c r="O10" s="5">
        <v>0</v>
      </c>
      <c r="P10" t="s">
        <v>913</v>
      </c>
      <c r="Q10" t="s">
        <v>913</v>
      </c>
      <c r="R10" s="5">
        <v>0</v>
      </c>
      <c r="S10" s="5">
        <v>0</v>
      </c>
      <c r="T10" t="s">
        <v>913</v>
      </c>
      <c r="U10" t="s">
        <v>913</v>
      </c>
      <c r="V10" t="s">
        <v>913</v>
      </c>
      <c r="W10" s="5">
        <v>0</v>
      </c>
      <c r="X10" t="s">
        <v>913</v>
      </c>
      <c r="Y10" s="5">
        <v>0</v>
      </c>
      <c r="Z10" s="5">
        <v>0</v>
      </c>
      <c r="AA10" s="5">
        <v>0</v>
      </c>
      <c r="AB10" t="s">
        <v>913</v>
      </c>
      <c r="AC10" s="5">
        <v>0</v>
      </c>
      <c r="AD10" s="5">
        <v>0</v>
      </c>
      <c r="AE10" s="5">
        <v>0</v>
      </c>
      <c r="AF10" s="5">
        <v>0</v>
      </c>
      <c r="AG10" t="s">
        <v>913</v>
      </c>
      <c r="AH10" t="s">
        <v>913</v>
      </c>
      <c r="AI10" t="s">
        <v>913</v>
      </c>
      <c r="AJ10" t="s">
        <v>913</v>
      </c>
      <c r="AK10" s="5">
        <v>0</v>
      </c>
      <c r="AL10" s="5">
        <v>0</v>
      </c>
      <c r="AM10" t="s">
        <v>913</v>
      </c>
      <c r="AN10" s="5">
        <v>0</v>
      </c>
      <c r="AO10" s="5">
        <v>0</v>
      </c>
      <c r="AP10" t="s">
        <v>913</v>
      </c>
      <c r="AQ10" t="s">
        <v>912</v>
      </c>
      <c r="AR10" s="5">
        <v>0</v>
      </c>
      <c r="AS10" s="5">
        <v>0</v>
      </c>
      <c r="AT10" t="s">
        <v>913</v>
      </c>
      <c r="AU10" t="s">
        <v>913</v>
      </c>
      <c r="AV10" s="5">
        <v>0</v>
      </c>
      <c r="AW10" t="s">
        <v>913</v>
      </c>
      <c r="AX10" t="s">
        <v>913</v>
      </c>
      <c r="AY10" t="s">
        <v>913</v>
      </c>
      <c r="AZ10" t="s">
        <v>913</v>
      </c>
      <c r="BA10" t="s">
        <v>913</v>
      </c>
      <c r="BB10" s="5">
        <v>0</v>
      </c>
      <c r="BC10" t="s">
        <v>913</v>
      </c>
      <c r="BD10" t="s">
        <v>913</v>
      </c>
      <c r="BE10" s="5">
        <v>0</v>
      </c>
      <c r="BF10" t="s">
        <v>913</v>
      </c>
      <c r="BG10" t="s">
        <v>913</v>
      </c>
      <c r="BH10" t="s">
        <v>913</v>
      </c>
      <c r="BI10" t="s">
        <v>913</v>
      </c>
      <c r="BJ10" s="5">
        <v>0</v>
      </c>
      <c r="BK10" s="5">
        <v>0</v>
      </c>
      <c r="BL10" t="s">
        <v>913</v>
      </c>
      <c r="BM10" s="5">
        <v>0</v>
      </c>
      <c r="BN10" s="5">
        <v>0</v>
      </c>
      <c r="BO10">
        <f t="shared" si="1"/>
        <v>34</v>
      </c>
      <c r="BP10">
        <f t="shared" si="2"/>
        <v>2</v>
      </c>
      <c r="BQ10">
        <f t="shared" si="3"/>
        <v>0</v>
      </c>
      <c r="BR10">
        <f t="shared" si="4"/>
        <v>0</v>
      </c>
      <c r="BS10">
        <f t="shared" si="5"/>
        <v>36</v>
      </c>
    </row>
    <row r="11" spans="1:71" x14ac:dyDescent="0.2">
      <c r="A11" s="5">
        <v>12</v>
      </c>
      <c r="B11" t="s">
        <v>913</v>
      </c>
      <c r="C11" t="s">
        <v>911</v>
      </c>
      <c r="D11" t="s">
        <v>913</v>
      </c>
      <c r="E11" s="5">
        <v>0</v>
      </c>
      <c r="F11" t="s">
        <v>913</v>
      </c>
      <c r="G11" t="s">
        <v>913</v>
      </c>
      <c r="H11" s="5">
        <v>0</v>
      </c>
      <c r="I11" s="5">
        <v>0</v>
      </c>
      <c r="J11" s="5">
        <v>0</v>
      </c>
      <c r="K11" t="s">
        <v>913</v>
      </c>
      <c r="L11" t="s">
        <v>913</v>
      </c>
      <c r="M11" s="5">
        <v>0</v>
      </c>
      <c r="N11" s="5">
        <v>0</v>
      </c>
      <c r="O11" s="5">
        <v>0</v>
      </c>
      <c r="P11" t="s">
        <v>913</v>
      </c>
      <c r="Q11" t="s">
        <v>913</v>
      </c>
      <c r="R11" s="5">
        <v>0</v>
      </c>
      <c r="S11" s="5">
        <v>0</v>
      </c>
      <c r="T11" t="s">
        <v>913</v>
      </c>
      <c r="U11" t="s">
        <v>913</v>
      </c>
      <c r="V11" s="5">
        <v>0</v>
      </c>
      <c r="W11" s="5">
        <v>0</v>
      </c>
      <c r="X11" t="s">
        <v>913</v>
      </c>
      <c r="Y11" t="s">
        <v>911</v>
      </c>
      <c r="Z11" s="5">
        <v>0</v>
      </c>
      <c r="AA11" s="5">
        <v>0</v>
      </c>
      <c r="AB11" t="s">
        <v>913</v>
      </c>
      <c r="AC11" t="s">
        <v>912</v>
      </c>
      <c r="AD11" s="5">
        <v>0</v>
      </c>
      <c r="AE11" s="5">
        <v>0</v>
      </c>
      <c r="AF11" s="5">
        <v>0</v>
      </c>
      <c r="AG11" t="s">
        <v>912</v>
      </c>
      <c r="AH11" t="s">
        <v>913</v>
      </c>
      <c r="AI11" s="5">
        <v>0</v>
      </c>
      <c r="AJ11" t="s">
        <v>913</v>
      </c>
      <c r="AK11" t="s">
        <v>912</v>
      </c>
      <c r="AL11" s="5">
        <v>0</v>
      </c>
      <c r="AM11" t="s">
        <v>912</v>
      </c>
      <c r="AN11" t="s">
        <v>913</v>
      </c>
      <c r="AO11" s="5">
        <v>0</v>
      </c>
      <c r="AP11" t="s">
        <v>913</v>
      </c>
      <c r="AQ11" t="s">
        <v>913</v>
      </c>
      <c r="AR11" s="5">
        <v>0</v>
      </c>
      <c r="AS11" s="5">
        <v>0</v>
      </c>
      <c r="AT11" t="s">
        <v>913</v>
      </c>
      <c r="AU11" t="s">
        <v>913</v>
      </c>
      <c r="AV11" s="5">
        <v>0</v>
      </c>
      <c r="AW11" t="s">
        <v>913</v>
      </c>
      <c r="AX11" t="s">
        <v>913</v>
      </c>
      <c r="AY11" s="5">
        <v>0</v>
      </c>
      <c r="AZ11" t="s">
        <v>913</v>
      </c>
      <c r="BA11" s="5">
        <v>0</v>
      </c>
      <c r="BB11" s="5">
        <v>0</v>
      </c>
      <c r="BC11" t="s">
        <v>913</v>
      </c>
      <c r="BD11" t="s">
        <v>913</v>
      </c>
      <c r="BE11" t="s">
        <v>913</v>
      </c>
      <c r="BF11" t="s">
        <v>913</v>
      </c>
      <c r="BG11" t="s">
        <v>913</v>
      </c>
      <c r="BH11" s="5">
        <v>0</v>
      </c>
      <c r="BI11" t="s">
        <v>912</v>
      </c>
      <c r="BJ11" t="s">
        <v>913</v>
      </c>
      <c r="BK11" s="5">
        <v>0</v>
      </c>
      <c r="BL11" t="s">
        <v>913</v>
      </c>
      <c r="BM11" t="s">
        <v>913</v>
      </c>
      <c r="BN11" s="5">
        <v>0</v>
      </c>
      <c r="BO11">
        <f t="shared" si="1"/>
        <v>30</v>
      </c>
      <c r="BP11">
        <f t="shared" si="2"/>
        <v>5</v>
      </c>
      <c r="BQ11">
        <f t="shared" si="3"/>
        <v>2</v>
      </c>
      <c r="BR11">
        <f t="shared" si="4"/>
        <v>0</v>
      </c>
      <c r="BS11">
        <f t="shared" si="5"/>
        <v>37</v>
      </c>
    </row>
    <row r="12" spans="1:71" x14ac:dyDescent="0.2">
      <c r="A12" s="5">
        <v>13</v>
      </c>
      <c r="B12" t="s">
        <v>913</v>
      </c>
      <c r="C12" t="s">
        <v>913</v>
      </c>
      <c r="D12" s="5">
        <v>0</v>
      </c>
      <c r="E12" s="5">
        <v>0</v>
      </c>
      <c r="F12" t="s">
        <v>913</v>
      </c>
      <c r="G12" t="s">
        <v>913</v>
      </c>
      <c r="H12" s="5">
        <v>0</v>
      </c>
      <c r="I12" s="5">
        <v>0</v>
      </c>
      <c r="J12" s="5">
        <v>0</v>
      </c>
      <c r="K12" t="s">
        <v>913</v>
      </c>
      <c r="L12" t="s">
        <v>913</v>
      </c>
      <c r="M12" s="5">
        <v>0</v>
      </c>
      <c r="N12" s="5">
        <v>0</v>
      </c>
      <c r="O12" s="5">
        <v>0</v>
      </c>
      <c r="P12" t="s">
        <v>913</v>
      </c>
      <c r="Q12" t="s">
        <v>912</v>
      </c>
      <c r="R12" s="5">
        <v>0</v>
      </c>
      <c r="S12" s="5">
        <v>0</v>
      </c>
      <c r="T12" t="s">
        <v>913</v>
      </c>
      <c r="U12" t="s">
        <v>913</v>
      </c>
      <c r="V12" t="s">
        <v>913</v>
      </c>
      <c r="W12" s="5">
        <v>0</v>
      </c>
      <c r="X12" t="s">
        <v>913</v>
      </c>
      <c r="Y12" t="s">
        <v>913</v>
      </c>
      <c r="Z12" s="5">
        <v>0</v>
      </c>
      <c r="AA12" s="5">
        <v>0</v>
      </c>
      <c r="AB12" t="s">
        <v>913</v>
      </c>
      <c r="AC12" t="s">
        <v>913</v>
      </c>
      <c r="AD12" t="s">
        <v>912</v>
      </c>
      <c r="AE12" s="5">
        <v>0</v>
      </c>
      <c r="AF12" s="5">
        <v>0</v>
      </c>
      <c r="AG12" t="s">
        <v>913</v>
      </c>
      <c r="AH12" s="5">
        <v>0</v>
      </c>
      <c r="AI12" s="5">
        <v>0</v>
      </c>
      <c r="AJ12" t="s">
        <v>913</v>
      </c>
      <c r="AK12" s="5">
        <v>0</v>
      </c>
      <c r="AL12" s="5">
        <v>0</v>
      </c>
      <c r="AM12" t="s">
        <v>912</v>
      </c>
      <c r="AN12" t="s">
        <v>913</v>
      </c>
      <c r="AO12" s="5">
        <v>0</v>
      </c>
      <c r="AP12" t="s">
        <v>913</v>
      </c>
      <c r="AQ12" t="s">
        <v>913</v>
      </c>
      <c r="AR12" s="5">
        <v>0</v>
      </c>
      <c r="AS12" s="5">
        <v>0</v>
      </c>
      <c r="AT12" t="s">
        <v>912</v>
      </c>
      <c r="AU12" s="5">
        <v>0</v>
      </c>
      <c r="AV12" s="5">
        <v>0</v>
      </c>
      <c r="AW12" t="s">
        <v>913</v>
      </c>
      <c r="AX12" s="5">
        <v>0</v>
      </c>
      <c r="AY12" s="5">
        <v>0</v>
      </c>
      <c r="AZ12" t="s">
        <v>913</v>
      </c>
      <c r="BA12" t="s">
        <v>913</v>
      </c>
      <c r="BB12" s="5">
        <v>0</v>
      </c>
      <c r="BC12" t="s">
        <v>913</v>
      </c>
      <c r="BD12" t="s">
        <v>913</v>
      </c>
      <c r="BE12" s="5">
        <v>0</v>
      </c>
      <c r="BF12" t="s">
        <v>913</v>
      </c>
      <c r="BG12" s="5">
        <v>0</v>
      </c>
      <c r="BH12" s="5">
        <v>0</v>
      </c>
      <c r="BI12" t="s">
        <v>913</v>
      </c>
      <c r="BJ12" t="s">
        <v>913</v>
      </c>
      <c r="BK12" s="5">
        <v>0</v>
      </c>
      <c r="BL12" t="s">
        <v>913</v>
      </c>
      <c r="BM12" s="5">
        <v>0</v>
      </c>
      <c r="BN12" s="5">
        <v>0</v>
      </c>
      <c r="BO12">
        <f t="shared" si="1"/>
        <v>28</v>
      </c>
      <c r="BP12">
        <f t="shared" si="2"/>
        <v>4</v>
      </c>
      <c r="BQ12">
        <f t="shared" si="3"/>
        <v>0</v>
      </c>
      <c r="BR12">
        <f t="shared" si="4"/>
        <v>0</v>
      </c>
      <c r="BS12">
        <f t="shared" si="5"/>
        <v>32</v>
      </c>
    </row>
    <row r="13" spans="1:71" x14ac:dyDescent="0.2">
      <c r="A13" s="5">
        <v>14</v>
      </c>
      <c r="B13" t="s">
        <v>913</v>
      </c>
      <c r="C13" t="s">
        <v>913</v>
      </c>
      <c r="D13" t="s">
        <v>913</v>
      </c>
      <c r="E13" s="5">
        <v>0</v>
      </c>
      <c r="F13" t="s">
        <v>913</v>
      </c>
      <c r="G13" t="s">
        <v>913</v>
      </c>
      <c r="H13" s="5">
        <v>0</v>
      </c>
      <c r="I13" s="5">
        <v>0</v>
      </c>
      <c r="J13" s="5">
        <v>0</v>
      </c>
      <c r="K13" t="s">
        <v>913</v>
      </c>
      <c r="L13" t="s">
        <v>913</v>
      </c>
      <c r="M13" s="5">
        <v>0</v>
      </c>
      <c r="N13" s="5">
        <v>0</v>
      </c>
      <c r="O13" s="5">
        <v>0</v>
      </c>
      <c r="P13" t="s">
        <v>913</v>
      </c>
      <c r="Q13" t="s">
        <v>913</v>
      </c>
      <c r="R13" s="5">
        <v>0</v>
      </c>
      <c r="S13" s="5">
        <v>0</v>
      </c>
      <c r="T13" t="s">
        <v>913</v>
      </c>
      <c r="U13" t="s">
        <v>913</v>
      </c>
      <c r="V13" s="5">
        <v>0</v>
      </c>
      <c r="W13" s="5">
        <v>0</v>
      </c>
      <c r="X13" t="s">
        <v>913</v>
      </c>
      <c r="Y13" s="5">
        <v>0</v>
      </c>
      <c r="Z13" s="5">
        <v>0</v>
      </c>
      <c r="AA13" s="5">
        <v>0</v>
      </c>
      <c r="AB13" t="s">
        <v>912</v>
      </c>
      <c r="AC13" t="s">
        <v>913</v>
      </c>
      <c r="AD13" s="5">
        <v>0</v>
      </c>
      <c r="AE13" s="5">
        <v>0</v>
      </c>
      <c r="AF13" s="5">
        <v>0</v>
      </c>
      <c r="AG13" t="s">
        <v>913</v>
      </c>
      <c r="AH13" s="5">
        <v>0</v>
      </c>
      <c r="AI13" s="5">
        <v>0</v>
      </c>
      <c r="AJ13" t="s">
        <v>913</v>
      </c>
      <c r="AK13" t="s">
        <v>913</v>
      </c>
      <c r="AL13" s="5">
        <v>0</v>
      </c>
      <c r="AM13" t="s">
        <v>913</v>
      </c>
      <c r="AN13" t="s">
        <v>913</v>
      </c>
      <c r="AO13" s="5">
        <v>0</v>
      </c>
      <c r="AP13" t="s">
        <v>913</v>
      </c>
      <c r="AQ13" t="s">
        <v>913</v>
      </c>
      <c r="AR13" s="5">
        <v>0</v>
      </c>
      <c r="AS13" s="5">
        <v>0</v>
      </c>
      <c r="AT13" t="s">
        <v>913</v>
      </c>
      <c r="AU13" s="5">
        <v>0</v>
      </c>
      <c r="AV13" s="5">
        <v>0</v>
      </c>
      <c r="AW13" t="s">
        <v>913</v>
      </c>
      <c r="AX13" s="5">
        <v>0</v>
      </c>
      <c r="AY13" s="5">
        <v>0</v>
      </c>
      <c r="AZ13" t="s">
        <v>913</v>
      </c>
      <c r="BA13" t="s">
        <v>913</v>
      </c>
      <c r="BB13" s="5">
        <v>0</v>
      </c>
      <c r="BC13" t="s">
        <v>913</v>
      </c>
      <c r="BD13" t="s">
        <v>913</v>
      </c>
      <c r="BE13" s="5">
        <v>0</v>
      </c>
      <c r="BF13" t="s">
        <v>913</v>
      </c>
      <c r="BG13" t="s">
        <v>913</v>
      </c>
      <c r="BH13" s="5">
        <v>0</v>
      </c>
      <c r="BI13" t="s">
        <v>912</v>
      </c>
      <c r="BJ13" t="s">
        <v>912</v>
      </c>
      <c r="BK13" s="5">
        <v>0</v>
      </c>
      <c r="BL13" t="s">
        <v>913</v>
      </c>
      <c r="BM13" t="s">
        <v>913</v>
      </c>
      <c r="BN13" s="5">
        <v>0</v>
      </c>
      <c r="BO13">
        <f t="shared" si="1"/>
        <v>30</v>
      </c>
      <c r="BP13">
        <f t="shared" si="2"/>
        <v>3</v>
      </c>
      <c r="BQ13">
        <f t="shared" si="3"/>
        <v>0</v>
      </c>
      <c r="BR13">
        <f t="shared" si="4"/>
        <v>0</v>
      </c>
      <c r="BS13">
        <f t="shared" si="5"/>
        <v>33</v>
      </c>
    </row>
    <row r="14" spans="1:71" x14ac:dyDescent="0.2">
      <c r="A14" s="5">
        <v>15</v>
      </c>
      <c r="B14" t="s">
        <v>913</v>
      </c>
      <c r="C14" t="s">
        <v>913</v>
      </c>
      <c r="D14" t="s">
        <v>912</v>
      </c>
      <c r="E14" s="5">
        <v>0</v>
      </c>
      <c r="F14" t="s">
        <v>913</v>
      </c>
      <c r="G14" t="s">
        <v>913</v>
      </c>
      <c r="H14" s="5">
        <v>0</v>
      </c>
      <c r="I14" s="5">
        <v>0</v>
      </c>
      <c r="J14" s="5">
        <v>0</v>
      </c>
      <c r="K14" t="s">
        <v>913</v>
      </c>
      <c r="L14" t="s">
        <v>913</v>
      </c>
      <c r="M14" s="5">
        <v>0</v>
      </c>
      <c r="N14" s="5">
        <v>0</v>
      </c>
      <c r="O14" s="5">
        <v>0</v>
      </c>
      <c r="P14" t="s">
        <v>913</v>
      </c>
      <c r="Q14" s="5">
        <v>0</v>
      </c>
      <c r="R14" s="5">
        <v>0</v>
      </c>
      <c r="S14" s="5">
        <v>0</v>
      </c>
      <c r="T14" t="s">
        <v>913</v>
      </c>
      <c r="U14" t="s">
        <v>913</v>
      </c>
      <c r="V14" s="5">
        <v>0</v>
      </c>
      <c r="W14" s="5">
        <v>0</v>
      </c>
      <c r="X14" t="s">
        <v>913</v>
      </c>
      <c r="Y14" s="5">
        <v>0</v>
      </c>
      <c r="Z14" s="5">
        <v>0</v>
      </c>
      <c r="AA14" s="5">
        <v>0</v>
      </c>
      <c r="AB14" t="s">
        <v>912</v>
      </c>
      <c r="AC14" t="s">
        <v>912</v>
      </c>
      <c r="AD14" s="5">
        <v>0</v>
      </c>
      <c r="AE14" s="5">
        <v>0</v>
      </c>
      <c r="AF14" s="5">
        <v>0</v>
      </c>
      <c r="AG14" t="s">
        <v>913</v>
      </c>
      <c r="AH14" t="s">
        <v>913</v>
      </c>
      <c r="AI14" s="5">
        <v>0</v>
      </c>
      <c r="AJ14" t="s">
        <v>913</v>
      </c>
      <c r="AK14" t="s">
        <v>913</v>
      </c>
      <c r="AL14" t="s">
        <v>913</v>
      </c>
      <c r="AM14" t="s">
        <v>913</v>
      </c>
      <c r="AN14" s="5">
        <v>0</v>
      </c>
      <c r="AO14" s="5">
        <v>0</v>
      </c>
      <c r="AP14" t="s">
        <v>913</v>
      </c>
      <c r="AQ14" s="5">
        <v>0</v>
      </c>
      <c r="AR14" s="5">
        <v>0</v>
      </c>
      <c r="AS14" s="5">
        <v>0</v>
      </c>
      <c r="AT14" t="s">
        <v>913</v>
      </c>
      <c r="AU14" t="s">
        <v>913</v>
      </c>
      <c r="AV14" s="5">
        <v>0</v>
      </c>
      <c r="AW14" t="s">
        <v>913</v>
      </c>
      <c r="AX14" t="s">
        <v>913</v>
      </c>
      <c r="AY14" s="5">
        <v>0</v>
      </c>
      <c r="AZ14" t="s">
        <v>913</v>
      </c>
      <c r="BA14" t="s">
        <v>913</v>
      </c>
      <c r="BB14" s="5">
        <v>0</v>
      </c>
      <c r="BC14" t="s">
        <v>913</v>
      </c>
      <c r="BD14" t="s">
        <v>913</v>
      </c>
      <c r="BE14" s="5">
        <v>0</v>
      </c>
      <c r="BF14" t="s">
        <v>913</v>
      </c>
      <c r="BG14" s="5">
        <v>0</v>
      </c>
      <c r="BH14" s="5">
        <v>0</v>
      </c>
      <c r="BI14" t="s">
        <v>913</v>
      </c>
      <c r="BJ14" t="s">
        <v>913</v>
      </c>
      <c r="BK14" s="5">
        <v>0</v>
      </c>
      <c r="BL14" t="s">
        <v>913</v>
      </c>
      <c r="BM14" t="s">
        <v>913</v>
      </c>
      <c r="BN14" s="5">
        <v>0</v>
      </c>
      <c r="BO14">
        <f t="shared" si="1"/>
        <v>30</v>
      </c>
      <c r="BP14">
        <f t="shared" si="2"/>
        <v>3</v>
      </c>
      <c r="BQ14">
        <f t="shared" si="3"/>
        <v>0</v>
      </c>
      <c r="BR14">
        <f t="shared" si="4"/>
        <v>0</v>
      </c>
      <c r="BS14">
        <f t="shared" si="5"/>
        <v>33</v>
      </c>
    </row>
    <row r="15" spans="1:71" x14ac:dyDescent="0.2">
      <c r="A15" s="5">
        <v>17</v>
      </c>
      <c r="B15" t="s">
        <v>913</v>
      </c>
      <c r="C15" t="s">
        <v>913</v>
      </c>
      <c r="D15" s="5">
        <v>0</v>
      </c>
      <c r="E15" s="5">
        <v>0</v>
      </c>
      <c r="F15" t="s">
        <v>913</v>
      </c>
      <c r="G15" s="5">
        <v>0</v>
      </c>
      <c r="H15" s="5">
        <v>0</v>
      </c>
      <c r="I15" s="5">
        <v>0</v>
      </c>
      <c r="J15" s="5">
        <v>0</v>
      </c>
      <c r="K15" t="s">
        <v>912</v>
      </c>
      <c r="L15" t="s">
        <v>912</v>
      </c>
      <c r="M15" s="5">
        <v>0</v>
      </c>
      <c r="N15" s="5">
        <v>0</v>
      </c>
      <c r="O15" s="5">
        <v>0</v>
      </c>
      <c r="P15" t="s">
        <v>912</v>
      </c>
      <c r="Q15" t="s">
        <v>912</v>
      </c>
      <c r="R15" t="s">
        <v>912</v>
      </c>
      <c r="S15" s="5">
        <v>0</v>
      </c>
      <c r="T15" t="s">
        <v>912</v>
      </c>
      <c r="U15" t="s">
        <v>913</v>
      </c>
      <c r="V15" t="s">
        <v>913</v>
      </c>
      <c r="W15" s="5">
        <v>0</v>
      </c>
      <c r="X15" t="s">
        <v>913</v>
      </c>
      <c r="Y15" t="s">
        <v>913</v>
      </c>
      <c r="Z15" t="s">
        <v>913</v>
      </c>
      <c r="AA15" s="5">
        <v>0</v>
      </c>
      <c r="AB15" t="s">
        <v>913</v>
      </c>
      <c r="AC15" t="s">
        <v>913</v>
      </c>
      <c r="AD15" t="s">
        <v>913</v>
      </c>
      <c r="AE15" s="5">
        <v>0</v>
      </c>
      <c r="AF15" s="5">
        <v>0</v>
      </c>
      <c r="AG15" t="s">
        <v>912</v>
      </c>
      <c r="AH15" t="s">
        <v>913</v>
      </c>
      <c r="AI15" s="5">
        <v>0</v>
      </c>
      <c r="AJ15" t="s">
        <v>912</v>
      </c>
      <c r="AK15" t="s">
        <v>913</v>
      </c>
      <c r="AL15" s="5">
        <v>0</v>
      </c>
      <c r="AM15" t="s">
        <v>913</v>
      </c>
      <c r="AN15" s="5">
        <v>0</v>
      </c>
      <c r="AO15" s="5">
        <v>0</v>
      </c>
      <c r="AP15" t="s">
        <v>913</v>
      </c>
      <c r="AQ15" s="5">
        <v>0</v>
      </c>
      <c r="AR15" s="5">
        <v>0</v>
      </c>
      <c r="AS15" s="5">
        <v>0</v>
      </c>
      <c r="AT15" t="s">
        <v>913</v>
      </c>
      <c r="AU15" t="s">
        <v>913</v>
      </c>
      <c r="AV15" s="5">
        <v>0</v>
      </c>
      <c r="AW15" t="s">
        <v>913</v>
      </c>
      <c r="AX15" t="s">
        <v>913</v>
      </c>
      <c r="AY15" s="5">
        <v>0</v>
      </c>
      <c r="AZ15" t="s">
        <v>913</v>
      </c>
      <c r="BA15" s="5">
        <v>0</v>
      </c>
      <c r="BB15" s="5">
        <v>0</v>
      </c>
      <c r="BC15" t="s">
        <v>913</v>
      </c>
      <c r="BD15" t="s">
        <v>913</v>
      </c>
      <c r="BE15" s="5">
        <v>0</v>
      </c>
      <c r="BF15" t="s">
        <v>913</v>
      </c>
      <c r="BG15" s="5">
        <v>0</v>
      </c>
      <c r="BH15" s="5">
        <v>0</v>
      </c>
      <c r="BI15" t="s">
        <v>913</v>
      </c>
      <c r="BJ15" s="5">
        <v>0</v>
      </c>
      <c r="BK15" s="5">
        <v>0</v>
      </c>
      <c r="BL15" t="s">
        <v>913</v>
      </c>
      <c r="BM15" s="5">
        <v>0</v>
      </c>
      <c r="BN15" s="5">
        <v>0</v>
      </c>
      <c r="BO15">
        <f t="shared" si="1"/>
        <v>25</v>
      </c>
      <c r="BP15">
        <f t="shared" si="2"/>
        <v>8</v>
      </c>
      <c r="BQ15">
        <f t="shared" si="3"/>
        <v>0</v>
      </c>
      <c r="BR15">
        <f t="shared" si="4"/>
        <v>0</v>
      </c>
      <c r="BS15">
        <f t="shared" si="5"/>
        <v>33</v>
      </c>
    </row>
    <row r="16" spans="1:71" x14ac:dyDescent="0.2">
      <c r="A16" s="5">
        <v>18</v>
      </c>
      <c r="B16" t="s">
        <v>913</v>
      </c>
      <c r="C16" t="s">
        <v>913</v>
      </c>
      <c r="D16" s="5">
        <v>0</v>
      </c>
      <c r="E16" s="5">
        <v>0</v>
      </c>
      <c r="F16" t="s">
        <v>913</v>
      </c>
      <c r="G16" t="s">
        <v>913</v>
      </c>
      <c r="H16" t="s">
        <v>913</v>
      </c>
      <c r="I16" s="5">
        <v>0</v>
      </c>
      <c r="J16" s="5">
        <v>0</v>
      </c>
      <c r="K16" t="s">
        <v>913</v>
      </c>
      <c r="L16" t="s">
        <v>913</v>
      </c>
      <c r="M16" s="5">
        <v>0</v>
      </c>
      <c r="N16" s="5">
        <v>0</v>
      </c>
      <c r="O16" s="5">
        <v>0</v>
      </c>
      <c r="P16" t="s">
        <v>913</v>
      </c>
      <c r="Q16" s="5">
        <v>0</v>
      </c>
      <c r="R16" s="5">
        <v>0</v>
      </c>
      <c r="S16" s="5">
        <v>0</v>
      </c>
      <c r="T16" t="s">
        <v>913</v>
      </c>
      <c r="U16" t="s">
        <v>913</v>
      </c>
      <c r="V16" s="5">
        <v>0</v>
      </c>
      <c r="W16" s="5">
        <v>0</v>
      </c>
      <c r="X16" t="s">
        <v>913</v>
      </c>
      <c r="Y16" t="s">
        <v>913</v>
      </c>
      <c r="Z16" s="5">
        <v>0</v>
      </c>
      <c r="AA16" s="5">
        <v>0</v>
      </c>
      <c r="AB16" t="s">
        <v>913</v>
      </c>
      <c r="AC16" t="s">
        <v>913</v>
      </c>
      <c r="AD16" s="5">
        <v>0</v>
      </c>
      <c r="AE16" s="5">
        <v>0</v>
      </c>
      <c r="AF16" s="5">
        <v>0</v>
      </c>
      <c r="AG16" t="s">
        <v>913</v>
      </c>
      <c r="AH16" t="s">
        <v>913</v>
      </c>
      <c r="AI16" s="5">
        <v>0</v>
      </c>
      <c r="AJ16" t="s">
        <v>913</v>
      </c>
      <c r="AK16" t="s">
        <v>913</v>
      </c>
      <c r="AL16" t="s">
        <v>913</v>
      </c>
      <c r="AM16" t="s">
        <v>913</v>
      </c>
      <c r="AN16" t="s">
        <v>913</v>
      </c>
      <c r="AO16" s="5">
        <v>0</v>
      </c>
      <c r="AP16" t="s">
        <v>913</v>
      </c>
      <c r="AQ16" t="s">
        <v>913</v>
      </c>
      <c r="AR16" s="5">
        <v>0</v>
      </c>
      <c r="AS16" s="5">
        <v>0</v>
      </c>
      <c r="AT16" t="s">
        <v>913</v>
      </c>
      <c r="AU16" t="s">
        <v>913</v>
      </c>
      <c r="AV16" s="5">
        <v>0</v>
      </c>
      <c r="AW16" t="s">
        <v>913</v>
      </c>
      <c r="AX16" t="s">
        <v>913</v>
      </c>
      <c r="AY16" s="5">
        <v>0</v>
      </c>
      <c r="AZ16" t="s">
        <v>913</v>
      </c>
      <c r="BA16" t="s">
        <v>913</v>
      </c>
      <c r="BB16" s="5">
        <v>0</v>
      </c>
      <c r="BC16" t="s">
        <v>913</v>
      </c>
      <c r="BD16" t="s">
        <v>913</v>
      </c>
      <c r="BE16" s="5">
        <v>0</v>
      </c>
      <c r="BF16" t="s">
        <v>913</v>
      </c>
      <c r="BG16" t="s">
        <v>913</v>
      </c>
      <c r="BH16" s="5">
        <v>0</v>
      </c>
      <c r="BI16" t="s">
        <v>913</v>
      </c>
      <c r="BJ16" t="s">
        <v>913</v>
      </c>
      <c r="BK16" s="5">
        <v>0</v>
      </c>
      <c r="BL16" t="s">
        <v>913</v>
      </c>
      <c r="BM16" t="s">
        <v>913</v>
      </c>
      <c r="BN16" s="5">
        <v>0</v>
      </c>
      <c r="BO16">
        <f t="shared" si="1"/>
        <v>37</v>
      </c>
      <c r="BP16">
        <f t="shared" si="2"/>
        <v>0</v>
      </c>
      <c r="BQ16">
        <f t="shared" si="3"/>
        <v>0</v>
      </c>
      <c r="BR16">
        <f t="shared" si="4"/>
        <v>0</v>
      </c>
      <c r="BS16">
        <f t="shared" si="5"/>
        <v>37</v>
      </c>
    </row>
    <row r="17" spans="1:71" x14ac:dyDescent="0.2">
      <c r="A17" s="5">
        <v>19</v>
      </c>
      <c r="B17" t="s">
        <v>911</v>
      </c>
      <c r="C17" t="s">
        <v>912</v>
      </c>
      <c r="D17" t="s">
        <v>912</v>
      </c>
      <c r="E17" s="5">
        <v>0</v>
      </c>
      <c r="F17" t="s">
        <v>912</v>
      </c>
      <c r="G17" t="s">
        <v>911</v>
      </c>
      <c r="H17" t="s">
        <v>912</v>
      </c>
      <c r="I17" s="5">
        <v>0</v>
      </c>
      <c r="J17" s="5">
        <v>0</v>
      </c>
      <c r="K17" t="s">
        <v>912</v>
      </c>
      <c r="L17" t="s">
        <v>912</v>
      </c>
      <c r="M17" s="5">
        <v>0</v>
      </c>
      <c r="N17" s="5">
        <v>0</v>
      </c>
      <c r="O17" s="5">
        <v>0</v>
      </c>
      <c r="P17" t="s">
        <v>911</v>
      </c>
      <c r="Q17" t="s">
        <v>912</v>
      </c>
      <c r="R17" t="s">
        <v>912</v>
      </c>
      <c r="S17" s="5">
        <v>0</v>
      </c>
      <c r="T17" t="s">
        <v>912</v>
      </c>
      <c r="U17" t="s">
        <v>912</v>
      </c>
      <c r="V17" s="5">
        <v>0</v>
      </c>
      <c r="W17" s="5">
        <v>0</v>
      </c>
      <c r="X17" t="s">
        <v>911</v>
      </c>
      <c r="Y17" t="s">
        <v>912</v>
      </c>
      <c r="Z17" t="s">
        <v>912</v>
      </c>
      <c r="AA17" s="5">
        <v>0</v>
      </c>
      <c r="AB17" t="s">
        <v>912</v>
      </c>
      <c r="AC17" t="s">
        <v>912</v>
      </c>
      <c r="AD17" t="s">
        <v>912</v>
      </c>
      <c r="AE17" s="5">
        <v>0</v>
      </c>
      <c r="AF17" s="5">
        <v>0</v>
      </c>
      <c r="AG17" t="s">
        <v>913</v>
      </c>
      <c r="AH17" t="s">
        <v>913</v>
      </c>
      <c r="AI17" s="5">
        <v>0</v>
      </c>
      <c r="AJ17" t="s">
        <v>911</v>
      </c>
      <c r="AK17" t="s">
        <v>912</v>
      </c>
      <c r="AL17" s="5">
        <v>0</v>
      </c>
      <c r="AM17" t="s">
        <v>912</v>
      </c>
      <c r="AN17" t="s">
        <v>912</v>
      </c>
      <c r="AO17" t="s">
        <v>912</v>
      </c>
      <c r="AP17" t="s">
        <v>912</v>
      </c>
      <c r="AQ17" t="s">
        <v>912</v>
      </c>
      <c r="AR17" s="5">
        <v>0</v>
      </c>
      <c r="AS17" s="5">
        <v>0</v>
      </c>
      <c r="AT17" t="s">
        <v>913</v>
      </c>
      <c r="AU17" t="s">
        <v>912</v>
      </c>
      <c r="AV17" s="5">
        <v>0</v>
      </c>
      <c r="AW17" t="s">
        <v>913</v>
      </c>
      <c r="AX17" t="s">
        <v>912</v>
      </c>
      <c r="AY17" s="5">
        <v>0</v>
      </c>
      <c r="AZ17" t="s">
        <v>912</v>
      </c>
      <c r="BA17" t="s">
        <v>912</v>
      </c>
      <c r="BB17" s="5">
        <v>0</v>
      </c>
      <c r="BC17" t="s">
        <v>912</v>
      </c>
      <c r="BD17" t="s">
        <v>912</v>
      </c>
      <c r="BE17" s="5">
        <v>0</v>
      </c>
      <c r="BF17" t="s">
        <v>912</v>
      </c>
      <c r="BG17" t="s">
        <v>912</v>
      </c>
      <c r="BH17" s="5">
        <v>0</v>
      </c>
      <c r="BI17" t="s">
        <v>912</v>
      </c>
      <c r="BJ17" t="s">
        <v>912</v>
      </c>
      <c r="BK17" s="5">
        <v>0</v>
      </c>
      <c r="BL17" t="s">
        <v>912</v>
      </c>
      <c r="BM17" t="s">
        <v>912</v>
      </c>
      <c r="BN17" s="5">
        <v>0</v>
      </c>
      <c r="BO17">
        <f t="shared" si="1"/>
        <v>4</v>
      </c>
      <c r="BP17">
        <f t="shared" si="2"/>
        <v>33</v>
      </c>
      <c r="BQ17">
        <f t="shared" si="3"/>
        <v>5</v>
      </c>
      <c r="BR17">
        <f t="shared" si="4"/>
        <v>0</v>
      </c>
      <c r="BS17">
        <f t="shared" si="5"/>
        <v>42</v>
      </c>
    </row>
    <row r="18" spans="1:71" x14ac:dyDescent="0.2">
      <c r="A18" s="5">
        <v>20</v>
      </c>
      <c r="B18" t="s">
        <v>913</v>
      </c>
      <c r="C18" t="s">
        <v>913</v>
      </c>
      <c r="D18" s="5">
        <v>0</v>
      </c>
      <c r="E18" s="5">
        <v>0</v>
      </c>
      <c r="F18" t="s">
        <v>913</v>
      </c>
      <c r="G18" s="5">
        <v>0</v>
      </c>
      <c r="H18" s="5">
        <v>0</v>
      </c>
      <c r="I18" s="5">
        <v>0</v>
      </c>
      <c r="J18" s="5">
        <v>0</v>
      </c>
      <c r="K18" t="s">
        <v>913</v>
      </c>
      <c r="L18" s="5">
        <v>0</v>
      </c>
      <c r="M18" s="5">
        <v>0</v>
      </c>
      <c r="N18" s="5">
        <v>0</v>
      </c>
      <c r="O18" s="5">
        <v>0</v>
      </c>
      <c r="P18" t="s">
        <v>913</v>
      </c>
      <c r="Q18" s="5">
        <v>0</v>
      </c>
      <c r="R18" s="5">
        <v>0</v>
      </c>
      <c r="S18" s="5">
        <v>0</v>
      </c>
      <c r="T18" t="s">
        <v>913</v>
      </c>
      <c r="U18" s="5">
        <v>0</v>
      </c>
      <c r="V18" s="5">
        <v>0</v>
      </c>
      <c r="W18" s="5">
        <v>0</v>
      </c>
      <c r="X18" t="s">
        <v>913</v>
      </c>
      <c r="Y18" t="s">
        <v>913</v>
      </c>
      <c r="Z18" t="s">
        <v>913</v>
      </c>
      <c r="AA18" s="5">
        <v>0</v>
      </c>
      <c r="AB18" t="s">
        <v>913</v>
      </c>
      <c r="AC18" s="5">
        <v>0</v>
      </c>
      <c r="AD18" s="5">
        <v>0</v>
      </c>
      <c r="AE18" s="5">
        <v>0</v>
      </c>
      <c r="AF18" s="5">
        <v>0</v>
      </c>
      <c r="AG18" t="s">
        <v>913</v>
      </c>
      <c r="AH18" s="5">
        <v>0</v>
      </c>
      <c r="AI18" s="5">
        <v>0</v>
      </c>
      <c r="AJ18" t="s">
        <v>913</v>
      </c>
      <c r="AK18" s="5">
        <v>0</v>
      </c>
      <c r="AL18" s="5">
        <v>0</v>
      </c>
      <c r="AM18" t="s">
        <v>913</v>
      </c>
      <c r="AN18" s="5">
        <v>0</v>
      </c>
      <c r="AO18" s="5">
        <v>0</v>
      </c>
      <c r="AP18" t="s">
        <v>913</v>
      </c>
      <c r="AQ18" s="5">
        <v>0</v>
      </c>
      <c r="AR18" s="5">
        <v>0</v>
      </c>
      <c r="AS18" s="5">
        <v>0</v>
      </c>
      <c r="AT18" t="s">
        <v>913</v>
      </c>
      <c r="AU18" t="s">
        <v>913</v>
      </c>
      <c r="AV18" s="5">
        <v>0</v>
      </c>
      <c r="AW18" t="s">
        <v>913</v>
      </c>
      <c r="AX18" s="5">
        <v>0</v>
      </c>
      <c r="AY18" s="5">
        <v>0</v>
      </c>
      <c r="AZ18" t="s">
        <v>913</v>
      </c>
      <c r="BA18" s="5">
        <v>0</v>
      </c>
      <c r="BB18" s="5">
        <v>0</v>
      </c>
      <c r="BC18" t="s">
        <v>913</v>
      </c>
      <c r="BD18" s="5">
        <v>0</v>
      </c>
      <c r="BE18" s="5">
        <v>0</v>
      </c>
      <c r="BF18" t="s">
        <v>913</v>
      </c>
      <c r="BG18" t="s">
        <v>913</v>
      </c>
      <c r="BH18" s="5">
        <v>0</v>
      </c>
      <c r="BI18" t="s">
        <v>913</v>
      </c>
      <c r="BJ18" s="5">
        <v>0</v>
      </c>
      <c r="BK18" s="5">
        <v>0</v>
      </c>
      <c r="BL18" t="s">
        <v>913</v>
      </c>
      <c r="BM18" t="s">
        <v>913</v>
      </c>
      <c r="BN18" s="5">
        <v>0</v>
      </c>
      <c r="BO18">
        <f t="shared" si="1"/>
        <v>24</v>
      </c>
      <c r="BP18">
        <f t="shared" si="2"/>
        <v>0</v>
      </c>
      <c r="BQ18">
        <f t="shared" si="3"/>
        <v>0</v>
      </c>
      <c r="BR18">
        <f t="shared" si="4"/>
        <v>0</v>
      </c>
      <c r="BS18">
        <f t="shared" si="5"/>
        <v>24</v>
      </c>
    </row>
    <row r="19" spans="1:71" x14ac:dyDescent="0.2">
      <c r="A19" s="5">
        <v>21</v>
      </c>
      <c r="B19" t="s">
        <v>913</v>
      </c>
      <c r="C19" t="s">
        <v>913</v>
      </c>
      <c r="D19" s="5">
        <v>0</v>
      </c>
      <c r="E19" s="5">
        <v>0</v>
      </c>
      <c r="F19" t="s">
        <v>913</v>
      </c>
      <c r="G19" t="s">
        <v>913</v>
      </c>
      <c r="H19" s="5">
        <v>0</v>
      </c>
      <c r="I19" s="5">
        <v>0</v>
      </c>
      <c r="J19" s="5">
        <v>0</v>
      </c>
      <c r="K19" t="s">
        <v>913</v>
      </c>
      <c r="L19" t="s">
        <v>913</v>
      </c>
      <c r="M19" s="5">
        <v>0</v>
      </c>
      <c r="N19" s="5">
        <v>0</v>
      </c>
      <c r="O19" s="5">
        <v>0</v>
      </c>
      <c r="P19" t="s">
        <v>913</v>
      </c>
      <c r="Q19" t="s">
        <v>913</v>
      </c>
      <c r="R19" s="5">
        <v>0</v>
      </c>
      <c r="S19" s="5">
        <v>0</v>
      </c>
      <c r="T19" t="s">
        <v>912</v>
      </c>
      <c r="U19" t="s">
        <v>913</v>
      </c>
      <c r="V19" s="5">
        <v>0</v>
      </c>
      <c r="W19" s="5">
        <v>0</v>
      </c>
      <c r="X19" t="s">
        <v>913</v>
      </c>
      <c r="Y19" t="s">
        <v>913</v>
      </c>
      <c r="Z19" t="s">
        <v>913</v>
      </c>
      <c r="AA19" s="5">
        <v>0</v>
      </c>
      <c r="AB19" t="s">
        <v>913</v>
      </c>
      <c r="AC19" t="s">
        <v>913</v>
      </c>
      <c r="AD19" s="5">
        <v>0</v>
      </c>
      <c r="AE19" s="5">
        <v>0</v>
      </c>
      <c r="AF19" s="5">
        <v>0</v>
      </c>
      <c r="AG19" t="s">
        <v>913</v>
      </c>
      <c r="AH19" t="s">
        <v>912</v>
      </c>
      <c r="AI19" s="5">
        <v>0</v>
      </c>
      <c r="AJ19" t="s">
        <v>913</v>
      </c>
      <c r="AK19" t="s">
        <v>913</v>
      </c>
      <c r="AL19" s="5">
        <v>0</v>
      </c>
      <c r="AM19" t="s">
        <v>913</v>
      </c>
      <c r="AN19" t="s">
        <v>913</v>
      </c>
      <c r="AO19" s="5">
        <v>0</v>
      </c>
      <c r="AP19" t="s">
        <v>913</v>
      </c>
      <c r="AQ19" t="s">
        <v>913</v>
      </c>
      <c r="AR19" s="5">
        <v>0</v>
      </c>
      <c r="AS19" s="5">
        <v>0</v>
      </c>
      <c r="AT19" t="s">
        <v>913</v>
      </c>
      <c r="AU19" t="s">
        <v>913</v>
      </c>
      <c r="AV19" s="5">
        <v>0</v>
      </c>
      <c r="AW19" t="s">
        <v>913</v>
      </c>
      <c r="AX19" t="s">
        <v>913</v>
      </c>
      <c r="AY19" s="5">
        <v>0</v>
      </c>
      <c r="AZ19" t="s">
        <v>913</v>
      </c>
      <c r="BA19" t="s">
        <v>913</v>
      </c>
      <c r="BB19" s="5">
        <v>0</v>
      </c>
      <c r="BC19" t="s">
        <v>913</v>
      </c>
      <c r="BD19" t="s">
        <v>913</v>
      </c>
      <c r="BE19" s="5">
        <v>0</v>
      </c>
      <c r="BF19" t="s">
        <v>913</v>
      </c>
      <c r="BG19" t="s">
        <v>913</v>
      </c>
      <c r="BH19" s="5">
        <v>0</v>
      </c>
      <c r="BI19" t="s">
        <v>913</v>
      </c>
      <c r="BJ19" t="s">
        <v>913</v>
      </c>
      <c r="BK19" s="5">
        <v>0</v>
      </c>
      <c r="BL19" t="s">
        <v>913</v>
      </c>
      <c r="BM19" t="s">
        <v>913</v>
      </c>
      <c r="BN19" s="5">
        <v>0</v>
      </c>
      <c r="BO19">
        <f t="shared" si="1"/>
        <v>35</v>
      </c>
      <c r="BP19">
        <f t="shared" si="2"/>
        <v>2</v>
      </c>
      <c r="BQ19">
        <f t="shared" si="3"/>
        <v>0</v>
      </c>
      <c r="BR19">
        <f t="shared" si="4"/>
        <v>0</v>
      </c>
      <c r="BS19">
        <f t="shared" si="5"/>
        <v>37</v>
      </c>
    </row>
    <row r="20" spans="1:71" x14ac:dyDescent="0.2">
      <c r="A20" s="5">
        <v>22</v>
      </c>
      <c r="B20" t="s">
        <v>913</v>
      </c>
      <c r="C20" t="s">
        <v>913</v>
      </c>
      <c r="D20" s="5">
        <v>0</v>
      </c>
      <c r="E20" s="5">
        <v>0</v>
      </c>
      <c r="F20" t="s">
        <v>913</v>
      </c>
      <c r="G20" t="s">
        <v>913</v>
      </c>
      <c r="H20" s="5">
        <v>0</v>
      </c>
      <c r="I20" s="5">
        <v>0</v>
      </c>
      <c r="J20" s="5">
        <v>0</v>
      </c>
      <c r="K20" t="s">
        <v>912</v>
      </c>
      <c r="L20" t="s">
        <v>913</v>
      </c>
      <c r="M20" s="5">
        <v>0</v>
      </c>
      <c r="N20" s="5">
        <v>0</v>
      </c>
      <c r="O20" s="5">
        <v>0</v>
      </c>
      <c r="P20" t="s">
        <v>913</v>
      </c>
      <c r="Q20" s="5">
        <v>0</v>
      </c>
      <c r="R20" s="5">
        <v>0</v>
      </c>
      <c r="S20" s="5">
        <v>0</v>
      </c>
      <c r="T20" t="s">
        <v>912</v>
      </c>
      <c r="U20" t="s">
        <v>912</v>
      </c>
      <c r="V20" s="5">
        <v>0</v>
      </c>
      <c r="W20" s="5">
        <v>0</v>
      </c>
      <c r="X20" t="s">
        <v>912</v>
      </c>
      <c r="Y20" t="s">
        <v>911</v>
      </c>
      <c r="Z20" s="5">
        <v>0</v>
      </c>
      <c r="AA20" s="5">
        <v>0</v>
      </c>
      <c r="AB20" t="s">
        <v>912</v>
      </c>
      <c r="AC20" t="s">
        <v>913</v>
      </c>
      <c r="AD20" s="5">
        <v>0</v>
      </c>
      <c r="AE20" s="5">
        <v>0</v>
      </c>
      <c r="AF20" s="5">
        <v>0</v>
      </c>
      <c r="AG20" t="s">
        <v>913</v>
      </c>
      <c r="AH20" t="s">
        <v>913</v>
      </c>
      <c r="AI20" s="5">
        <v>0</v>
      </c>
      <c r="AJ20" t="s">
        <v>913</v>
      </c>
      <c r="AK20" t="s">
        <v>913</v>
      </c>
      <c r="AL20" s="5">
        <v>0</v>
      </c>
      <c r="AM20" t="s">
        <v>913</v>
      </c>
      <c r="AN20" t="s">
        <v>913</v>
      </c>
      <c r="AO20" s="5">
        <v>0</v>
      </c>
      <c r="AP20" t="s">
        <v>913</v>
      </c>
      <c r="AQ20" t="s">
        <v>912</v>
      </c>
      <c r="AR20" s="5">
        <v>0</v>
      </c>
      <c r="AS20" s="5">
        <v>0</v>
      </c>
      <c r="AT20" t="s">
        <v>913</v>
      </c>
      <c r="AU20" t="s">
        <v>913</v>
      </c>
      <c r="AV20" s="5">
        <v>0</v>
      </c>
      <c r="AW20" t="s">
        <v>913</v>
      </c>
      <c r="AX20" t="s">
        <v>913</v>
      </c>
      <c r="AY20" s="5">
        <v>0</v>
      </c>
      <c r="AZ20" t="s">
        <v>913</v>
      </c>
      <c r="BA20" t="s">
        <v>913</v>
      </c>
      <c r="BB20" s="5">
        <v>0</v>
      </c>
      <c r="BC20" t="s">
        <v>912</v>
      </c>
      <c r="BD20" t="s">
        <v>913</v>
      </c>
      <c r="BE20" s="5">
        <v>0</v>
      </c>
      <c r="BF20" t="s">
        <v>913</v>
      </c>
      <c r="BG20" t="s">
        <v>911</v>
      </c>
      <c r="BH20" t="s">
        <v>913</v>
      </c>
      <c r="BI20" t="s">
        <v>913</v>
      </c>
      <c r="BJ20" s="5">
        <v>0</v>
      </c>
      <c r="BK20" s="5">
        <v>0</v>
      </c>
      <c r="BL20" t="s">
        <v>913</v>
      </c>
      <c r="BM20" t="s">
        <v>913</v>
      </c>
      <c r="BN20" s="5">
        <v>0</v>
      </c>
      <c r="BO20">
        <f t="shared" si="1"/>
        <v>26</v>
      </c>
      <c r="BP20">
        <f t="shared" si="2"/>
        <v>7</v>
      </c>
      <c r="BQ20">
        <f t="shared" si="3"/>
        <v>2</v>
      </c>
      <c r="BR20">
        <f t="shared" si="4"/>
        <v>0</v>
      </c>
      <c r="BS20">
        <f t="shared" si="5"/>
        <v>35</v>
      </c>
    </row>
    <row r="21" spans="1:71" x14ac:dyDescent="0.2">
      <c r="A21" s="5">
        <v>23</v>
      </c>
      <c r="B21" t="s">
        <v>913</v>
      </c>
      <c r="C21" t="s">
        <v>913</v>
      </c>
      <c r="D21" s="5">
        <v>0</v>
      </c>
      <c r="E21" s="5">
        <v>0</v>
      </c>
      <c r="F21" t="s">
        <v>912</v>
      </c>
      <c r="G21" s="5">
        <v>0</v>
      </c>
      <c r="H21" s="5">
        <v>0</v>
      </c>
      <c r="I21" s="5">
        <v>0</v>
      </c>
      <c r="J21" s="5">
        <v>0</v>
      </c>
      <c r="K21" t="s">
        <v>913</v>
      </c>
      <c r="L21" t="s">
        <v>913</v>
      </c>
      <c r="M21" s="5">
        <v>0</v>
      </c>
      <c r="N21" s="5">
        <v>0</v>
      </c>
      <c r="O21" s="5">
        <v>0</v>
      </c>
      <c r="P21" t="s">
        <v>913</v>
      </c>
      <c r="Q21" t="s">
        <v>912</v>
      </c>
      <c r="R21" t="s">
        <v>913</v>
      </c>
      <c r="S21" s="5">
        <v>0</v>
      </c>
      <c r="T21" t="s">
        <v>912</v>
      </c>
      <c r="U21" t="s">
        <v>913</v>
      </c>
      <c r="V21" s="5">
        <v>0</v>
      </c>
      <c r="W21" s="5">
        <v>0</v>
      </c>
      <c r="X21" t="s">
        <v>913</v>
      </c>
      <c r="Y21" t="s">
        <v>913</v>
      </c>
      <c r="Z21" s="5">
        <v>0</v>
      </c>
      <c r="AA21" s="5">
        <v>0</v>
      </c>
      <c r="AB21" t="s">
        <v>913</v>
      </c>
      <c r="AC21" t="s">
        <v>913</v>
      </c>
      <c r="AD21" s="5">
        <v>0</v>
      </c>
      <c r="AE21" s="5">
        <v>0</v>
      </c>
      <c r="AF21" s="5">
        <v>0</v>
      </c>
      <c r="AG21" t="s">
        <v>912</v>
      </c>
      <c r="AH21" t="s">
        <v>912</v>
      </c>
      <c r="AI21" t="s">
        <v>913</v>
      </c>
      <c r="AJ21" t="s">
        <v>913</v>
      </c>
      <c r="AK21" t="s">
        <v>913</v>
      </c>
      <c r="AL21" s="5">
        <v>0</v>
      </c>
      <c r="AM21" t="s">
        <v>913</v>
      </c>
      <c r="AN21" t="s">
        <v>913</v>
      </c>
      <c r="AO21" t="s">
        <v>912</v>
      </c>
      <c r="AP21" t="s">
        <v>913</v>
      </c>
      <c r="AQ21" t="s">
        <v>913</v>
      </c>
      <c r="AR21" s="5">
        <v>0</v>
      </c>
      <c r="AS21" s="5">
        <v>0</v>
      </c>
      <c r="AT21" t="s">
        <v>912</v>
      </c>
      <c r="AU21" t="s">
        <v>912</v>
      </c>
      <c r="AV21" s="5">
        <v>0</v>
      </c>
      <c r="AW21" t="s">
        <v>913</v>
      </c>
      <c r="AX21" t="s">
        <v>912</v>
      </c>
      <c r="AY21" s="5">
        <v>0</v>
      </c>
      <c r="AZ21" t="s">
        <v>913</v>
      </c>
      <c r="BA21" s="5">
        <v>0</v>
      </c>
      <c r="BB21" s="5">
        <v>0</v>
      </c>
      <c r="BC21" t="s">
        <v>913</v>
      </c>
      <c r="BD21" s="5">
        <v>0</v>
      </c>
      <c r="BE21" s="5">
        <v>0</v>
      </c>
      <c r="BF21" t="s">
        <v>913</v>
      </c>
      <c r="BG21" s="5">
        <v>0</v>
      </c>
      <c r="BH21" s="5">
        <v>0</v>
      </c>
      <c r="BI21" t="s">
        <v>912</v>
      </c>
      <c r="BJ21" s="5">
        <v>0</v>
      </c>
      <c r="BK21" s="5">
        <v>0</v>
      </c>
      <c r="BL21" t="s">
        <v>912</v>
      </c>
      <c r="BM21" s="5">
        <v>0</v>
      </c>
      <c r="BN21" s="5">
        <v>0</v>
      </c>
      <c r="BO21">
        <f t="shared" si="1"/>
        <v>22</v>
      </c>
      <c r="BP21">
        <f t="shared" si="2"/>
        <v>11</v>
      </c>
      <c r="BQ21">
        <f t="shared" si="3"/>
        <v>0</v>
      </c>
      <c r="BR21">
        <f t="shared" si="4"/>
        <v>0</v>
      </c>
      <c r="BS21">
        <f t="shared" si="5"/>
        <v>33</v>
      </c>
    </row>
    <row r="22" spans="1:71" x14ac:dyDescent="0.2">
      <c r="A22" s="5">
        <v>24</v>
      </c>
      <c r="B22" t="s">
        <v>913</v>
      </c>
      <c r="C22" t="s">
        <v>913</v>
      </c>
      <c r="D22" t="s">
        <v>913</v>
      </c>
      <c r="E22" s="5">
        <v>0</v>
      </c>
      <c r="F22" t="s">
        <v>913</v>
      </c>
      <c r="G22" t="s">
        <v>913</v>
      </c>
      <c r="H22" s="5">
        <v>0</v>
      </c>
      <c r="I22" s="5">
        <v>0</v>
      </c>
      <c r="J22" s="5">
        <v>0</v>
      </c>
      <c r="K22" t="s">
        <v>913</v>
      </c>
      <c r="L22" t="s">
        <v>913</v>
      </c>
      <c r="M22" s="5">
        <v>0</v>
      </c>
      <c r="N22" s="5">
        <v>0</v>
      </c>
      <c r="O22" s="5">
        <v>0</v>
      </c>
      <c r="P22" t="s">
        <v>913</v>
      </c>
      <c r="Q22" t="s">
        <v>913</v>
      </c>
      <c r="R22" t="s">
        <v>913</v>
      </c>
      <c r="S22" s="5">
        <v>0</v>
      </c>
      <c r="T22" t="s">
        <v>913</v>
      </c>
      <c r="U22" t="s">
        <v>913</v>
      </c>
      <c r="V22" t="s">
        <v>913</v>
      </c>
      <c r="W22" s="5">
        <v>0</v>
      </c>
      <c r="X22" t="s">
        <v>913</v>
      </c>
      <c r="Y22" t="s">
        <v>913</v>
      </c>
      <c r="Z22" s="5">
        <v>0</v>
      </c>
      <c r="AA22" s="5">
        <v>0</v>
      </c>
      <c r="AB22" t="s">
        <v>913</v>
      </c>
      <c r="AC22" t="s">
        <v>913</v>
      </c>
      <c r="AD22" s="5">
        <v>0</v>
      </c>
      <c r="AE22" s="5">
        <v>0</v>
      </c>
      <c r="AF22" s="5">
        <v>0</v>
      </c>
      <c r="AG22" t="s">
        <v>913</v>
      </c>
      <c r="AH22" t="s">
        <v>913</v>
      </c>
      <c r="AI22" s="5">
        <v>0</v>
      </c>
      <c r="AJ22" t="s">
        <v>913</v>
      </c>
      <c r="AK22" t="s">
        <v>913</v>
      </c>
      <c r="AL22" s="5">
        <v>0</v>
      </c>
      <c r="AM22" t="s">
        <v>913</v>
      </c>
      <c r="AN22" t="s">
        <v>913</v>
      </c>
      <c r="AO22" s="5">
        <v>0</v>
      </c>
      <c r="AP22" t="s">
        <v>913</v>
      </c>
      <c r="AQ22" t="s">
        <v>913</v>
      </c>
      <c r="AR22" s="5">
        <v>0</v>
      </c>
      <c r="AS22" s="5">
        <v>0</v>
      </c>
      <c r="AT22" t="s">
        <v>913</v>
      </c>
      <c r="AU22" t="s">
        <v>913</v>
      </c>
      <c r="AV22" s="5">
        <v>0</v>
      </c>
      <c r="AW22" t="s">
        <v>913</v>
      </c>
      <c r="AX22" t="s">
        <v>913</v>
      </c>
      <c r="AY22" s="5">
        <v>0</v>
      </c>
      <c r="AZ22" t="s">
        <v>913</v>
      </c>
      <c r="BA22" t="s">
        <v>913</v>
      </c>
      <c r="BB22" s="5">
        <v>0</v>
      </c>
      <c r="BC22" t="s">
        <v>913</v>
      </c>
      <c r="BD22" t="s">
        <v>912</v>
      </c>
      <c r="BE22" s="5">
        <v>0</v>
      </c>
      <c r="BF22" t="s">
        <v>913</v>
      </c>
      <c r="BG22" s="5">
        <v>0</v>
      </c>
      <c r="BH22" s="5">
        <v>0</v>
      </c>
      <c r="BI22" t="s">
        <v>913</v>
      </c>
      <c r="BJ22" t="s">
        <v>913</v>
      </c>
      <c r="BK22" s="5">
        <v>0</v>
      </c>
      <c r="BL22" t="s">
        <v>913</v>
      </c>
      <c r="BM22" t="s">
        <v>913</v>
      </c>
      <c r="BN22" s="5">
        <v>0</v>
      </c>
      <c r="BO22">
        <f t="shared" si="1"/>
        <v>37</v>
      </c>
      <c r="BP22">
        <f t="shared" si="2"/>
        <v>1</v>
      </c>
      <c r="BQ22">
        <f t="shared" si="3"/>
        <v>0</v>
      </c>
      <c r="BR22">
        <f t="shared" si="4"/>
        <v>0</v>
      </c>
      <c r="BS22">
        <f t="shared" si="5"/>
        <v>38</v>
      </c>
    </row>
    <row r="23" spans="1:71" x14ac:dyDescent="0.2">
      <c r="A23" s="5">
        <v>27</v>
      </c>
      <c r="B23" t="s">
        <v>913</v>
      </c>
      <c r="C23" s="5">
        <v>0</v>
      </c>
      <c r="D23" s="5">
        <v>0</v>
      </c>
      <c r="E23" s="5">
        <v>0</v>
      </c>
      <c r="F23" t="s">
        <v>913</v>
      </c>
      <c r="G23" t="s">
        <v>913</v>
      </c>
      <c r="H23" s="5">
        <v>0</v>
      </c>
      <c r="I23" s="5">
        <v>0</v>
      </c>
      <c r="J23" s="5">
        <v>0</v>
      </c>
      <c r="K23" t="s">
        <v>913</v>
      </c>
      <c r="L23" t="s">
        <v>913</v>
      </c>
      <c r="M23" s="5">
        <v>0</v>
      </c>
      <c r="N23" s="5">
        <v>0</v>
      </c>
      <c r="O23" s="5">
        <v>0</v>
      </c>
      <c r="P23" t="s">
        <v>913</v>
      </c>
      <c r="Q23" t="s">
        <v>913</v>
      </c>
      <c r="R23" s="5">
        <v>0</v>
      </c>
      <c r="S23" s="5">
        <v>0</v>
      </c>
      <c r="T23" t="s">
        <v>913</v>
      </c>
      <c r="U23" t="s">
        <v>913</v>
      </c>
      <c r="V23" s="5">
        <v>0</v>
      </c>
      <c r="W23" s="5">
        <v>0</v>
      </c>
      <c r="X23" t="s">
        <v>913</v>
      </c>
      <c r="Y23" t="s">
        <v>913</v>
      </c>
      <c r="Z23" s="5">
        <v>0</v>
      </c>
      <c r="AA23" s="5">
        <v>0</v>
      </c>
      <c r="AB23" t="s">
        <v>913</v>
      </c>
      <c r="AC23" t="s">
        <v>912</v>
      </c>
      <c r="AD23" s="5">
        <v>0</v>
      </c>
      <c r="AE23" s="5">
        <v>0</v>
      </c>
      <c r="AF23" s="5">
        <v>0</v>
      </c>
      <c r="AG23" t="s">
        <v>913</v>
      </c>
      <c r="AH23" s="5">
        <v>0</v>
      </c>
      <c r="AI23" s="5">
        <v>0</v>
      </c>
      <c r="AJ23" t="s">
        <v>913</v>
      </c>
      <c r="AK23" t="s">
        <v>913</v>
      </c>
      <c r="AL23" s="5">
        <v>0</v>
      </c>
      <c r="AM23" t="s">
        <v>913</v>
      </c>
      <c r="AN23" s="5">
        <v>0</v>
      </c>
      <c r="AO23" s="5">
        <v>0</v>
      </c>
      <c r="AP23" t="s">
        <v>913</v>
      </c>
      <c r="AQ23" s="5">
        <v>0</v>
      </c>
      <c r="AR23" s="5">
        <v>0</v>
      </c>
      <c r="AS23" s="5">
        <v>0</v>
      </c>
      <c r="AT23" t="s">
        <v>913</v>
      </c>
      <c r="AU23" t="s">
        <v>913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>
        <f t="shared" si="1"/>
        <v>19</v>
      </c>
      <c r="BP23">
        <f t="shared" si="2"/>
        <v>1</v>
      </c>
      <c r="BQ23">
        <f t="shared" si="3"/>
        <v>0</v>
      </c>
      <c r="BR23">
        <f t="shared" si="4"/>
        <v>0</v>
      </c>
      <c r="BS23">
        <f t="shared" si="5"/>
        <v>20</v>
      </c>
    </row>
    <row r="24" spans="1:71" x14ac:dyDescent="0.2">
      <c r="A24" s="5">
        <v>28</v>
      </c>
      <c r="B24" t="s">
        <v>912</v>
      </c>
      <c r="C24" t="s">
        <v>912</v>
      </c>
      <c r="D24" s="5">
        <v>0</v>
      </c>
      <c r="E24" s="5">
        <v>0</v>
      </c>
      <c r="F24" t="s">
        <v>912</v>
      </c>
      <c r="G24" t="s">
        <v>912</v>
      </c>
      <c r="H24" s="5">
        <v>0</v>
      </c>
      <c r="I24" s="5">
        <v>0</v>
      </c>
      <c r="J24" s="5">
        <v>0</v>
      </c>
      <c r="K24" t="s">
        <v>912</v>
      </c>
      <c r="L24" t="s">
        <v>912</v>
      </c>
      <c r="M24" s="5">
        <v>0</v>
      </c>
      <c r="N24" s="5">
        <v>0</v>
      </c>
      <c r="O24" s="5">
        <v>0</v>
      </c>
      <c r="P24" t="s">
        <v>912</v>
      </c>
      <c r="Q24" s="5">
        <v>0</v>
      </c>
      <c r="R24" s="5">
        <v>0</v>
      </c>
      <c r="S24" s="5">
        <v>0</v>
      </c>
      <c r="T24" t="s">
        <v>912</v>
      </c>
      <c r="U24" t="s">
        <v>911</v>
      </c>
      <c r="V24" s="5">
        <v>0</v>
      </c>
      <c r="W24" s="5">
        <v>0</v>
      </c>
      <c r="X24" t="s">
        <v>913</v>
      </c>
      <c r="Y24" t="s">
        <v>913</v>
      </c>
      <c r="Z24" s="5">
        <v>0</v>
      </c>
      <c r="AA24" s="5">
        <v>0</v>
      </c>
      <c r="AB24" t="s">
        <v>912</v>
      </c>
      <c r="AC24" t="s">
        <v>912</v>
      </c>
      <c r="AD24" s="5">
        <v>0</v>
      </c>
      <c r="AE24" s="5">
        <v>0</v>
      </c>
      <c r="AF24" s="5">
        <v>0</v>
      </c>
      <c r="AG24" t="s">
        <v>913</v>
      </c>
      <c r="AH24" t="s">
        <v>913</v>
      </c>
      <c r="AI24" s="5">
        <v>0</v>
      </c>
      <c r="AJ24" t="s">
        <v>913</v>
      </c>
      <c r="AK24" t="s">
        <v>913</v>
      </c>
      <c r="AL24" s="5">
        <v>0</v>
      </c>
      <c r="AM24" t="s">
        <v>913</v>
      </c>
      <c r="AN24" t="s">
        <v>913</v>
      </c>
      <c r="AO24" s="5">
        <v>0</v>
      </c>
      <c r="AP24" t="s">
        <v>912</v>
      </c>
      <c r="AQ24" t="s">
        <v>912</v>
      </c>
      <c r="AR24" s="5">
        <v>0</v>
      </c>
      <c r="AS24" s="5">
        <v>0</v>
      </c>
      <c r="AT24" t="s">
        <v>913</v>
      </c>
      <c r="AU24" t="s">
        <v>912</v>
      </c>
      <c r="AV24" s="5">
        <v>0</v>
      </c>
      <c r="AW24" t="s">
        <v>912</v>
      </c>
      <c r="AX24" t="s">
        <v>912</v>
      </c>
      <c r="AY24" s="5">
        <v>0</v>
      </c>
      <c r="AZ24" t="s">
        <v>913</v>
      </c>
      <c r="BA24" t="s">
        <v>913</v>
      </c>
      <c r="BB24" s="5">
        <v>0</v>
      </c>
      <c r="BC24" t="s">
        <v>913</v>
      </c>
      <c r="BD24" t="s">
        <v>913</v>
      </c>
      <c r="BE24" s="5">
        <v>0</v>
      </c>
      <c r="BF24" t="s">
        <v>913</v>
      </c>
      <c r="BG24" t="s">
        <v>913</v>
      </c>
      <c r="BH24" s="5">
        <v>0</v>
      </c>
      <c r="BI24" t="s">
        <v>913</v>
      </c>
      <c r="BJ24" t="s">
        <v>912</v>
      </c>
      <c r="BK24" s="5">
        <v>0</v>
      </c>
      <c r="BL24" t="s">
        <v>912</v>
      </c>
      <c r="BM24" s="5">
        <v>0</v>
      </c>
      <c r="BN24" s="5">
        <v>0</v>
      </c>
      <c r="BO24">
        <f t="shared" si="1"/>
        <v>16</v>
      </c>
      <c r="BP24">
        <f t="shared" si="2"/>
        <v>17</v>
      </c>
      <c r="BQ24">
        <f t="shared" si="3"/>
        <v>1</v>
      </c>
      <c r="BR24">
        <f t="shared" si="4"/>
        <v>0</v>
      </c>
      <c r="BS24">
        <f t="shared" si="5"/>
        <v>34</v>
      </c>
    </row>
    <row r="25" spans="1:71" x14ac:dyDescent="0.2">
      <c r="A25" s="5">
        <v>30</v>
      </c>
      <c r="B25" t="s">
        <v>913</v>
      </c>
      <c r="C25" t="s">
        <v>913</v>
      </c>
      <c r="D25" t="s">
        <v>913</v>
      </c>
      <c r="E25" s="5">
        <v>0</v>
      </c>
      <c r="F25" t="s">
        <v>913</v>
      </c>
      <c r="G25" t="s">
        <v>913</v>
      </c>
      <c r="H25" t="s">
        <v>913</v>
      </c>
      <c r="I25" s="5">
        <v>0</v>
      </c>
      <c r="J25" s="5">
        <v>0</v>
      </c>
      <c r="K25" t="s">
        <v>912</v>
      </c>
      <c r="L25" t="s">
        <v>912</v>
      </c>
      <c r="M25" s="5">
        <v>0</v>
      </c>
      <c r="N25" s="5">
        <v>0</v>
      </c>
      <c r="O25" s="5">
        <v>0</v>
      </c>
      <c r="P25" t="s">
        <v>913</v>
      </c>
      <c r="Q25" t="s">
        <v>913</v>
      </c>
      <c r="R25" s="5">
        <v>0</v>
      </c>
      <c r="S25" s="5">
        <v>0</v>
      </c>
      <c r="T25" t="s">
        <v>913</v>
      </c>
      <c r="U25" t="s">
        <v>913</v>
      </c>
      <c r="V25" s="5">
        <v>0</v>
      </c>
      <c r="W25" s="5">
        <v>0</v>
      </c>
      <c r="X25" t="s">
        <v>913</v>
      </c>
      <c r="Y25" t="s">
        <v>911</v>
      </c>
      <c r="Z25" t="s">
        <v>912</v>
      </c>
      <c r="AA25" s="5">
        <v>0</v>
      </c>
      <c r="AB25" t="s">
        <v>913</v>
      </c>
      <c r="AC25" t="s">
        <v>913</v>
      </c>
      <c r="AD25" t="s">
        <v>913</v>
      </c>
      <c r="AE25" s="5">
        <v>0</v>
      </c>
      <c r="AF25" s="5">
        <v>0</v>
      </c>
      <c r="AG25" t="s">
        <v>913</v>
      </c>
      <c r="AH25" t="s">
        <v>913</v>
      </c>
      <c r="AI25" s="5">
        <v>0</v>
      </c>
      <c r="AJ25" t="s">
        <v>913</v>
      </c>
      <c r="AK25" t="s">
        <v>913</v>
      </c>
      <c r="AL25" t="s">
        <v>913</v>
      </c>
      <c r="AM25" t="s">
        <v>913</v>
      </c>
      <c r="AN25" t="s">
        <v>913</v>
      </c>
      <c r="AO25" s="5">
        <v>0</v>
      </c>
      <c r="AP25" t="s">
        <v>913</v>
      </c>
      <c r="AQ25" t="s">
        <v>913</v>
      </c>
      <c r="AR25" s="5">
        <v>0</v>
      </c>
      <c r="AS25" s="5">
        <v>0</v>
      </c>
      <c r="AT25" t="s">
        <v>913</v>
      </c>
      <c r="AU25" t="s">
        <v>913</v>
      </c>
      <c r="AV25" s="5">
        <v>0</v>
      </c>
      <c r="AW25" t="s">
        <v>913</v>
      </c>
      <c r="AX25" t="s">
        <v>913</v>
      </c>
      <c r="AY25" s="5">
        <v>0</v>
      </c>
      <c r="AZ25" t="s">
        <v>913</v>
      </c>
      <c r="BA25" t="s">
        <v>913</v>
      </c>
      <c r="BB25" s="5">
        <v>0</v>
      </c>
      <c r="BC25" t="s">
        <v>913</v>
      </c>
      <c r="BD25" t="s">
        <v>913</v>
      </c>
      <c r="BE25" s="5">
        <v>0</v>
      </c>
      <c r="BF25" t="s">
        <v>913</v>
      </c>
      <c r="BG25" t="s">
        <v>913</v>
      </c>
      <c r="BH25" s="5">
        <v>0</v>
      </c>
      <c r="BI25" t="s">
        <v>913</v>
      </c>
      <c r="BJ25" t="s">
        <v>913</v>
      </c>
      <c r="BK25" s="5">
        <v>0</v>
      </c>
      <c r="BL25" t="s">
        <v>913</v>
      </c>
      <c r="BM25" t="s">
        <v>913</v>
      </c>
      <c r="BN25" s="5">
        <v>0</v>
      </c>
      <c r="BO25">
        <f t="shared" si="1"/>
        <v>37</v>
      </c>
      <c r="BP25">
        <f t="shared" si="2"/>
        <v>3</v>
      </c>
      <c r="BQ25">
        <f t="shared" si="3"/>
        <v>1</v>
      </c>
      <c r="BR25">
        <f t="shared" si="4"/>
        <v>0</v>
      </c>
      <c r="BS25">
        <f t="shared" si="5"/>
        <v>41</v>
      </c>
    </row>
    <row r="26" spans="1:71" x14ac:dyDescent="0.2">
      <c r="A26" s="5">
        <v>31</v>
      </c>
      <c r="B26" t="s">
        <v>913</v>
      </c>
      <c r="C26" t="s">
        <v>913</v>
      </c>
      <c r="D26" t="s">
        <v>913</v>
      </c>
      <c r="E26" s="5">
        <v>0</v>
      </c>
      <c r="F26" t="s">
        <v>913</v>
      </c>
      <c r="G26" t="s">
        <v>913</v>
      </c>
      <c r="H26" s="5">
        <v>0</v>
      </c>
      <c r="I26" s="5">
        <v>0</v>
      </c>
      <c r="J26" s="5">
        <v>0</v>
      </c>
      <c r="K26" t="s">
        <v>913</v>
      </c>
      <c r="L26" t="s">
        <v>913</v>
      </c>
      <c r="M26" s="5">
        <v>0</v>
      </c>
      <c r="N26" s="5">
        <v>0</v>
      </c>
      <c r="O26" s="5">
        <v>0</v>
      </c>
      <c r="P26" t="s">
        <v>913</v>
      </c>
      <c r="Q26" t="s">
        <v>913</v>
      </c>
      <c r="R26" s="5">
        <v>0</v>
      </c>
      <c r="S26" s="5">
        <v>0</v>
      </c>
      <c r="T26" t="s">
        <v>912</v>
      </c>
      <c r="U26" t="s">
        <v>912</v>
      </c>
      <c r="V26" s="5">
        <v>0</v>
      </c>
      <c r="W26" s="5">
        <v>0</v>
      </c>
      <c r="X26" t="s">
        <v>912</v>
      </c>
      <c r="Y26" t="s">
        <v>913</v>
      </c>
      <c r="Z26" s="5">
        <v>0</v>
      </c>
      <c r="AA26" s="5">
        <v>0</v>
      </c>
      <c r="AB26" t="s">
        <v>913</v>
      </c>
      <c r="AC26" t="s">
        <v>913</v>
      </c>
      <c r="AD26" s="5">
        <v>0</v>
      </c>
      <c r="AE26" s="5">
        <v>0</v>
      </c>
      <c r="AF26" s="5">
        <v>0</v>
      </c>
      <c r="AG26" t="s">
        <v>913</v>
      </c>
      <c r="AH26" t="s">
        <v>913</v>
      </c>
      <c r="AI26" s="5">
        <v>0</v>
      </c>
      <c r="AJ26" t="s">
        <v>913</v>
      </c>
      <c r="AK26" t="s">
        <v>911</v>
      </c>
      <c r="AL26" t="s">
        <v>913</v>
      </c>
      <c r="AM26" t="s">
        <v>913</v>
      </c>
      <c r="AN26" t="s">
        <v>912</v>
      </c>
      <c r="AO26" s="5">
        <v>0</v>
      </c>
      <c r="AP26" t="s">
        <v>912</v>
      </c>
      <c r="AQ26" t="s">
        <v>913</v>
      </c>
      <c r="AR26" s="5">
        <v>0</v>
      </c>
      <c r="AS26" s="5">
        <v>0</v>
      </c>
      <c r="AT26" t="s">
        <v>913</v>
      </c>
      <c r="AU26" s="5">
        <v>0</v>
      </c>
      <c r="AV26" s="5">
        <v>0</v>
      </c>
      <c r="AW26" t="s">
        <v>912</v>
      </c>
      <c r="AX26" t="s">
        <v>911</v>
      </c>
      <c r="AY26" s="5">
        <v>0</v>
      </c>
      <c r="AZ26" t="s">
        <v>913</v>
      </c>
      <c r="BA26" t="s">
        <v>913</v>
      </c>
      <c r="BB26" s="5">
        <v>0</v>
      </c>
      <c r="BC26" t="s">
        <v>913</v>
      </c>
      <c r="BD26" t="s">
        <v>913</v>
      </c>
      <c r="BE26" s="5">
        <v>0</v>
      </c>
      <c r="BF26" t="s">
        <v>913</v>
      </c>
      <c r="BG26" t="s">
        <v>913</v>
      </c>
      <c r="BH26" s="5">
        <v>0</v>
      </c>
      <c r="BI26" t="s">
        <v>912</v>
      </c>
      <c r="BJ26" t="s">
        <v>913</v>
      </c>
      <c r="BK26" s="5">
        <v>0</v>
      </c>
      <c r="BL26" t="s">
        <v>913</v>
      </c>
      <c r="BM26" t="s">
        <v>913</v>
      </c>
      <c r="BN26" s="5">
        <v>0</v>
      </c>
      <c r="BO26">
        <f t="shared" si="1"/>
        <v>28</v>
      </c>
      <c r="BP26">
        <f t="shared" si="2"/>
        <v>7</v>
      </c>
      <c r="BQ26">
        <f t="shared" si="3"/>
        <v>2</v>
      </c>
      <c r="BR26">
        <f t="shared" si="4"/>
        <v>0</v>
      </c>
      <c r="BS26">
        <f t="shared" si="5"/>
        <v>37</v>
      </c>
    </row>
    <row r="27" spans="1:71" x14ac:dyDescent="0.2">
      <c r="A27" s="5">
        <v>32</v>
      </c>
      <c r="B27" t="s">
        <v>912</v>
      </c>
      <c r="C27" t="s">
        <v>912</v>
      </c>
      <c r="D27" s="5">
        <v>0</v>
      </c>
      <c r="E27" s="5">
        <v>0</v>
      </c>
      <c r="F27" t="s">
        <v>912</v>
      </c>
      <c r="G27" t="s">
        <v>911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t="s">
        <v>912</v>
      </c>
      <c r="Q27" t="s">
        <v>912</v>
      </c>
      <c r="R27" s="5">
        <v>0</v>
      </c>
      <c r="S27" s="5">
        <v>0</v>
      </c>
      <c r="T27" t="s">
        <v>912</v>
      </c>
      <c r="U27" t="s">
        <v>912</v>
      </c>
      <c r="V27" s="5">
        <v>0</v>
      </c>
      <c r="W27" s="5">
        <v>0</v>
      </c>
      <c r="X27" t="s">
        <v>912</v>
      </c>
      <c r="Y27" t="s">
        <v>912</v>
      </c>
      <c r="Z27" s="5">
        <v>0</v>
      </c>
      <c r="AA27" s="5">
        <v>0</v>
      </c>
      <c r="AB27" t="s">
        <v>911</v>
      </c>
      <c r="AC27" t="s">
        <v>912</v>
      </c>
      <c r="AD27" s="5">
        <v>0</v>
      </c>
      <c r="AE27" s="5">
        <v>0</v>
      </c>
      <c r="AF27" s="5">
        <v>0</v>
      </c>
      <c r="AG27" t="s">
        <v>911</v>
      </c>
      <c r="AH27" t="s">
        <v>912</v>
      </c>
      <c r="AI27" s="5">
        <v>0</v>
      </c>
      <c r="AJ27" t="s">
        <v>912</v>
      </c>
      <c r="AK27" s="5">
        <v>0</v>
      </c>
      <c r="AL27" s="5">
        <v>0</v>
      </c>
      <c r="AM27" t="s">
        <v>913</v>
      </c>
      <c r="AN27" s="5">
        <v>0</v>
      </c>
      <c r="AO27" s="5">
        <v>0</v>
      </c>
      <c r="AP27" t="s">
        <v>913</v>
      </c>
      <c r="AQ27" s="5">
        <v>0</v>
      </c>
      <c r="AR27" s="5">
        <v>0</v>
      </c>
      <c r="AS27" s="5">
        <v>0</v>
      </c>
      <c r="AT27" t="s">
        <v>912</v>
      </c>
      <c r="AU27" t="s">
        <v>913</v>
      </c>
      <c r="AV27" s="5">
        <v>0</v>
      </c>
      <c r="AW27" t="s">
        <v>919</v>
      </c>
      <c r="AX27" s="5">
        <v>0</v>
      </c>
      <c r="AY27" s="5">
        <v>0</v>
      </c>
      <c r="AZ27" t="s">
        <v>912</v>
      </c>
      <c r="BA27" s="5">
        <v>0</v>
      </c>
      <c r="BB27" s="5">
        <v>0</v>
      </c>
      <c r="BC27" t="s">
        <v>912</v>
      </c>
      <c r="BD27" s="5">
        <v>0</v>
      </c>
      <c r="BE27" s="5">
        <v>0</v>
      </c>
      <c r="BF27" t="s">
        <v>912</v>
      </c>
      <c r="BG27" t="s">
        <v>912</v>
      </c>
      <c r="BH27" s="5">
        <v>0</v>
      </c>
      <c r="BI27" t="s">
        <v>913</v>
      </c>
      <c r="BJ27" t="s">
        <v>913</v>
      </c>
      <c r="BK27" s="5">
        <v>0</v>
      </c>
      <c r="BL27" t="s">
        <v>913</v>
      </c>
      <c r="BM27" t="s">
        <v>912</v>
      </c>
      <c r="BN27" s="5">
        <v>0</v>
      </c>
      <c r="BO27">
        <f t="shared" si="1"/>
        <v>6</v>
      </c>
      <c r="BP27">
        <f t="shared" si="2"/>
        <v>18</v>
      </c>
      <c r="BQ27">
        <f t="shared" si="3"/>
        <v>3</v>
      </c>
      <c r="BR27">
        <f t="shared" si="4"/>
        <v>1</v>
      </c>
      <c r="BS27">
        <f t="shared" si="5"/>
        <v>28</v>
      </c>
    </row>
    <row r="28" spans="1:71" x14ac:dyDescent="0.2">
      <c r="A28" s="5">
        <v>33</v>
      </c>
      <c r="B28" t="s">
        <v>913</v>
      </c>
      <c r="C28" t="s">
        <v>913</v>
      </c>
      <c r="D28" s="5">
        <v>0</v>
      </c>
      <c r="E28" s="5">
        <v>0</v>
      </c>
      <c r="F28" t="s">
        <v>913</v>
      </c>
      <c r="G28" t="s">
        <v>913</v>
      </c>
      <c r="H28" s="5">
        <v>0</v>
      </c>
      <c r="I28" s="5">
        <v>0</v>
      </c>
      <c r="J28" s="5">
        <v>0</v>
      </c>
      <c r="K28" t="s">
        <v>912</v>
      </c>
      <c r="L28" t="s">
        <v>912</v>
      </c>
      <c r="M28" s="5">
        <v>0</v>
      </c>
      <c r="N28" s="5">
        <v>0</v>
      </c>
      <c r="O28" s="5">
        <v>0</v>
      </c>
      <c r="P28" t="s">
        <v>913</v>
      </c>
      <c r="Q28" t="s">
        <v>913</v>
      </c>
      <c r="R28" t="s">
        <v>913</v>
      </c>
      <c r="S28" s="5">
        <v>0</v>
      </c>
      <c r="T28" t="s">
        <v>913</v>
      </c>
      <c r="U28" t="s">
        <v>913</v>
      </c>
      <c r="V28" t="s">
        <v>913</v>
      </c>
      <c r="W28" s="5">
        <v>0</v>
      </c>
      <c r="X28" t="s">
        <v>913</v>
      </c>
      <c r="Y28" t="s">
        <v>913</v>
      </c>
      <c r="Z28" s="5">
        <v>0</v>
      </c>
      <c r="AA28" s="5">
        <v>0</v>
      </c>
      <c r="AB28" t="s">
        <v>913</v>
      </c>
      <c r="AC28" t="s">
        <v>913</v>
      </c>
      <c r="AD28" s="5">
        <v>0</v>
      </c>
      <c r="AE28" s="5">
        <v>0</v>
      </c>
      <c r="AF28" s="5">
        <v>0</v>
      </c>
      <c r="AG28" t="s">
        <v>913</v>
      </c>
      <c r="AH28" t="s">
        <v>913</v>
      </c>
      <c r="AI28" s="5">
        <v>0</v>
      </c>
      <c r="AJ28" t="s">
        <v>913</v>
      </c>
      <c r="AK28" t="s">
        <v>913</v>
      </c>
      <c r="AL28" s="5">
        <v>0</v>
      </c>
      <c r="AM28" t="s">
        <v>913</v>
      </c>
      <c r="AN28" t="s">
        <v>913</v>
      </c>
      <c r="AO28" t="s">
        <v>913</v>
      </c>
      <c r="AP28" t="s">
        <v>913</v>
      </c>
      <c r="AQ28" t="s">
        <v>913</v>
      </c>
      <c r="AR28" s="5">
        <v>0</v>
      </c>
      <c r="AS28" s="5">
        <v>0</v>
      </c>
      <c r="AT28" t="s">
        <v>913</v>
      </c>
      <c r="AU28" t="s">
        <v>913</v>
      </c>
      <c r="AV28" s="5">
        <v>0</v>
      </c>
      <c r="AW28" t="s">
        <v>913</v>
      </c>
      <c r="AX28" t="s">
        <v>913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>
        <f t="shared" si="1"/>
        <v>27</v>
      </c>
      <c r="BP28">
        <f t="shared" si="2"/>
        <v>2</v>
      </c>
      <c r="BQ28">
        <f t="shared" si="3"/>
        <v>0</v>
      </c>
      <c r="BR28">
        <f t="shared" si="4"/>
        <v>0</v>
      </c>
      <c r="BS28">
        <f t="shared" si="5"/>
        <v>29</v>
      </c>
    </row>
    <row r="29" spans="1:71" x14ac:dyDescent="0.2">
      <c r="A29" s="5">
        <v>34</v>
      </c>
      <c r="B29" t="s">
        <v>913</v>
      </c>
      <c r="C29" t="s">
        <v>913</v>
      </c>
      <c r="D29" t="s">
        <v>913</v>
      </c>
      <c r="E29" s="5">
        <v>0</v>
      </c>
      <c r="F29" t="s">
        <v>913</v>
      </c>
      <c r="G29" t="s">
        <v>913</v>
      </c>
      <c r="H29" s="5">
        <v>0</v>
      </c>
      <c r="I29" s="5">
        <v>0</v>
      </c>
      <c r="J29" s="5">
        <v>0</v>
      </c>
      <c r="K29" t="s">
        <v>913</v>
      </c>
      <c r="L29" t="s">
        <v>912</v>
      </c>
      <c r="M29" s="5">
        <v>0</v>
      </c>
      <c r="N29" s="5">
        <v>0</v>
      </c>
      <c r="O29" s="5">
        <v>0</v>
      </c>
      <c r="P29" t="s">
        <v>913</v>
      </c>
      <c r="Q29" t="s">
        <v>913</v>
      </c>
      <c r="R29" s="5">
        <v>0</v>
      </c>
      <c r="S29" s="5">
        <v>0</v>
      </c>
      <c r="T29" t="s">
        <v>913</v>
      </c>
      <c r="U29" t="s">
        <v>912</v>
      </c>
      <c r="V29" s="5">
        <v>0</v>
      </c>
      <c r="W29" s="5">
        <v>0</v>
      </c>
      <c r="X29" t="s">
        <v>913</v>
      </c>
      <c r="Y29" t="s">
        <v>912</v>
      </c>
      <c r="Z29" s="5">
        <v>0</v>
      </c>
      <c r="AA29" s="5">
        <v>0</v>
      </c>
      <c r="AB29" t="s">
        <v>913</v>
      </c>
      <c r="AC29" t="s">
        <v>912</v>
      </c>
      <c r="AD29" s="5">
        <v>0</v>
      </c>
      <c r="AE29" s="5">
        <v>0</v>
      </c>
      <c r="AF29" s="5">
        <v>0</v>
      </c>
      <c r="AG29" t="s">
        <v>913</v>
      </c>
      <c r="AH29" t="s">
        <v>913</v>
      </c>
      <c r="AI29" t="s">
        <v>913</v>
      </c>
      <c r="AJ29" t="s">
        <v>913</v>
      </c>
      <c r="AK29" s="5">
        <v>0</v>
      </c>
      <c r="AL29" s="5">
        <v>0</v>
      </c>
      <c r="AM29" t="s">
        <v>912</v>
      </c>
      <c r="AN29" t="s">
        <v>913</v>
      </c>
      <c r="AO29" s="5">
        <v>0</v>
      </c>
      <c r="AP29" t="s">
        <v>913</v>
      </c>
      <c r="AQ29" t="s">
        <v>913</v>
      </c>
      <c r="AR29" s="5">
        <v>0</v>
      </c>
      <c r="AS29" s="5">
        <v>0</v>
      </c>
      <c r="AT29" t="s">
        <v>913</v>
      </c>
      <c r="AU29" t="s">
        <v>913</v>
      </c>
      <c r="AV29" s="5">
        <v>0</v>
      </c>
      <c r="AW29" t="s">
        <v>913</v>
      </c>
      <c r="AX29" t="s">
        <v>913</v>
      </c>
      <c r="AY29" s="5">
        <v>0</v>
      </c>
      <c r="AZ29" t="s">
        <v>913</v>
      </c>
      <c r="BA29" t="s">
        <v>913</v>
      </c>
      <c r="BB29" s="5">
        <v>0</v>
      </c>
      <c r="BC29" t="s">
        <v>913</v>
      </c>
      <c r="BD29" t="s">
        <v>913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>
        <f t="shared" si="1"/>
        <v>26</v>
      </c>
      <c r="BP29">
        <f t="shared" si="2"/>
        <v>5</v>
      </c>
      <c r="BQ29">
        <f t="shared" si="3"/>
        <v>0</v>
      </c>
      <c r="BR29">
        <f t="shared" si="4"/>
        <v>0</v>
      </c>
      <c r="BS29">
        <f t="shared" si="5"/>
        <v>31</v>
      </c>
    </row>
    <row r="30" spans="1:71" x14ac:dyDescent="0.2">
      <c r="A30" s="5">
        <v>35</v>
      </c>
      <c r="B30" t="s">
        <v>913</v>
      </c>
      <c r="C30" t="s">
        <v>912</v>
      </c>
      <c r="D30" s="5">
        <v>0</v>
      </c>
      <c r="E30" s="5">
        <v>0</v>
      </c>
      <c r="F30" t="s">
        <v>913</v>
      </c>
      <c r="G30" t="s">
        <v>913</v>
      </c>
      <c r="H30" t="s">
        <v>913</v>
      </c>
      <c r="I30" s="5">
        <v>0</v>
      </c>
      <c r="J30" s="5">
        <v>0</v>
      </c>
      <c r="K30" t="s">
        <v>913</v>
      </c>
      <c r="L30" t="s">
        <v>913</v>
      </c>
      <c r="M30" s="5">
        <v>0</v>
      </c>
      <c r="N30" s="5">
        <v>0</v>
      </c>
      <c r="O30" s="5">
        <v>0</v>
      </c>
      <c r="P30" t="s">
        <v>913</v>
      </c>
      <c r="Q30" t="s">
        <v>913</v>
      </c>
      <c r="R30" t="s">
        <v>913</v>
      </c>
      <c r="S30" s="5">
        <v>0</v>
      </c>
      <c r="T30" t="s">
        <v>913</v>
      </c>
      <c r="U30" t="s">
        <v>913</v>
      </c>
      <c r="V30" t="s">
        <v>913</v>
      </c>
      <c r="W30" s="5">
        <v>0</v>
      </c>
      <c r="X30" t="s">
        <v>913</v>
      </c>
      <c r="Y30" t="s">
        <v>913</v>
      </c>
      <c r="Z30" s="5">
        <v>0</v>
      </c>
      <c r="AA30" s="5">
        <v>0</v>
      </c>
      <c r="AB30" t="s">
        <v>913</v>
      </c>
      <c r="AC30" s="5">
        <v>0</v>
      </c>
      <c r="AD30" s="5">
        <v>0</v>
      </c>
      <c r="AE30" s="5">
        <v>0</v>
      </c>
      <c r="AF30" s="5">
        <v>0</v>
      </c>
      <c r="AG30" t="s">
        <v>913</v>
      </c>
      <c r="AH30" s="5">
        <v>0</v>
      </c>
      <c r="AI30" s="5">
        <v>0</v>
      </c>
      <c r="AJ30" t="s">
        <v>913</v>
      </c>
      <c r="AK30" s="5">
        <v>0</v>
      </c>
      <c r="AL30" s="5">
        <v>0</v>
      </c>
      <c r="AM30" t="s">
        <v>913</v>
      </c>
      <c r="AN30" t="s">
        <v>913</v>
      </c>
      <c r="AO30" s="5">
        <v>0</v>
      </c>
      <c r="AP30" t="s">
        <v>913</v>
      </c>
      <c r="AQ30" s="5">
        <v>0</v>
      </c>
      <c r="AR30" s="5">
        <v>0</v>
      </c>
      <c r="AS30" s="5">
        <v>0</v>
      </c>
      <c r="AT30" t="s">
        <v>913</v>
      </c>
      <c r="AU30" t="s">
        <v>913</v>
      </c>
      <c r="AV30" s="5">
        <v>0</v>
      </c>
      <c r="AW30" t="s">
        <v>913</v>
      </c>
      <c r="AX30" s="5">
        <v>0</v>
      </c>
      <c r="AY30" s="5">
        <v>0</v>
      </c>
      <c r="AZ30" t="s">
        <v>913</v>
      </c>
      <c r="BA30" s="5">
        <v>0</v>
      </c>
      <c r="BB30" s="5">
        <v>0</v>
      </c>
      <c r="BC30" t="s">
        <v>913</v>
      </c>
      <c r="BD30" t="s">
        <v>913</v>
      </c>
      <c r="BE30" s="5">
        <v>0</v>
      </c>
      <c r="BF30" t="s">
        <v>913</v>
      </c>
      <c r="BG30" t="s">
        <v>913</v>
      </c>
      <c r="BH30" s="5">
        <v>0</v>
      </c>
      <c r="BI30" t="s">
        <v>913</v>
      </c>
      <c r="BJ30" t="s">
        <v>913</v>
      </c>
      <c r="BK30" s="5">
        <v>0</v>
      </c>
      <c r="BL30" t="s">
        <v>913</v>
      </c>
      <c r="BM30" t="s">
        <v>913</v>
      </c>
      <c r="BN30" s="5">
        <v>0</v>
      </c>
      <c r="BO30">
        <f t="shared" si="1"/>
        <v>32</v>
      </c>
      <c r="BP30">
        <f t="shared" si="2"/>
        <v>1</v>
      </c>
      <c r="BQ30">
        <f t="shared" si="3"/>
        <v>0</v>
      </c>
      <c r="BR30">
        <f t="shared" si="4"/>
        <v>0</v>
      </c>
      <c r="BS30">
        <f t="shared" si="5"/>
        <v>33</v>
      </c>
    </row>
    <row r="31" spans="1:71" x14ac:dyDescent="0.2">
      <c r="A31" s="5">
        <v>36</v>
      </c>
      <c r="B31" t="s">
        <v>913</v>
      </c>
      <c r="C31" t="s">
        <v>913</v>
      </c>
      <c r="D31" s="5">
        <v>0</v>
      </c>
      <c r="E31" s="5">
        <v>0</v>
      </c>
      <c r="F31" t="s">
        <v>913</v>
      </c>
      <c r="G31" t="s">
        <v>913</v>
      </c>
      <c r="H31" s="5">
        <v>0</v>
      </c>
      <c r="I31" s="5">
        <v>0</v>
      </c>
      <c r="J31" s="5">
        <v>0</v>
      </c>
      <c r="K31" t="s">
        <v>913</v>
      </c>
      <c r="L31" t="s">
        <v>913</v>
      </c>
      <c r="M31" s="5">
        <v>0</v>
      </c>
      <c r="N31" s="5">
        <v>0</v>
      </c>
      <c r="O31" s="5">
        <v>0</v>
      </c>
      <c r="P31" t="s">
        <v>913</v>
      </c>
      <c r="Q31" t="s">
        <v>913</v>
      </c>
      <c r="R31" s="5">
        <v>0</v>
      </c>
      <c r="S31" s="5">
        <v>0</v>
      </c>
      <c r="T31" t="s">
        <v>913</v>
      </c>
      <c r="U31" t="s">
        <v>913</v>
      </c>
      <c r="V31" s="5">
        <v>0</v>
      </c>
      <c r="W31" s="5">
        <v>0</v>
      </c>
      <c r="X31" t="s">
        <v>913</v>
      </c>
      <c r="Y31" t="s">
        <v>913</v>
      </c>
      <c r="Z31" s="5">
        <v>0</v>
      </c>
      <c r="AA31" s="5">
        <v>0</v>
      </c>
      <c r="AB31" t="s">
        <v>913</v>
      </c>
      <c r="AC31" t="s">
        <v>913</v>
      </c>
      <c r="AD31" s="5">
        <v>0</v>
      </c>
      <c r="AE31" s="5">
        <v>0</v>
      </c>
      <c r="AF31" s="5">
        <v>0</v>
      </c>
      <c r="AG31" t="s">
        <v>913</v>
      </c>
      <c r="AH31" t="s">
        <v>913</v>
      </c>
      <c r="AI31" s="5">
        <v>0</v>
      </c>
      <c r="AJ31" t="s">
        <v>913</v>
      </c>
      <c r="AK31" t="s">
        <v>913</v>
      </c>
      <c r="AL31" s="5">
        <v>0</v>
      </c>
      <c r="AM31" t="s">
        <v>913</v>
      </c>
      <c r="AN31" t="s">
        <v>913</v>
      </c>
      <c r="AO31" s="5">
        <v>0</v>
      </c>
      <c r="AP31" t="s">
        <v>913</v>
      </c>
      <c r="AQ31" t="s">
        <v>913</v>
      </c>
      <c r="AR31" s="5">
        <v>0</v>
      </c>
      <c r="AS31" s="5">
        <v>0</v>
      </c>
      <c r="AT31" t="s">
        <v>913</v>
      </c>
      <c r="AU31" t="s">
        <v>913</v>
      </c>
      <c r="AV31" s="5">
        <v>0</v>
      </c>
      <c r="AW31" t="s">
        <v>913</v>
      </c>
      <c r="AX31" t="s">
        <v>913</v>
      </c>
      <c r="AY31" s="5">
        <v>0</v>
      </c>
      <c r="AZ31" t="s">
        <v>913</v>
      </c>
      <c r="BA31" t="s">
        <v>913</v>
      </c>
      <c r="BB31" s="5">
        <v>0</v>
      </c>
      <c r="BC31" t="s">
        <v>913</v>
      </c>
      <c r="BD31" t="s">
        <v>913</v>
      </c>
      <c r="BE31" s="5">
        <v>0</v>
      </c>
      <c r="BF31" t="s">
        <v>913</v>
      </c>
      <c r="BG31" t="s">
        <v>913</v>
      </c>
      <c r="BH31" s="5">
        <v>0</v>
      </c>
      <c r="BI31" t="s">
        <v>913</v>
      </c>
      <c r="BJ31" t="s">
        <v>913</v>
      </c>
      <c r="BK31" s="5">
        <v>0</v>
      </c>
      <c r="BL31" t="s">
        <v>913</v>
      </c>
      <c r="BM31" t="s">
        <v>913</v>
      </c>
      <c r="BN31" s="5">
        <v>0</v>
      </c>
      <c r="BO31">
        <f t="shared" si="1"/>
        <v>36</v>
      </c>
      <c r="BP31">
        <f t="shared" si="2"/>
        <v>0</v>
      </c>
      <c r="BQ31">
        <f t="shared" si="3"/>
        <v>0</v>
      </c>
      <c r="BR31">
        <f t="shared" si="4"/>
        <v>0</v>
      </c>
      <c r="BS31">
        <f t="shared" si="5"/>
        <v>36</v>
      </c>
    </row>
    <row r="32" spans="1:71" x14ac:dyDescent="0.2">
      <c r="A32" s="5">
        <v>37</v>
      </c>
      <c r="B32" t="s">
        <v>913</v>
      </c>
      <c r="C32" t="s">
        <v>912</v>
      </c>
      <c r="D32" s="5">
        <v>0</v>
      </c>
      <c r="E32" s="5">
        <v>0</v>
      </c>
      <c r="F32" t="s">
        <v>912</v>
      </c>
      <c r="G32" t="s">
        <v>912</v>
      </c>
      <c r="H32" s="5">
        <v>0</v>
      </c>
      <c r="I32" s="5">
        <v>0</v>
      </c>
      <c r="J32" s="5">
        <v>0</v>
      </c>
      <c r="K32" t="s">
        <v>913</v>
      </c>
      <c r="L32" t="s">
        <v>913</v>
      </c>
      <c r="M32" s="5">
        <v>0</v>
      </c>
      <c r="N32" s="5">
        <v>0</v>
      </c>
      <c r="O32" s="5">
        <v>0</v>
      </c>
      <c r="P32" t="s">
        <v>913</v>
      </c>
      <c r="Q32" t="s">
        <v>913</v>
      </c>
      <c r="R32" s="5">
        <v>0</v>
      </c>
      <c r="S32" s="5">
        <v>0</v>
      </c>
      <c r="T32" t="s">
        <v>912</v>
      </c>
      <c r="U32" t="s">
        <v>913</v>
      </c>
      <c r="V32" s="5">
        <v>0</v>
      </c>
      <c r="W32" s="5">
        <v>0</v>
      </c>
      <c r="X32" t="s">
        <v>913</v>
      </c>
      <c r="Y32" t="s">
        <v>913</v>
      </c>
      <c r="Z32" t="s">
        <v>913</v>
      </c>
      <c r="AA32" s="5">
        <v>0</v>
      </c>
      <c r="AB32" t="s">
        <v>913</v>
      </c>
      <c r="AC32" t="s">
        <v>913</v>
      </c>
      <c r="AD32" t="s">
        <v>913</v>
      </c>
      <c r="AE32" s="5">
        <v>0</v>
      </c>
      <c r="AF32" s="5">
        <v>0</v>
      </c>
      <c r="AG32" t="s">
        <v>912</v>
      </c>
      <c r="AH32" t="s">
        <v>913</v>
      </c>
      <c r="AI32" s="5">
        <v>0</v>
      </c>
      <c r="AJ32" t="s">
        <v>913</v>
      </c>
      <c r="AK32" t="s">
        <v>913</v>
      </c>
      <c r="AL32" s="5">
        <v>0</v>
      </c>
      <c r="AM32" t="s">
        <v>913</v>
      </c>
      <c r="AN32" t="s">
        <v>913</v>
      </c>
      <c r="AO32" s="5">
        <v>0</v>
      </c>
      <c r="AP32" t="s">
        <v>913</v>
      </c>
      <c r="AQ32" t="s">
        <v>913</v>
      </c>
      <c r="AR32" s="5">
        <v>0</v>
      </c>
      <c r="AS32" s="5">
        <v>0</v>
      </c>
      <c r="AT32" t="s">
        <v>912</v>
      </c>
      <c r="AU32" t="s">
        <v>913</v>
      </c>
      <c r="AV32" s="5">
        <v>0</v>
      </c>
      <c r="AW32" t="s">
        <v>912</v>
      </c>
      <c r="AX32" t="s">
        <v>913</v>
      </c>
      <c r="AY32" s="5">
        <v>0</v>
      </c>
      <c r="AZ32" t="s">
        <v>913</v>
      </c>
      <c r="BA32" t="s">
        <v>912</v>
      </c>
      <c r="BB32" s="5">
        <v>0</v>
      </c>
      <c r="BC32" t="s">
        <v>913</v>
      </c>
      <c r="BD32" t="s">
        <v>913</v>
      </c>
      <c r="BE32" s="5">
        <v>0</v>
      </c>
      <c r="BF32" t="s">
        <v>913</v>
      </c>
      <c r="BG32" t="s">
        <v>913</v>
      </c>
      <c r="BH32" s="5">
        <v>0</v>
      </c>
      <c r="BI32" t="s">
        <v>913</v>
      </c>
      <c r="BJ32" s="5">
        <v>0</v>
      </c>
      <c r="BK32" s="5">
        <v>0</v>
      </c>
      <c r="BL32" t="s">
        <v>913</v>
      </c>
      <c r="BM32" t="s">
        <v>913</v>
      </c>
      <c r="BN32" s="5">
        <v>0</v>
      </c>
      <c r="BO32">
        <f t="shared" si="1"/>
        <v>29</v>
      </c>
      <c r="BP32">
        <f t="shared" si="2"/>
        <v>8</v>
      </c>
      <c r="BQ32">
        <f t="shared" si="3"/>
        <v>0</v>
      </c>
      <c r="BR32">
        <f t="shared" si="4"/>
        <v>0</v>
      </c>
      <c r="BS32">
        <f t="shared" si="5"/>
        <v>37</v>
      </c>
    </row>
    <row r="33" spans="1:71" x14ac:dyDescent="0.2">
      <c r="A33" s="5">
        <v>38</v>
      </c>
      <c r="B33" t="s">
        <v>913</v>
      </c>
      <c r="C33" t="s">
        <v>911</v>
      </c>
      <c r="D33" t="s">
        <v>912</v>
      </c>
      <c r="E33" s="5">
        <v>0</v>
      </c>
      <c r="F33" t="s">
        <v>912</v>
      </c>
      <c r="G33" t="s">
        <v>912</v>
      </c>
      <c r="H33" s="5">
        <v>0</v>
      </c>
      <c r="I33" s="5">
        <v>0</v>
      </c>
      <c r="J33" s="5">
        <v>0</v>
      </c>
      <c r="K33" t="s">
        <v>913</v>
      </c>
      <c r="L33" t="s">
        <v>913</v>
      </c>
      <c r="M33" s="5">
        <v>0</v>
      </c>
      <c r="N33" s="5">
        <v>0</v>
      </c>
      <c r="O33" s="5">
        <v>0</v>
      </c>
      <c r="P33" t="s">
        <v>912</v>
      </c>
      <c r="Q33" t="s">
        <v>913</v>
      </c>
      <c r="R33" s="5">
        <v>0</v>
      </c>
      <c r="S33" s="5">
        <v>0</v>
      </c>
      <c r="T33" t="s">
        <v>913</v>
      </c>
      <c r="U33" t="s">
        <v>913</v>
      </c>
      <c r="V33" s="5">
        <v>0</v>
      </c>
      <c r="W33" s="5">
        <v>0</v>
      </c>
      <c r="X33" t="s">
        <v>913</v>
      </c>
      <c r="Y33" t="s">
        <v>913</v>
      </c>
      <c r="Z33" s="5">
        <v>0</v>
      </c>
      <c r="AA33" s="5">
        <v>0</v>
      </c>
      <c r="AB33" t="s">
        <v>913</v>
      </c>
      <c r="AC33" t="s">
        <v>913</v>
      </c>
      <c r="AD33" s="5">
        <v>0</v>
      </c>
      <c r="AE33" s="5">
        <v>0</v>
      </c>
      <c r="AF33" s="5">
        <v>0</v>
      </c>
      <c r="AG33" t="s">
        <v>913</v>
      </c>
      <c r="AH33" t="s">
        <v>913</v>
      </c>
      <c r="AI33" s="5">
        <v>0</v>
      </c>
      <c r="AJ33" t="s">
        <v>913</v>
      </c>
      <c r="AK33" t="s">
        <v>919</v>
      </c>
      <c r="AL33" t="s">
        <v>913</v>
      </c>
      <c r="AM33" t="s">
        <v>913</v>
      </c>
      <c r="AN33" s="5">
        <v>0</v>
      </c>
      <c r="AO33" s="5">
        <v>0</v>
      </c>
      <c r="AP33" t="s">
        <v>913</v>
      </c>
      <c r="AQ33" t="s">
        <v>913</v>
      </c>
      <c r="AR33" s="5">
        <v>0</v>
      </c>
      <c r="AS33" s="5">
        <v>0</v>
      </c>
      <c r="AT33" t="s">
        <v>913</v>
      </c>
      <c r="AU33" t="s">
        <v>913</v>
      </c>
      <c r="AV33" s="5">
        <v>0</v>
      </c>
      <c r="AW33" t="s">
        <v>913</v>
      </c>
      <c r="AX33" t="s">
        <v>913</v>
      </c>
      <c r="AY33" s="5">
        <v>0</v>
      </c>
      <c r="AZ33" t="s">
        <v>913</v>
      </c>
      <c r="BA33" t="s">
        <v>913</v>
      </c>
      <c r="BB33" s="5">
        <v>0</v>
      </c>
      <c r="BC33" t="s">
        <v>913</v>
      </c>
      <c r="BD33" t="s">
        <v>913</v>
      </c>
      <c r="BE33" s="5">
        <v>0</v>
      </c>
      <c r="BF33" t="s">
        <v>913</v>
      </c>
      <c r="BG33" t="s">
        <v>913</v>
      </c>
      <c r="BH33" s="5">
        <v>0</v>
      </c>
      <c r="BI33" t="s">
        <v>913</v>
      </c>
      <c r="BJ33" t="s">
        <v>913</v>
      </c>
      <c r="BK33" s="5">
        <v>0</v>
      </c>
      <c r="BL33" t="s">
        <v>913</v>
      </c>
      <c r="BM33" t="s">
        <v>913</v>
      </c>
      <c r="BN33" s="5">
        <v>0</v>
      </c>
      <c r="BO33">
        <f t="shared" si="1"/>
        <v>31</v>
      </c>
      <c r="BP33">
        <f t="shared" si="2"/>
        <v>4</v>
      </c>
      <c r="BQ33">
        <f t="shared" si="3"/>
        <v>1</v>
      </c>
      <c r="BR33">
        <f t="shared" si="4"/>
        <v>1</v>
      </c>
      <c r="BS33">
        <f t="shared" si="5"/>
        <v>37</v>
      </c>
    </row>
    <row r="34" spans="1:71" x14ac:dyDescent="0.2">
      <c r="A34" s="5">
        <v>39</v>
      </c>
      <c r="B34" t="s">
        <v>913</v>
      </c>
      <c r="C34" s="5">
        <v>0</v>
      </c>
      <c r="D34" s="5">
        <v>0</v>
      </c>
      <c r="E34" s="5">
        <v>0</v>
      </c>
      <c r="F34" t="s">
        <v>913</v>
      </c>
      <c r="G34" t="s">
        <v>912</v>
      </c>
      <c r="H34" s="5">
        <v>0</v>
      </c>
      <c r="I34" s="5">
        <v>0</v>
      </c>
      <c r="J34" s="5">
        <v>0</v>
      </c>
      <c r="K34" t="s">
        <v>912</v>
      </c>
      <c r="L34" t="s">
        <v>912</v>
      </c>
      <c r="M34" s="5">
        <v>0</v>
      </c>
      <c r="N34" s="5">
        <v>0</v>
      </c>
      <c r="O34" s="5">
        <v>0</v>
      </c>
      <c r="P34" t="s">
        <v>913</v>
      </c>
      <c r="Q34" t="s">
        <v>913</v>
      </c>
      <c r="R34" s="5">
        <v>0</v>
      </c>
      <c r="S34" s="5">
        <v>0</v>
      </c>
      <c r="T34" t="s">
        <v>913</v>
      </c>
      <c r="U34" t="s">
        <v>913</v>
      </c>
      <c r="V34" s="5">
        <v>0</v>
      </c>
      <c r="W34" s="5">
        <v>0</v>
      </c>
      <c r="X34" t="s">
        <v>913</v>
      </c>
      <c r="Y34" t="s">
        <v>913</v>
      </c>
      <c r="Z34" s="5">
        <v>0</v>
      </c>
      <c r="AA34" s="5">
        <v>0</v>
      </c>
      <c r="AB34" t="s">
        <v>913</v>
      </c>
      <c r="AC34" t="s">
        <v>913</v>
      </c>
      <c r="AD34" s="5">
        <v>0</v>
      </c>
      <c r="AE34" s="5">
        <v>0</v>
      </c>
      <c r="AF34" s="5">
        <v>0</v>
      </c>
      <c r="AG34" t="s">
        <v>913</v>
      </c>
      <c r="AH34" t="s">
        <v>913</v>
      </c>
      <c r="AI34" s="5">
        <v>0</v>
      </c>
      <c r="AJ34" t="s">
        <v>913</v>
      </c>
      <c r="AK34" t="s">
        <v>913</v>
      </c>
      <c r="AL34" s="5">
        <v>0</v>
      </c>
      <c r="AM34" t="s">
        <v>913</v>
      </c>
      <c r="AN34" t="s">
        <v>913</v>
      </c>
      <c r="AO34" t="s">
        <v>913</v>
      </c>
      <c r="AP34" t="s">
        <v>913</v>
      </c>
      <c r="AQ34" t="s">
        <v>912</v>
      </c>
      <c r="AR34" t="s">
        <v>913</v>
      </c>
      <c r="AS34" t="s">
        <v>913</v>
      </c>
      <c r="AT34" t="s">
        <v>913</v>
      </c>
      <c r="AU34" t="s">
        <v>913</v>
      </c>
      <c r="AV34" s="5">
        <v>0</v>
      </c>
      <c r="AW34" t="s">
        <v>913</v>
      </c>
      <c r="AX34" t="s">
        <v>913</v>
      </c>
      <c r="AY34" t="s">
        <v>913</v>
      </c>
      <c r="AZ34" t="s">
        <v>913</v>
      </c>
      <c r="BA34" t="s">
        <v>913</v>
      </c>
      <c r="BB34" s="5">
        <v>0</v>
      </c>
      <c r="BC34" t="s">
        <v>913</v>
      </c>
      <c r="BD34" t="s">
        <v>913</v>
      </c>
      <c r="BE34" s="5">
        <v>0</v>
      </c>
      <c r="BF34" t="s">
        <v>913</v>
      </c>
      <c r="BG34" t="s">
        <v>913</v>
      </c>
      <c r="BH34" s="5">
        <v>0</v>
      </c>
      <c r="BI34" t="s">
        <v>913</v>
      </c>
      <c r="BJ34" s="5">
        <v>0</v>
      </c>
      <c r="BK34" s="5">
        <v>0</v>
      </c>
      <c r="BL34" t="s">
        <v>913</v>
      </c>
      <c r="BM34" t="s">
        <v>913</v>
      </c>
      <c r="BN34" s="5">
        <v>0</v>
      </c>
      <c r="BO34">
        <f t="shared" si="1"/>
        <v>34</v>
      </c>
      <c r="BP34">
        <f t="shared" si="2"/>
        <v>4</v>
      </c>
      <c r="BQ34">
        <f t="shared" si="3"/>
        <v>0</v>
      </c>
      <c r="BR34">
        <f t="shared" si="4"/>
        <v>0</v>
      </c>
      <c r="BS34">
        <f t="shared" si="5"/>
        <v>38</v>
      </c>
    </row>
    <row r="35" spans="1:71" x14ac:dyDescent="0.2">
      <c r="A35" s="5">
        <v>40</v>
      </c>
      <c r="B35" t="s">
        <v>913</v>
      </c>
      <c r="C35" t="s">
        <v>913</v>
      </c>
      <c r="D35" s="5">
        <v>0</v>
      </c>
      <c r="E35" s="5">
        <v>0</v>
      </c>
      <c r="F35" t="s">
        <v>913</v>
      </c>
      <c r="G35" t="s">
        <v>913</v>
      </c>
      <c r="H35" s="5">
        <v>0</v>
      </c>
      <c r="I35" s="5">
        <v>0</v>
      </c>
      <c r="J35" s="5">
        <v>0</v>
      </c>
      <c r="K35" t="s">
        <v>912</v>
      </c>
      <c r="L35" t="s">
        <v>913</v>
      </c>
      <c r="M35" s="5">
        <v>0</v>
      </c>
      <c r="N35" s="5">
        <v>0</v>
      </c>
      <c r="O35" s="5">
        <v>0</v>
      </c>
      <c r="P35" t="s">
        <v>913</v>
      </c>
      <c r="Q35" t="s">
        <v>913</v>
      </c>
      <c r="R35" s="5">
        <v>0</v>
      </c>
      <c r="S35" s="5">
        <v>0</v>
      </c>
      <c r="T35" t="s">
        <v>912</v>
      </c>
      <c r="U35" t="s">
        <v>913</v>
      </c>
      <c r="V35" s="5">
        <v>0</v>
      </c>
      <c r="W35" s="5">
        <v>0</v>
      </c>
      <c r="X35" t="s">
        <v>913</v>
      </c>
      <c r="Y35" t="s">
        <v>913</v>
      </c>
      <c r="Z35" s="5">
        <v>0</v>
      </c>
      <c r="AA35" s="5">
        <v>0</v>
      </c>
      <c r="AB35" t="s">
        <v>913</v>
      </c>
      <c r="AC35" t="s">
        <v>912</v>
      </c>
      <c r="AD35" t="s">
        <v>913</v>
      </c>
      <c r="AE35" s="5">
        <v>0</v>
      </c>
      <c r="AF35" s="5">
        <v>0</v>
      </c>
      <c r="AG35" t="s">
        <v>912</v>
      </c>
      <c r="AH35" t="s">
        <v>912</v>
      </c>
      <c r="AI35" t="s">
        <v>913</v>
      </c>
      <c r="AJ35" t="s">
        <v>913</v>
      </c>
      <c r="AK35" t="s">
        <v>912</v>
      </c>
      <c r="AL35" s="5">
        <v>0</v>
      </c>
      <c r="AM35" t="s">
        <v>913</v>
      </c>
      <c r="AN35" t="s">
        <v>912</v>
      </c>
      <c r="AO35" s="5">
        <v>0</v>
      </c>
      <c r="AP35" t="s">
        <v>913</v>
      </c>
      <c r="AQ35" t="s">
        <v>913</v>
      </c>
      <c r="AR35" s="5">
        <v>0</v>
      </c>
      <c r="AS35" s="5">
        <v>0</v>
      </c>
      <c r="AT35" t="s">
        <v>913</v>
      </c>
      <c r="AU35" s="5">
        <v>0</v>
      </c>
      <c r="AV35" s="5">
        <v>0</v>
      </c>
      <c r="AW35" t="s">
        <v>913</v>
      </c>
      <c r="AX35" t="s">
        <v>913</v>
      </c>
      <c r="AY35" s="5">
        <v>0</v>
      </c>
      <c r="AZ35" t="s">
        <v>913</v>
      </c>
      <c r="BA35" t="s">
        <v>913</v>
      </c>
      <c r="BB35" s="5">
        <v>0</v>
      </c>
      <c r="BC35" t="s">
        <v>912</v>
      </c>
      <c r="BD35" s="5">
        <v>0</v>
      </c>
      <c r="BE35" s="5">
        <v>0</v>
      </c>
      <c r="BF35" t="s">
        <v>913</v>
      </c>
      <c r="BG35" t="s">
        <v>912</v>
      </c>
      <c r="BH35" t="s">
        <v>913</v>
      </c>
      <c r="BI35" t="s">
        <v>912</v>
      </c>
      <c r="BJ35" t="s">
        <v>912</v>
      </c>
      <c r="BK35" s="5">
        <v>0</v>
      </c>
      <c r="BL35" t="s">
        <v>911</v>
      </c>
      <c r="BM35" s="5">
        <v>0</v>
      </c>
      <c r="BN35" s="5">
        <v>0</v>
      </c>
      <c r="BO35">
        <f t="shared" si="1"/>
        <v>24</v>
      </c>
      <c r="BP35">
        <f t="shared" si="2"/>
        <v>11</v>
      </c>
      <c r="BQ35">
        <f t="shared" si="3"/>
        <v>1</v>
      </c>
      <c r="BR35">
        <f t="shared" si="4"/>
        <v>0</v>
      </c>
      <c r="BS35">
        <f t="shared" si="5"/>
        <v>36</v>
      </c>
    </row>
    <row r="36" spans="1:71" x14ac:dyDescent="0.2">
      <c r="A36" s="5">
        <v>41</v>
      </c>
      <c r="B36" t="s">
        <v>913</v>
      </c>
      <c r="C36" s="5">
        <v>0</v>
      </c>
      <c r="D36" s="5">
        <v>0</v>
      </c>
      <c r="E36" s="5">
        <v>0</v>
      </c>
      <c r="F36" t="s">
        <v>913</v>
      </c>
      <c r="G36" t="s">
        <v>913</v>
      </c>
      <c r="H36" s="5">
        <v>0</v>
      </c>
      <c r="I36" s="5">
        <v>0</v>
      </c>
      <c r="J36" s="5">
        <v>0</v>
      </c>
      <c r="K36" t="s">
        <v>912</v>
      </c>
      <c r="L36" t="s">
        <v>912</v>
      </c>
      <c r="M36" s="5">
        <v>0</v>
      </c>
      <c r="N36" s="5">
        <v>0</v>
      </c>
      <c r="O36" s="5">
        <v>0</v>
      </c>
      <c r="P36" t="s">
        <v>913</v>
      </c>
      <c r="Q36" t="s">
        <v>913</v>
      </c>
      <c r="R36" s="5">
        <v>0</v>
      </c>
      <c r="S36" s="5">
        <v>0</v>
      </c>
      <c r="T36" t="s">
        <v>913</v>
      </c>
      <c r="U36" t="s">
        <v>913</v>
      </c>
      <c r="V36" s="5">
        <v>0</v>
      </c>
      <c r="W36" s="5">
        <v>0</v>
      </c>
      <c r="X36" t="s">
        <v>913</v>
      </c>
      <c r="Y36" t="s">
        <v>913</v>
      </c>
      <c r="Z36" s="5">
        <v>0</v>
      </c>
      <c r="AA36" s="5">
        <v>0</v>
      </c>
      <c r="AB36" t="s">
        <v>913</v>
      </c>
      <c r="AC36" t="s">
        <v>912</v>
      </c>
      <c r="AD36" s="5">
        <v>0</v>
      </c>
      <c r="AE36" s="5">
        <v>0</v>
      </c>
      <c r="AF36" s="5">
        <v>0</v>
      </c>
      <c r="AG36" t="s">
        <v>913</v>
      </c>
      <c r="AH36" t="s">
        <v>913</v>
      </c>
      <c r="AI36" s="5">
        <v>0</v>
      </c>
      <c r="AJ36" t="s">
        <v>913</v>
      </c>
      <c r="AK36" s="5">
        <v>0</v>
      </c>
      <c r="AL36" s="5">
        <v>0</v>
      </c>
      <c r="AM36" t="s">
        <v>913</v>
      </c>
      <c r="AN36" t="s">
        <v>913</v>
      </c>
      <c r="AO36" s="5">
        <v>0</v>
      </c>
      <c r="AP36" t="s">
        <v>913</v>
      </c>
      <c r="AQ36" t="s">
        <v>913</v>
      </c>
      <c r="AR36" s="5">
        <v>0</v>
      </c>
      <c r="AS36" s="5">
        <v>0</v>
      </c>
      <c r="AT36" t="s">
        <v>913</v>
      </c>
      <c r="AU36" t="s">
        <v>913</v>
      </c>
      <c r="AV36" s="5">
        <v>0</v>
      </c>
      <c r="AW36" t="s">
        <v>913</v>
      </c>
      <c r="AX36" t="s">
        <v>913</v>
      </c>
      <c r="AY36" s="5">
        <v>0</v>
      </c>
      <c r="AZ36" t="s">
        <v>913</v>
      </c>
      <c r="BA36" t="s">
        <v>913</v>
      </c>
      <c r="BB36" s="5">
        <v>0</v>
      </c>
      <c r="BC36" t="s">
        <v>913</v>
      </c>
      <c r="BD36" t="s">
        <v>913</v>
      </c>
      <c r="BE36" s="5">
        <v>0</v>
      </c>
      <c r="BF36" t="s">
        <v>913</v>
      </c>
      <c r="BG36" t="s">
        <v>913</v>
      </c>
      <c r="BH36" s="5">
        <v>0</v>
      </c>
      <c r="BI36" t="s">
        <v>913</v>
      </c>
      <c r="BJ36" s="5">
        <v>0</v>
      </c>
      <c r="BK36" s="5">
        <v>0</v>
      </c>
      <c r="BL36" t="s">
        <v>913</v>
      </c>
      <c r="BM36" t="s">
        <v>913</v>
      </c>
      <c r="BN36" s="5">
        <v>0</v>
      </c>
      <c r="BO36">
        <f t="shared" si="1"/>
        <v>30</v>
      </c>
      <c r="BP36">
        <f t="shared" si="2"/>
        <v>3</v>
      </c>
      <c r="BQ36">
        <f t="shared" si="3"/>
        <v>0</v>
      </c>
      <c r="BR36">
        <f t="shared" si="4"/>
        <v>0</v>
      </c>
      <c r="BS36">
        <f t="shared" si="5"/>
        <v>33</v>
      </c>
    </row>
    <row r="37" spans="1:71" x14ac:dyDescent="0.2">
      <c r="A37" s="5">
        <v>44</v>
      </c>
      <c r="B37" t="s">
        <v>913</v>
      </c>
      <c r="C37" t="s">
        <v>913</v>
      </c>
      <c r="D37" t="s">
        <v>913</v>
      </c>
      <c r="E37" s="5">
        <v>0</v>
      </c>
      <c r="F37" t="s">
        <v>913</v>
      </c>
      <c r="G37" t="s">
        <v>913</v>
      </c>
      <c r="H37" s="5">
        <v>0</v>
      </c>
      <c r="I37" s="5">
        <v>0</v>
      </c>
      <c r="J37" s="5">
        <v>0</v>
      </c>
      <c r="K37" t="s">
        <v>912</v>
      </c>
      <c r="L37" t="s">
        <v>913</v>
      </c>
      <c r="M37" s="5">
        <v>0</v>
      </c>
      <c r="N37" s="5">
        <v>0</v>
      </c>
      <c r="O37" s="5">
        <v>0</v>
      </c>
      <c r="P37" t="s">
        <v>913</v>
      </c>
      <c r="Q37" t="s">
        <v>913</v>
      </c>
      <c r="R37" s="5">
        <v>0</v>
      </c>
      <c r="S37" s="5">
        <v>0</v>
      </c>
      <c r="T37" t="s">
        <v>913</v>
      </c>
      <c r="U37" t="s">
        <v>913</v>
      </c>
      <c r="V37" s="5">
        <v>0</v>
      </c>
      <c r="W37" s="5">
        <v>0</v>
      </c>
      <c r="X37" t="s">
        <v>913</v>
      </c>
      <c r="Y37" t="s">
        <v>913</v>
      </c>
      <c r="Z37" s="5">
        <v>0</v>
      </c>
      <c r="AA37" s="5">
        <v>0</v>
      </c>
      <c r="AB37" t="s">
        <v>913</v>
      </c>
      <c r="AC37" s="5">
        <v>0</v>
      </c>
      <c r="AD37" s="5">
        <v>0</v>
      </c>
      <c r="AE37" s="5">
        <v>0</v>
      </c>
      <c r="AF37" s="5">
        <v>0</v>
      </c>
      <c r="AG37" t="s">
        <v>913</v>
      </c>
      <c r="AH37" s="5">
        <v>0</v>
      </c>
      <c r="AI37" s="5">
        <v>0</v>
      </c>
      <c r="AJ37" t="s">
        <v>913</v>
      </c>
      <c r="AK37" s="5">
        <v>0</v>
      </c>
      <c r="AL37" s="5">
        <v>0</v>
      </c>
      <c r="AM37" t="s">
        <v>913</v>
      </c>
      <c r="AN37" t="s">
        <v>913</v>
      </c>
      <c r="AO37" s="5">
        <v>0</v>
      </c>
      <c r="AP37" t="s">
        <v>913</v>
      </c>
      <c r="AQ37" s="5">
        <v>0</v>
      </c>
      <c r="AR37" s="5">
        <v>0</v>
      </c>
      <c r="AS37" s="5">
        <v>0</v>
      </c>
      <c r="AT37" t="s">
        <v>913</v>
      </c>
      <c r="AU37" s="5">
        <v>0</v>
      </c>
      <c r="AV37" s="5">
        <v>0</v>
      </c>
      <c r="AW37" t="s">
        <v>913</v>
      </c>
      <c r="AX37" s="5">
        <v>0</v>
      </c>
      <c r="AY37" s="5">
        <v>0</v>
      </c>
      <c r="AZ37" t="s">
        <v>913</v>
      </c>
      <c r="BA37" s="5">
        <v>0</v>
      </c>
      <c r="BB37" s="5">
        <v>0</v>
      </c>
      <c r="BC37" t="s">
        <v>913</v>
      </c>
      <c r="BD37" t="s">
        <v>913</v>
      </c>
      <c r="BE37" s="5">
        <v>0</v>
      </c>
      <c r="BF37" t="s">
        <v>913</v>
      </c>
      <c r="BG37" s="5">
        <v>0</v>
      </c>
      <c r="BH37" s="5">
        <v>0</v>
      </c>
      <c r="BI37" t="s">
        <v>913</v>
      </c>
      <c r="BJ37" s="5">
        <v>0</v>
      </c>
      <c r="BK37" s="5">
        <v>0</v>
      </c>
      <c r="BL37" t="s">
        <v>913</v>
      </c>
      <c r="BM37" s="5">
        <v>0</v>
      </c>
      <c r="BN37" s="5">
        <v>0</v>
      </c>
      <c r="BO37">
        <f t="shared" si="1"/>
        <v>26</v>
      </c>
      <c r="BP37">
        <f t="shared" si="2"/>
        <v>1</v>
      </c>
      <c r="BQ37">
        <f t="shared" si="3"/>
        <v>0</v>
      </c>
      <c r="BR37">
        <f t="shared" si="4"/>
        <v>0</v>
      </c>
      <c r="BS37">
        <f t="shared" si="5"/>
        <v>27</v>
      </c>
    </row>
    <row r="38" spans="1:71" x14ac:dyDescent="0.2">
      <c r="A38" s="5">
        <v>45</v>
      </c>
      <c r="B38" t="s">
        <v>913</v>
      </c>
      <c r="C38" t="s">
        <v>913</v>
      </c>
      <c r="D38" s="5">
        <v>0</v>
      </c>
      <c r="E38" s="5">
        <v>0</v>
      </c>
      <c r="F38" t="s">
        <v>913</v>
      </c>
      <c r="G38" t="s">
        <v>913</v>
      </c>
      <c r="H38" s="5">
        <v>0</v>
      </c>
      <c r="I38" s="5">
        <v>0</v>
      </c>
      <c r="J38" s="5">
        <v>0</v>
      </c>
      <c r="K38" t="s">
        <v>913</v>
      </c>
      <c r="L38" t="s">
        <v>913</v>
      </c>
      <c r="M38" s="5">
        <v>0</v>
      </c>
      <c r="N38" s="5">
        <v>0</v>
      </c>
      <c r="O38" s="5">
        <v>0</v>
      </c>
      <c r="P38" t="s">
        <v>913</v>
      </c>
      <c r="Q38" t="s">
        <v>913</v>
      </c>
      <c r="R38" s="5">
        <v>0</v>
      </c>
      <c r="S38" s="5">
        <v>0</v>
      </c>
      <c r="T38" t="s">
        <v>913</v>
      </c>
      <c r="U38" t="s">
        <v>913</v>
      </c>
      <c r="V38" s="5">
        <v>0</v>
      </c>
      <c r="W38" s="5">
        <v>0</v>
      </c>
      <c r="X38" t="s">
        <v>913</v>
      </c>
      <c r="Y38" t="s">
        <v>913</v>
      </c>
      <c r="Z38" s="5">
        <v>0</v>
      </c>
      <c r="AA38" s="5">
        <v>0</v>
      </c>
      <c r="AB38" t="s">
        <v>913</v>
      </c>
      <c r="AC38" s="5">
        <v>0</v>
      </c>
      <c r="AD38" s="5">
        <v>0</v>
      </c>
      <c r="AE38" s="5">
        <v>0</v>
      </c>
      <c r="AF38" s="5">
        <v>0</v>
      </c>
      <c r="AG38" t="s">
        <v>913</v>
      </c>
      <c r="AH38" t="s">
        <v>913</v>
      </c>
      <c r="AI38" s="5">
        <v>0</v>
      </c>
      <c r="AJ38" t="s">
        <v>913</v>
      </c>
      <c r="AK38" t="s">
        <v>913</v>
      </c>
      <c r="AL38" s="5">
        <v>0</v>
      </c>
      <c r="AM38" t="s">
        <v>913</v>
      </c>
      <c r="AN38" t="s">
        <v>913</v>
      </c>
      <c r="AO38" s="5">
        <v>0</v>
      </c>
      <c r="AP38" t="s">
        <v>913</v>
      </c>
      <c r="AQ38" t="s">
        <v>913</v>
      </c>
      <c r="AR38" t="s">
        <v>913</v>
      </c>
      <c r="AS38" s="5">
        <v>0</v>
      </c>
      <c r="AT38" t="s">
        <v>913</v>
      </c>
      <c r="AU38" t="s">
        <v>913</v>
      </c>
      <c r="AV38" t="s">
        <v>913</v>
      </c>
      <c r="AW38" t="s">
        <v>913</v>
      </c>
      <c r="AX38" t="s">
        <v>913</v>
      </c>
      <c r="AY38" s="5">
        <v>0</v>
      </c>
      <c r="AZ38" t="s">
        <v>913</v>
      </c>
      <c r="BA38" t="s">
        <v>913</v>
      </c>
      <c r="BB38" s="5">
        <v>0</v>
      </c>
      <c r="BC38" t="s">
        <v>913</v>
      </c>
      <c r="BD38" t="s">
        <v>913</v>
      </c>
      <c r="BE38" s="5">
        <v>0</v>
      </c>
      <c r="BF38" t="s">
        <v>913</v>
      </c>
      <c r="BG38" t="s">
        <v>913</v>
      </c>
      <c r="BH38" s="5">
        <v>0</v>
      </c>
      <c r="BI38" t="s">
        <v>913</v>
      </c>
      <c r="BJ38" t="s">
        <v>913</v>
      </c>
      <c r="BK38" s="5">
        <v>0</v>
      </c>
      <c r="BL38" t="s">
        <v>913</v>
      </c>
      <c r="BM38" t="s">
        <v>913</v>
      </c>
      <c r="BN38" s="5">
        <v>0</v>
      </c>
      <c r="BO38">
        <f t="shared" si="1"/>
        <v>37</v>
      </c>
      <c r="BP38">
        <f t="shared" si="2"/>
        <v>0</v>
      </c>
      <c r="BQ38">
        <f t="shared" si="3"/>
        <v>0</v>
      </c>
      <c r="BR38">
        <f t="shared" si="4"/>
        <v>0</v>
      </c>
      <c r="BS38">
        <f t="shared" si="5"/>
        <v>37</v>
      </c>
    </row>
    <row r="39" spans="1:71" x14ac:dyDescent="0.2">
      <c r="A39" s="5">
        <v>46</v>
      </c>
      <c r="B39" t="s">
        <v>913</v>
      </c>
      <c r="C39" t="s">
        <v>913</v>
      </c>
      <c r="D39" t="s">
        <v>913</v>
      </c>
      <c r="E39" s="5">
        <v>0</v>
      </c>
      <c r="F39" t="s">
        <v>913</v>
      </c>
      <c r="G39" t="s">
        <v>913</v>
      </c>
      <c r="H39" s="5">
        <v>0</v>
      </c>
      <c r="I39" s="5">
        <v>0</v>
      </c>
      <c r="J39" s="5">
        <v>0</v>
      </c>
      <c r="K39" t="s">
        <v>913</v>
      </c>
      <c r="L39" t="s">
        <v>913</v>
      </c>
      <c r="M39" t="s">
        <v>913</v>
      </c>
      <c r="N39" s="5">
        <v>0</v>
      </c>
      <c r="O39" s="5">
        <v>0</v>
      </c>
      <c r="P39" t="s">
        <v>913</v>
      </c>
      <c r="Q39" t="s">
        <v>912</v>
      </c>
      <c r="R39" s="5">
        <v>0</v>
      </c>
      <c r="S39" s="5">
        <v>0</v>
      </c>
      <c r="T39" t="s">
        <v>913</v>
      </c>
      <c r="U39" t="s">
        <v>913</v>
      </c>
      <c r="V39" s="5">
        <v>0</v>
      </c>
      <c r="W39" s="5">
        <v>0</v>
      </c>
      <c r="X39" t="s">
        <v>913</v>
      </c>
      <c r="Y39" t="s">
        <v>913</v>
      </c>
      <c r="Z39" t="s">
        <v>913</v>
      </c>
      <c r="AA39" s="5">
        <v>0</v>
      </c>
      <c r="AB39" t="s">
        <v>913</v>
      </c>
      <c r="AC39" t="s">
        <v>912</v>
      </c>
      <c r="AD39" t="s">
        <v>912</v>
      </c>
      <c r="AE39" s="5">
        <v>0</v>
      </c>
      <c r="AF39" s="5">
        <v>0</v>
      </c>
      <c r="AG39" t="s">
        <v>911</v>
      </c>
      <c r="AH39" t="s">
        <v>913</v>
      </c>
      <c r="AI39" s="5">
        <v>0</v>
      </c>
      <c r="AJ39" t="s">
        <v>913</v>
      </c>
      <c r="AK39" t="s">
        <v>913</v>
      </c>
      <c r="AL39" s="5">
        <v>0</v>
      </c>
      <c r="AM39" t="s">
        <v>913</v>
      </c>
      <c r="AN39" t="s">
        <v>913</v>
      </c>
      <c r="AO39" s="5">
        <v>0</v>
      </c>
      <c r="AP39" t="s">
        <v>913</v>
      </c>
      <c r="AQ39" t="s">
        <v>913</v>
      </c>
      <c r="AR39" s="5">
        <v>0</v>
      </c>
      <c r="AS39" s="5">
        <v>0</v>
      </c>
      <c r="AT39" t="s">
        <v>913</v>
      </c>
      <c r="AU39" t="s">
        <v>912</v>
      </c>
      <c r="AV39" s="5">
        <v>0</v>
      </c>
      <c r="AW39" t="s">
        <v>913</v>
      </c>
      <c r="AX39" t="s">
        <v>912</v>
      </c>
      <c r="AY39" t="s">
        <v>913</v>
      </c>
      <c r="AZ39" t="s">
        <v>913</v>
      </c>
      <c r="BA39" t="s">
        <v>913</v>
      </c>
      <c r="BB39" s="5">
        <v>0</v>
      </c>
      <c r="BC39" t="s">
        <v>913</v>
      </c>
      <c r="BD39" s="5">
        <v>0</v>
      </c>
      <c r="BE39" s="5">
        <v>0</v>
      </c>
      <c r="BF39" t="s">
        <v>913</v>
      </c>
      <c r="BG39" s="5">
        <v>0</v>
      </c>
      <c r="BH39" s="5">
        <v>0</v>
      </c>
      <c r="BI39" t="s">
        <v>913</v>
      </c>
      <c r="BJ39" t="s">
        <v>913</v>
      </c>
      <c r="BK39" s="5">
        <v>0</v>
      </c>
      <c r="BL39" t="s">
        <v>913</v>
      </c>
      <c r="BM39" s="5">
        <v>0</v>
      </c>
      <c r="BN39" s="5">
        <v>0</v>
      </c>
      <c r="BO39">
        <f t="shared" si="1"/>
        <v>32</v>
      </c>
      <c r="BP39">
        <f t="shared" si="2"/>
        <v>5</v>
      </c>
      <c r="BQ39">
        <f t="shared" si="3"/>
        <v>1</v>
      </c>
      <c r="BR39">
        <f t="shared" si="4"/>
        <v>0</v>
      </c>
      <c r="BS39">
        <f t="shared" si="5"/>
        <v>38</v>
      </c>
    </row>
    <row r="40" spans="1:71" x14ac:dyDescent="0.2">
      <c r="A40" s="5">
        <v>47</v>
      </c>
      <c r="B40" t="s">
        <v>913</v>
      </c>
      <c r="C40" t="s">
        <v>913</v>
      </c>
      <c r="D40" t="s">
        <v>913</v>
      </c>
      <c r="E40" s="5">
        <v>0</v>
      </c>
      <c r="F40" t="s">
        <v>913</v>
      </c>
      <c r="G40" t="s">
        <v>913</v>
      </c>
      <c r="H40" t="s">
        <v>913</v>
      </c>
      <c r="I40" s="5">
        <v>0</v>
      </c>
      <c r="J40" s="5">
        <v>0</v>
      </c>
      <c r="K40" t="s">
        <v>912</v>
      </c>
      <c r="L40" t="s">
        <v>913</v>
      </c>
      <c r="M40" s="5">
        <v>0</v>
      </c>
      <c r="N40" s="5">
        <v>0</v>
      </c>
      <c r="O40" s="5">
        <v>0</v>
      </c>
      <c r="P40" t="s">
        <v>911</v>
      </c>
      <c r="Q40" t="s">
        <v>911</v>
      </c>
      <c r="R40" t="s">
        <v>912</v>
      </c>
      <c r="S40" s="5">
        <v>0</v>
      </c>
      <c r="T40" t="s">
        <v>913</v>
      </c>
      <c r="U40" t="s">
        <v>912</v>
      </c>
      <c r="V40" s="5">
        <v>0</v>
      </c>
      <c r="W40" s="5">
        <v>0</v>
      </c>
      <c r="X40" t="s">
        <v>913</v>
      </c>
      <c r="Y40" t="s">
        <v>912</v>
      </c>
      <c r="Z40" s="5">
        <v>0</v>
      </c>
      <c r="AA40" s="5">
        <v>0</v>
      </c>
      <c r="AB40" t="s">
        <v>913</v>
      </c>
      <c r="AC40" t="s">
        <v>913</v>
      </c>
      <c r="AD40" t="s">
        <v>913</v>
      </c>
      <c r="AE40" s="5">
        <v>0</v>
      </c>
      <c r="AF40" s="5">
        <v>0</v>
      </c>
      <c r="AG40" t="s">
        <v>913</v>
      </c>
      <c r="AH40" t="s">
        <v>913</v>
      </c>
      <c r="AI40" s="5">
        <v>0</v>
      </c>
      <c r="AJ40" t="s">
        <v>912</v>
      </c>
      <c r="AK40" t="s">
        <v>912</v>
      </c>
      <c r="AL40" s="5">
        <v>0</v>
      </c>
      <c r="AM40" t="s">
        <v>912</v>
      </c>
      <c r="AN40" t="s">
        <v>912</v>
      </c>
      <c r="AO40" s="5">
        <v>0</v>
      </c>
      <c r="AP40" t="s">
        <v>913</v>
      </c>
      <c r="AQ40" t="s">
        <v>913</v>
      </c>
      <c r="AR40" s="5">
        <v>0</v>
      </c>
      <c r="AS40" s="5">
        <v>0</v>
      </c>
      <c r="AT40" t="s">
        <v>913</v>
      </c>
      <c r="AU40" t="s">
        <v>912</v>
      </c>
      <c r="AV40" s="5">
        <v>0</v>
      </c>
      <c r="AW40" t="s">
        <v>912</v>
      </c>
      <c r="AX40" t="s">
        <v>912</v>
      </c>
      <c r="AY40" t="s">
        <v>912</v>
      </c>
      <c r="AZ40" t="s">
        <v>913</v>
      </c>
      <c r="BA40" t="s">
        <v>913</v>
      </c>
      <c r="BB40" s="5">
        <v>0</v>
      </c>
      <c r="BC40" t="s">
        <v>913</v>
      </c>
      <c r="BD40" t="s">
        <v>913</v>
      </c>
      <c r="BE40" s="5">
        <v>0</v>
      </c>
      <c r="BF40" t="s">
        <v>912</v>
      </c>
      <c r="BG40" t="s">
        <v>912</v>
      </c>
      <c r="BH40" s="5">
        <v>0</v>
      </c>
      <c r="BI40" t="s">
        <v>913</v>
      </c>
      <c r="BJ40" t="s">
        <v>913</v>
      </c>
      <c r="BK40" s="5">
        <v>0</v>
      </c>
      <c r="BL40" t="s">
        <v>913</v>
      </c>
      <c r="BM40" t="s">
        <v>912</v>
      </c>
      <c r="BN40" s="5">
        <v>0</v>
      </c>
      <c r="BO40">
        <f t="shared" si="1"/>
        <v>24</v>
      </c>
      <c r="BP40">
        <f t="shared" si="2"/>
        <v>15</v>
      </c>
      <c r="BQ40">
        <f t="shared" si="3"/>
        <v>2</v>
      </c>
      <c r="BR40">
        <f t="shared" si="4"/>
        <v>0</v>
      </c>
      <c r="BS40">
        <f t="shared" si="5"/>
        <v>41</v>
      </c>
    </row>
    <row r="41" spans="1:71" x14ac:dyDescent="0.2">
      <c r="A41" s="5">
        <v>48</v>
      </c>
      <c r="B41" t="s">
        <v>913</v>
      </c>
      <c r="C41" t="s">
        <v>913</v>
      </c>
      <c r="D41" s="5">
        <v>0</v>
      </c>
      <c r="E41" s="5">
        <v>0</v>
      </c>
      <c r="F41" t="s">
        <v>913</v>
      </c>
      <c r="G41" t="s">
        <v>913</v>
      </c>
      <c r="H41" s="5">
        <v>0</v>
      </c>
      <c r="I41" s="5">
        <v>0</v>
      </c>
      <c r="J41" s="5">
        <v>0</v>
      </c>
      <c r="K41" t="s">
        <v>913</v>
      </c>
      <c r="L41" t="s">
        <v>913</v>
      </c>
      <c r="M41" t="s">
        <v>913</v>
      </c>
      <c r="N41" s="5">
        <v>0</v>
      </c>
      <c r="O41" s="5">
        <v>0</v>
      </c>
      <c r="P41" t="s">
        <v>913</v>
      </c>
      <c r="Q41" s="5">
        <v>0</v>
      </c>
      <c r="R41" s="5">
        <v>0</v>
      </c>
      <c r="S41" s="5">
        <v>0</v>
      </c>
      <c r="T41" t="s">
        <v>913</v>
      </c>
      <c r="U41" t="s">
        <v>913</v>
      </c>
      <c r="V41" s="5">
        <v>0</v>
      </c>
      <c r="W41" s="5">
        <v>0</v>
      </c>
      <c r="X41" t="s">
        <v>913</v>
      </c>
      <c r="Y41" t="s">
        <v>913</v>
      </c>
      <c r="Z41" s="5">
        <v>0</v>
      </c>
      <c r="AA41" s="5">
        <v>0</v>
      </c>
      <c r="AB41" t="s">
        <v>913</v>
      </c>
      <c r="AC41" t="s">
        <v>913</v>
      </c>
      <c r="AD41" s="5">
        <v>0</v>
      </c>
      <c r="AE41" s="5">
        <v>0</v>
      </c>
      <c r="AF41" s="5">
        <v>0</v>
      </c>
      <c r="AG41" t="s">
        <v>913</v>
      </c>
      <c r="AH41" s="5">
        <v>0</v>
      </c>
      <c r="AI41" s="5">
        <v>0</v>
      </c>
      <c r="AJ41" t="s">
        <v>913</v>
      </c>
      <c r="AK41" t="s">
        <v>913</v>
      </c>
      <c r="AL41" s="5">
        <v>0</v>
      </c>
      <c r="AM41" t="s">
        <v>913</v>
      </c>
      <c r="AN41" t="s">
        <v>913</v>
      </c>
      <c r="AO41" s="5">
        <v>0</v>
      </c>
      <c r="AP41" t="s">
        <v>913</v>
      </c>
      <c r="AQ41" t="s">
        <v>913</v>
      </c>
      <c r="AR41" s="5">
        <v>0</v>
      </c>
      <c r="AS41" s="5">
        <v>0</v>
      </c>
      <c r="AT41" t="s">
        <v>913</v>
      </c>
      <c r="AU41" s="5">
        <v>0</v>
      </c>
      <c r="AV41" s="5">
        <v>0</v>
      </c>
      <c r="AW41" t="s">
        <v>913</v>
      </c>
      <c r="AX41" t="s">
        <v>913</v>
      </c>
      <c r="AY41" s="5">
        <v>0</v>
      </c>
      <c r="AZ41" t="s">
        <v>913</v>
      </c>
      <c r="BA41" t="s">
        <v>913</v>
      </c>
      <c r="BB41" s="5">
        <v>0</v>
      </c>
      <c r="BC41" t="s">
        <v>912</v>
      </c>
      <c r="BD41" t="s">
        <v>913</v>
      </c>
      <c r="BE41" s="5">
        <v>0</v>
      </c>
      <c r="BF41" t="s">
        <v>913</v>
      </c>
      <c r="BG41" t="s">
        <v>913</v>
      </c>
      <c r="BH41" s="5">
        <v>0</v>
      </c>
      <c r="BI41" t="s">
        <v>913</v>
      </c>
      <c r="BJ41" t="s">
        <v>913</v>
      </c>
      <c r="BK41" s="5">
        <v>0</v>
      </c>
      <c r="BL41" t="s">
        <v>913</v>
      </c>
      <c r="BM41" t="s">
        <v>913</v>
      </c>
      <c r="BN41" s="5">
        <v>0</v>
      </c>
      <c r="BO41">
        <f t="shared" si="1"/>
        <v>33</v>
      </c>
      <c r="BP41">
        <f t="shared" si="2"/>
        <v>1</v>
      </c>
      <c r="BQ41">
        <f t="shared" si="3"/>
        <v>0</v>
      </c>
      <c r="BR41">
        <f t="shared" si="4"/>
        <v>0</v>
      </c>
      <c r="BS41">
        <f t="shared" si="5"/>
        <v>34</v>
      </c>
    </row>
    <row r="42" spans="1:71" x14ac:dyDescent="0.2">
      <c r="A42" s="5">
        <v>49</v>
      </c>
      <c r="B42" t="s">
        <v>913</v>
      </c>
      <c r="C42" t="s">
        <v>911</v>
      </c>
      <c r="D42" s="5">
        <v>0</v>
      </c>
      <c r="E42" s="5">
        <v>0</v>
      </c>
      <c r="F42" t="s">
        <v>912</v>
      </c>
      <c r="G42" t="s">
        <v>912</v>
      </c>
      <c r="H42" s="5">
        <v>0</v>
      </c>
      <c r="I42" s="5">
        <v>0</v>
      </c>
      <c r="J42" s="5">
        <v>0</v>
      </c>
      <c r="K42" t="s">
        <v>913</v>
      </c>
      <c r="L42" t="s">
        <v>912</v>
      </c>
      <c r="M42" s="5">
        <v>0</v>
      </c>
      <c r="N42" s="5">
        <v>0</v>
      </c>
      <c r="O42" s="5">
        <v>0</v>
      </c>
      <c r="P42" t="s">
        <v>913</v>
      </c>
      <c r="Q42" t="s">
        <v>913</v>
      </c>
      <c r="R42" s="5">
        <v>0</v>
      </c>
      <c r="S42" s="5">
        <v>0</v>
      </c>
      <c r="T42" t="s">
        <v>913</v>
      </c>
      <c r="U42" t="s">
        <v>913</v>
      </c>
      <c r="V42" t="s">
        <v>913</v>
      </c>
      <c r="W42" s="5">
        <v>0</v>
      </c>
      <c r="X42" t="s">
        <v>913</v>
      </c>
      <c r="Y42" t="s">
        <v>913</v>
      </c>
      <c r="Z42" s="5">
        <v>0</v>
      </c>
      <c r="AA42" s="5">
        <v>0</v>
      </c>
      <c r="AB42" t="s">
        <v>913</v>
      </c>
      <c r="AC42" t="s">
        <v>913</v>
      </c>
      <c r="AD42" t="s">
        <v>913</v>
      </c>
      <c r="AE42" s="5">
        <v>0</v>
      </c>
      <c r="AF42" s="5">
        <v>0</v>
      </c>
      <c r="AG42" t="s">
        <v>913</v>
      </c>
      <c r="AH42" t="s">
        <v>913</v>
      </c>
      <c r="AI42" s="5">
        <v>0</v>
      </c>
      <c r="AJ42" t="s">
        <v>913</v>
      </c>
      <c r="AK42" s="5">
        <v>0</v>
      </c>
      <c r="AL42" s="5">
        <v>0</v>
      </c>
      <c r="AM42" t="s">
        <v>913</v>
      </c>
      <c r="AN42" t="s">
        <v>913</v>
      </c>
      <c r="AO42" s="5">
        <v>0</v>
      </c>
      <c r="AP42" t="s">
        <v>913</v>
      </c>
      <c r="AQ42" t="s">
        <v>913</v>
      </c>
      <c r="AR42" s="5">
        <v>0</v>
      </c>
      <c r="AS42" s="5">
        <v>0</v>
      </c>
      <c r="AT42" s="5">
        <v>0</v>
      </c>
      <c r="AU42" t="s">
        <v>913</v>
      </c>
      <c r="AV42" s="5">
        <v>0</v>
      </c>
      <c r="AW42" t="s">
        <v>913</v>
      </c>
      <c r="AX42" t="s">
        <v>913</v>
      </c>
      <c r="AY42" s="5">
        <v>0</v>
      </c>
      <c r="AZ42" t="s">
        <v>913</v>
      </c>
      <c r="BA42" t="s">
        <v>913</v>
      </c>
      <c r="BB42" t="s">
        <v>913</v>
      </c>
      <c r="BC42" t="s">
        <v>913</v>
      </c>
      <c r="BD42" t="s">
        <v>913</v>
      </c>
      <c r="BE42" s="5">
        <v>0</v>
      </c>
      <c r="BF42" t="s">
        <v>913</v>
      </c>
      <c r="BG42" t="s">
        <v>913</v>
      </c>
      <c r="BH42" s="5">
        <v>0</v>
      </c>
      <c r="BI42" t="s">
        <v>913</v>
      </c>
      <c r="BJ42" t="s">
        <v>913</v>
      </c>
      <c r="BK42" s="5">
        <v>0</v>
      </c>
      <c r="BL42" t="s">
        <v>913</v>
      </c>
      <c r="BM42" t="s">
        <v>913</v>
      </c>
      <c r="BN42" s="5">
        <v>0</v>
      </c>
      <c r="BO42">
        <f t="shared" si="1"/>
        <v>33</v>
      </c>
      <c r="BP42">
        <f t="shared" si="2"/>
        <v>3</v>
      </c>
      <c r="BQ42">
        <f t="shared" si="3"/>
        <v>1</v>
      </c>
      <c r="BR42">
        <f t="shared" si="4"/>
        <v>0</v>
      </c>
      <c r="BS42">
        <f t="shared" si="5"/>
        <v>37</v>
      </c>
    </row>
    <row r="43" spans="1:71" x14ac:dyDescent="0.2">
      <c r="A43" s="5">
        <v>50</v>
      </c>
      <c r="B43" t="s">
        <v>912</v>
      </c>
      <c r="C43" t="s">
        <v>913</v>
      </c>
      <c r="D43" t="s">
        <v>913</v>
      </c>
      <c r="E43" s="5">
        <v>0</v>
      </c>
      <c r="F43" t="s">
        <v>912</v>
      </c>
      <c r="G43" t="s">
        <v>913</v>
      </c>
      <c r="H43" s="5">
        <v>0</v>
      </c>
      <c r="I43" s="5">
        <v>0</v>
      </c>
      <c r="J43" s="5">
        <v>0</v>
      </c>
      <c r="K43" t="s">
        <v>913</v>
      </c>
      <c r="L43" t="s">
        <v>913</v>
      </c>
      <c r="M43" t="s">
        <v>913</v>
      </c>
      <c r="N43" s="5">
        <v>0</v>
      </c>
      <c r="O43" s="5">
        <v>0</v>
      </c>
      <c r="P43" t="s">
        <v>913</v>
      </c>
      <c r="Q43" s="5">
        <v>0</v>
      </c>
      <c r="R43" s="5">
        <v>0</v>
      </c>
      <c r="S43" s="5">
        <v>0</v>
      </c>
      <c r="T43" t="s">
        <v>913</v>
      </c>
      <c r="U43" t="s">
        <v>913</v>
      </c>
      <c r="V43" s="5">
        <v>0</v>
      </c>
      <c r="W43" s="5">
        <v>0</v>
      </c>
      <c r="X43" t="s">
        <v>913</v>
      </c>
      <c r="Y43" t="s">
        <v>913</v>
      </c>
      <c r="Z43" s="5">
        <v>0</v>
      </c>
      <c r="AA43" s="5">
        <v>0</v>
      </c>
      <c r="AB43" t="s">
        <v>913</v>
      </c>
      <c r="AC43" t="s">
        <v>913</v>
      </c>
      <c r="AD43" s="5">
        <v>0</v>
      </c>
      <c r="AE43" s="5">
        <v>0</v>
      </c>
      <c r="AF43" s="5">
        <v>0</v>
      </c>
      <c r="AG43" t="s">
        <v>913</v>
      </c>
      <c r="AH43" t="s">
        <v>913</v>
      </c>
      <c r="AI43" s="5">
        <v>0</v>
      </c>
      <c r="AJ43" t="s">
        <v>913</v>
      </c>
      <c r="AK43" t="s">
        <v>913</v>
      </c>
      <c r="AL43" s="5">
        <v>0</v>
      </c>
      <c r="AM43" t="s">
        <v>913</v>
      </c>
      <c r="AN43" s="5">
        <v>0</v>
      </c>
      <c r="AO43" s="5">
        <v>0</v>
      </c>
      <c r="AP43" t="s">
        <v>913</v>
      </c>
      <c r="AQ43" t="s">
        <v>913</v>
      </c>
      <c r="AR43" s="5">
        <v>0</v>
      </c>
      <c r="AS43" s="5">
        <v>0</v>
      </c>
      <c r="AT43" t="s">
        <v>913</v>
      </c>
      <c r="AU43" s="5">
        <v>0</v>
      </c>
      <c r="AV43" s="5">
        <v>0</v>
      </c>
      <c r="AW43" t="s">
        <v>913</v>
      </c>
      <c r="AX43" s="5">
        <v>0</v>
      </c>
      <c r="AY43" s="5">
        <v>0</v>
      </c>
      <c r="AZ43" t="s">
        <v>913</v>
      </c>
      <c r="BA43" t="s">
        <v>913</v>
      </c>
      <c r="BB43" s="5">
        <v>0</v>
      </c>
      <c r="BC43" t="s">
        <v>913</v>
      </c>
      <c r="BD43" t="s">
        <v>913</v>
      </c>
      <c r="BE43" s="5">
        <v>0</v>
      </c>
      <c r="BF43" t="s">
        <v>913</v>
      </c>
      <c r="BG43" s="5">
        <v>0</v>
      </c>
      <c r="BH43" s="5">
        <v>0</v>
      </c>
      <c r="BI43" t="s">
        <v>913</v>
      </c>
      <c r="BJ43" s="5">
        <v>0</v>
      </c>
      <c r="BK43" s="5">
        <v>0</v>
      </c>
      <c r="BL43" t="s">
        <v>913</v>
      </c>
      <c r="BM43" t="s">
        <v>913</v>
      </c>
      <c r="BN43" s="5">
        <v>0</v>
      </c>
      <c r="BO43">
        <f t="shared" si="1"/>
        <v>30</v>
      </c>
      <c r="BP43">
        <f t="shared" si="2"/>
        <v>2</v>
      </c>
      <c r="BQ43">
        <f t="shared" si="3"/>
        <v>0</v>
      </c>
      <c r="BR43">
        <f t="shared" si="4"/>
        <v>0</v>
      </c>
      <c r="BS43">
        <f t="shared" si="5"/>
        <v>32</v>
      </c>
    </row>
    <row r="44" spans="1:71" x14ac:dyDescent="0.2">
      <c r="A44" s="5">
        <v>51</v>
      </c>
      <c r="B44" t="s">
        <v>913</v>
      </c>
      <c r="C44" t="s">
        <v>911</v>
      </c>
      <c r="D44" t="s">
        <v>913</v>
      </c>
      <c r="E44" s="5">
        <v>0</v>
      </c>
      <c r="F44" t="s">
        <v>913</v>
      </c>
      <c r="G44" t="s">
        <v>913</v>
      </c>
      <c r="H44" s="5">
        <v>0</v>
      </c>
      <c r="I44" s="5">
        <v>0</v>
      </c>
      <c r="J44" s="5">
        <v>0</v>
      </c>
      <c r="K44" t="s">
        <v>913</v>
      </c>
      <c r="L44" t="s">
        <v>913</v>
      </c>
      <c r="M44" s="5">
        <v>0</v>
      </c>
      <c r="N44" s="5">
        <v>0</v>
      </c>
      <c r="O44" s="5">
        <v>0</v>
      </c>
      <c r="P44" t="s">
        <v>913</v>
      </c>
      <c r="Q44" t="s">
        <v>913</v>
      </c>
      <c r="R44" s="5">
        <v>0</v>
      </c>
      <c r="S44" s="5">
        <v>0</v>
      </c>
      <c r="T44" t="s">
        <v>913</v>
      </c>
      <c r="U44" t="s">
        <v>913</v>
      </c>
      <c r="V44" s="5">
        <v>0</v>
      </c>
      <c r="W44" s="5">
        <v>0</v>
      </c>
      <c r="X44" t="s">
        <v>913</v>
      </c>
      <c r="Y44" t="s">
        <v>913</v>
      </c>
      <c r="Z44" s="5">
        <v>0</v>
      </c>
      <c r="AA44" s="5">
        <v>0</v>
      </c>
      <c r="AB44" t="s">
        <v>913</v>
      </c>
      <c r="AC44" t="s">
        <v>913</v>
      </c>
      <c r="AD44" s="5">
        <v>0</v>
      </c>
      <c r="AE44" s="5">
        <v>0</v>
      </c>
      <c r="AF44" s="5">
        <v>0</v>
      </c>
      <c r="AG44" t="s">
        <v>913</v>
      </c>
      <c r="AH44" t="s">
        <v>913</v>
      </c>
      <c r="AI44" s="5">
        <v>0</v>
      </c>
      <c r="AJ44" t="s">
        <v>913</v>
      </c>
      <c r="AK44" t="s">
        <v>913</v>
      </c>
      <c r="AL44" t="s">
        <v>913</v>
      </c>
      <c r="AM44" t="s">
        <v>913</v>
      </c>
      <c r="AN44" t="s">
        <v>913</v>
      </c>
      <c r="AO44" s="5">
        <v>0</v>
      </c>
      <c r="AP44" t="s">
        <v>913</v>
      </c>
      <c r="AQ44" t="s">
        <v>913</v>
      </c>
      <c r="AR44" s="5">
        <v>0</v>
      </c>
      <c r="AS44" s="5">
        <v>0</v>
      </c>
      <c r="AT44" t="s">
        <v>913</v>
      </c>
      <c r="AU44" t="s">
        <v>913</v>
      </c>
      <c r="AV44" s="5">
        <v>0</v>
      </c>
      <c r="AW44" t="s">
        <v>913</v>
      </c>
      <c r="AX44" t="s">
        <v>913</v>
      </c>
      <c r="AY44" s="5">
        <v>0</v>
      </c>
      <c r="AZ44" t="s">
        <v>913</v>
      </c>
      <c r="BA44" t="s">
        <v>913</v>
      </c>
      <c r="BB44" s="5">
        <v>0</v>
      </c>
      <c r="BC44" t="s">
        <v>913</v>
      </c>
      <c r="BD44" t="s">
        <v>913</v>
      </c>
      <c r="BE44" s="5">
        <v>0</v>
      </c>
      <c r="BF44" t="s">
        <v>913</v>
      </c>
      <c r="BG44" t="s">
        <v>913</v>
      </c>
      <c r="BH44" s="5">
        <v>0</v>
      </c>
      <c r="BI44" t="s">
        <v>913</v>
      </c>
      <c r="BJ44" s="5">
        <v>0</v>
      </c>
      <c r="BK44" s="5">
        <v>0</v>
      </c>
      <c r="BL44" t="s">
        <v>913</v>
      </c>
      <c r="BM44" s="5">
        <v>0</v>
      </c>
      <c r="BN44" s="5">
        <v>0</v>
      </c>
      <c r="BO44">
        <f t="shared" si="1"/>
        <v>35</v>
      </c>
      <c r="BP44">
        <f t="shared" si="2"/>
        <v>0</v>
      </c>
      <c r="BQ44">
        <f t="shared" si="3"/>
        <v>1</v>
      </c>
      <c r="BR44">
        <f t="shared" si="4"/>
        <v>0</v>
      </c>
      <c r="BS44">
        <f t="shared" si="5"/>
        <v>36</v>
      </c>
    </row>
    <row r="45" spans="1:71" x14ac:dyDescent="0.2">
      <c r="A45" s="5">
        <v>52</v>
      </c>
      <c r="B45" t="s">
        <v>913</v>
      </c>
      <c r="C45" t="s">
        <v>912</v>
      </c>
      <c r="D45" s="5">
        <v>0</v>
      </c>
      <c r="E45" s="5">
        <v>0</v>
      </c>
      <c r="F45" t="s">
        <v>911</v>
      </c>
      <c r="G45" t="s">
        <v>913</v>
      </c>
      <c r="H45" t="s">
        <v>911</v>
      </c>
      <c r="I45" s="5">
        <v>0</v>
      </c>
      <c r="J45" s="5">
        <v>0</v>
      </c>
      <c r="K45" t="s">
        <v>913</v>
      </c>
      <c r="L45" t="s">
        <v>912</v>
      </c>
      <c r="M45" s="5">
        <v>0</v>
      </c>
      <c r="N45" s="5">
        <v>0</v>
      </c>
      <c r="O45" s="5">
        <v>0</v>
      </c>
      <c r="P45" t="s">
        <v>913</v>
      </c>
      <c r="Q45" t="s">
        <v>913</v>
      </c>
      <c r="R45" s="5">
        <v>0</v>
      </c>
      <c r="S45" s="5">
        <v>0</v>
      </c>
      <c r="T45" t="s">
        <v>913</v>
      </c>
      <c r="U45" t="s">
        <v>912</v>
      </c>
      <c r="V45" s="5">
        <v>0</v>
      </c>
      <c r="W45" s="5">
        <v>0</v>
      </c>
      <c r="X45" t="s">
        <v>913</v>
      </c>
      <c r="Y45" s="5">
        <v>0</v>
      </c>
      <c r="Z45" s="5">
        <v>0</v>
      </c>
      <c r="AA45" s="5">
        <v>0</v>
      </c>
      <c r="AB45" t="s">
        <v>913</v>
      </c>
      <c r="AC45" t="s">
        <v>913</v>
      </c>
      <c r="AD45" s="5">
        <v>0</v>
      </c>
      <c r="AE45" s="5">
        <v>0</v>
      </c>
      <c r="AF45" s="5">
        <v>0</v>
      </c>
      <c r="AG45" t="s">
        <v>913</v>
      </c>
      <c r="AH45" t="s">
        <v>913</v>
      </c>
      <c r="AI45" s="5">
        <v>0</v>
      </c>
      <c r="AJ45" t="s">
        <v>913</v>
      </c>
      <c r="AK45" t="s">
        <v>913</v>
      </c>
      <c r="AL45" s="5">
        <v>0</v>
      </c>
      <c r="AM45" t="s">
        <v>913</v>
      </c>
      <c r="AN45" t="s">
        <v>913</v>
      </c>
      <c r="AO45" s="5">
        <v>0</v>
      </c>
      <c r="AP45" t="s">
        <v>913</v>
      </c>
      <c r="AQ45" t="s">
        <v>913</v>
      </c>
      <c r="AR45" s="5">
        <v>0</v>
      </c>
      <c r="AS45" s="5">
        <v>0</v>
      </c>
      <c r="AT45" t="s">
        <v>913</v>
      </c>
      <c r="AU45" t="s">
        <v>913</v>
      </c>
      <c r="AV45" s="5">
        <v>0</v>
      </c>
      <c r="AW45" t="s">
        <v>913</v>
      </c>
      <c r="AX45" t="s">
        <v>912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>
        <f t="shared" si="1"/>
        <v>20</v>
      </c>
      <c r="BP45">
        <f t="shared" si="2"/>
        <v>4</v>
      </c>
      <c r="BQ45">
        <f t="shared" si="3"/>
        <v>2</v>
      </c>
      <c r="BR45">
        <f t="shared" si="4"/>
        <v>0</v>
      </c>
      <c r="BS45">
        <f t="shared" si="5"/>
        <v>26</v>
      </c>
    </row>
    <row r="46" spans="1:71" x14ac:dyDescent="0.2">
      <c r="A46" s="5">
        <v>53</v>
      </c>
      <c r="B46" t="s">
        <v>913</v>
      </c>
      <c r="C46" t="s">
        <v>913</v>
      </c>
      <c r="D46" s="5">
        <v>0</v>
      </c>
      <c r="E46" s="5">
        <v>0</v>
      </c>
      <c r="F46" t="s">
        <v>913</v>
      </c>
      <c r="G46" t="s">
        <v>913</v>
      </c>
      <c r="H46" t="s">
        <v>913</v>
      </c>
      <c r="I46" s="5">
        <v>0</v>
      </c>
      <c r="J46" s="5">
        <v>0</v>
      </c>
      <c r="K46" t="s">
        <v>913</v>
      </c>
      <c r="L46" t="s">
        <v>913</v>
      </c>
      <c r="M46" s="5">
        <v>0</v>
      </c>
      <c r="N46" s="5">
        <v>0</v>
      </c>
      <c r="O46" s="5">
        <v>0</v>
      </c>
      <c r="P46" t="s">
        <v>913</v>
      </c>
      <c r="Q46" s="5">
        <v>0</v>
      </c>
      <c r="R46" s="5">
        <v>0</v>
      </c>
      <c r="S46" s="5">
        <v>0</v>
      </c>
      <c r="T46" t="s">
        <v>913</v>
      </c>
      <c r="U46" t="s">
        <v>913</v>
      </c>
      <c r="V46" s="5">
        <v>0</v>
      </c>
      <c r="W46" s="5">
        <v>0</v>
      </c>
      <c r="X46" t="s">
        <v>913</v>
      </c>
      <c r="Y46" t="s">
        <v>913</v>
      </c>
      <c r="Z46" s="5">
        <v>0</v>
      </c>
      <c r="AA46" s="5">
        <v>0</v>
      </c>
      <c r="AB46" t="s">
        <v>913</v>
      </c>
      <c r="AC46" t="s">
        <v>913</v>
      </c>
      <c r="AD46" s="5">
        <v>0</v>
      </c>
      <c r="AE46" s="5">
        <v>0</v>
      </c>
      <c r="AF46" s="5">
        <v>0</v>
      </c>
      <c r="AG46" t="s">
        <v>913</v>
      </c>
      <c r="AH46" t="s">
        <v>913</v>
      </c>
      <c r="AI46" s="5">
        <v>0</v>
      </c>
      <c r="AJ46" t="s">
        <v>913</v>
      </c>
      <c r="AK46" t="s">
        <v>913</v>
      </c>
      <c r="AL46" s="5">
        <v>0</v>
      </c>
      <c r="AM46" t="s">
        <v>913</v>
      </c>
      <c r="AN46" t="s">
        <v>913</v>
      </c>
      <c r="AO46" s="5">
        <v>0</v>
      </c>
      <c r="AP46" t="s">
        <v>913</v>
      </c>
      <c r="AQ46" s="5">
        <v>0</v>
      </c>
      <c r="AR46" s="5">
        <v>0</v>
      </c>
      <c r="AS46" s="5">
        <v>0</v>
      </c>
      <c r="AT46" t="s">
        <v>913</v>
      </c>
      <c r="AU46" t="s">
        <v>913</v>
      </c>
      <c r="AV46" s="5">
        <v>0</v>
      </c>
      <c r="AW46" t="s">
        <v>913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>
        <f t="shared" si="1"/>
        <v>24</v>
      </c>
      <c r="BP46">
        <f t="shared" si="2"/>
        <v>0</v>
      </c>
      <c r="BQ46">
        <f t="shared" si="3"/>
        <v>0</v>
      </c>
      <c r="BR46">
        <f t="shared" si="4"/>
        <v>0</v>
      </c>
      <c r="BS46">
        <f t="shared" si="5"/>
        <v>24</v>
      </c>
    </row>
    <row r="47" spans="1:71" x14ac:dyDescent="0.2">
      <c r="A47" s="5">
        <v>54</v>
      </c>
      <c r="B47" t="s">
        <v>912</v>
      </c>
      <c r="C47" t="s">
        <v>913</v>
      </c>
      <c r="D47" s="5">
        <v>0</v>
      </c>
      <c r="E47" s="5">
        <v>0</v>
      </c>
      <c r="F47" t="s">
        <v>913</v>
      </c>
      <c r="G47" t="s">
        <v>911</v>
      </c>
      <c r="H47" t="s">
        <v>913</v>
      </c>
      <c r="I47" s="5">
        <v>0</v>
      </c>
      <c r="J47" s="5">
        <v>0</v>
      </c>
      <c r="K47" t="s">
        <v>913</v>
      </c>
      <c r="L47" t="s">
        <v>913</v>
      </c>
      <c r="M47" s="5">
        <v>0</v>
      </c>
      <c r="N47" s="5">
        <v>0</v>
      </c>
      <c r="O47" s="5">
        <v>0</v>
      </c>
      <c r="P47" t="s">
        <v>912</v>
      </c>
      <c r="Q47" t="s">
        <v>912</v>
      </c>
      <c r="R47" s="5">
        <v>0</v>
      </c>
      <c r="S47" s="5">
        <v>0</v>
      </c>
      <c r="T47" t="s">
        <v>912</v>
      </c>
      <c r="U47" s="5">
        <v>0</v>
      </c>
      <c r="V47" s="5">
        <v>0</v>
      </c>
      <c r="W47" s="5">
        <v>0</v>
      </c>
      <c r="X47" t="s">
        <v>913</v>
      </c>
      <c r="Y47" s="5">
        <v>0</v>
      </c>
      <c r="Z47" s="5">
        <v>0</v>
      </c>
      <c r="AA47" s="5">
        <v>0</v>
      </c>
      <c r="AB47" t="s">
        <v>913</v>
      </c>
      <c r="AC47" t="s">
        <v>913</v>
      </c>
      <c r="AD47" s="5">
        <v>0</v>
      </c>
      <c r="AE47" s="5">
        <v>0</v>
      </c>
      <c r="AF47" s="5">
        <v>0</v>
      </c>
      <c r="AG47" t="s">
        <v>913</v>
      </c>
      <c r="AH47" t="s">
        <v>912</v>
      </c>
      <c r="AI47" s="5">
        <v>0</v>
      </c>
      <c r="AJ47" t="s">
        <v>913</v>
      </c>
      <c r="AK47" t="s">
        <v>913</v>
      </c>
      <c r="AL47" s="5">
        <v>0</v>
      </c>
      <c r="AM47" t="s">
        <v>913</v>
      </c>
      <c r="AN47" t="s">
        <v>913</v>
      </c>
      <c r="AO47" s="5">
        <v>0</v>
      </c>
      <c r="AP47" t="s">
        <v>913</v>
      </c>
      <c r="AQ47" s="5">
        <v>0</v>
      </c>
      <c r="AR47" s="5">
        <v>0</v>
      </c>
      <c r="AS47" s="5">
        <v>0</v>
      </c>
      <c r="AT47" t="s">
        <v>912</v>
      </c>
      <c r="AU47" t="s">
        <v>912</v>
      </c>
      <c r="AV47" s="5">
        <v>0</v>
      </c>
      <c r="AW47" t="s">
        <v>913</v>
      </c>
      <c r="AX47" t="s">
        <v>913</v>
      </c>
      <c r="AY47" s="5">
        <v>0</v>
      </c>
      <c r="AZ47" t="s">
        <v>913</v>
      </c>
      <c r="BA47" t="s">
        <v>913</v>
      </c>
      <c r="BB47" s="5">
        <v>0</v>
      </c>
      <c r="BC47" t="s">
        <v>913</v>
      </c>
      <c r="BD47" t="s">
        <v>913</v>
      </c>
      <c r="BE47" s="5">
        <v>0</v>
      </c>
      <c r="BF47" t="s">
        <v>913</v>
      </c>
      <c r="BG47" t="s">
        <v>913</v>
      </c>
      <c r="BH47" s="5">
        <v>0</v>
      </c>
      <c r="BI47" t="s">
        <v>913</v>
      </c>
      <c r="BJ47" s="5">
        <v>0</v>
      </c>
      <c r="BK47" s="5">
        <v>0</v>
      </c>
      <c r="BL47" t="s">
        <v>913</v>
      </c>
      <c r="BM47" t="s">
        <v>912</v>
      </c>
      <c r="BN47" s="5">
        <v>0</v>
      </c>
      <c r="BO47">
        <f t="shared" si="1"/>
        <v>24</v>
      </c>
      <c r="BP47">
        <f t="shared" si="2"/>
        <v>8</v>
      </c>
      <c r="BQ47">
        <f t="shared" si="3"/>
        <v>1</v>
      </c>
      <c r="BR47">
        <f t="shared" si="4"/>
        <v>0</v>
      </c>
      <c r="BS47">
        <f t="shared" si="5"/>
        <v>33</v>
      </c>
    </row>
    <row r="48" spans="1:71" x14ac:dyDescent="0.2">
      <c r="A48" s="5">
        <v>55</v>
      </c>
      <c r="B48" t="s">
        <v>913</v>
      </c>
      <c r="C48" t="s">
        <v>912</v>
      </c>
      <c r="D48" s="5">
        <v>0</v>
      </c>
      <c r="E48" s="5">
        <v>0</v>
      </c>
      <c r="F48" t="s">
        <v>913</v>
      </c>
      <c r="G48" t="s">
        <v>913</v>
      </c>
      <c r="H48" s="5">
        <v>0</v>
      </c>
      <c r="I48" s="5">
        <v>0</v>
      </c>
      <c r="J48" s="5">
        <v>0</v>
      </c>
      <c r="K48" t="s">
        <v>913</v>
      </c>
      <c r="L48" t="s">
        <v>913</v>
      </c>
      <c r="M48" s="5">
        <v>0</v>
      </c>
      <c r="N48" s="5">
        <v>0</v>
      </c>
      <c r="O48" s="5">
        <v>0</v>
      </c>
      <c r="P48" t="s">
        <v>913</v>
      </c>
      <c r="Q48" t="s">
        <v>913</v>
      </c>
      <c r="R48" s="5">
        <v>0</v>
      </c>
      <c r="S48" s="5">
        <v>0</v>
      </c>
      <c r="T48" t="s">
        <v>913</v>
      </c>
      <c r="U48" t="s">
        <v>912</v>
      </c>
      <c r="V48" s="5">
        <v>0</v>
      </c>
      <c r="W48" s="5">
        <v>0</v>
      </c>
      <c r="X48" t="s">
        <v>913</v>
      </c>
      <c r="Y48" t="s">
        <v>913</v>
      </c>
      <c r="Z48" s="5">
        <v>0</v>
      </c>
      <c r="AA48" s="5">
        <v>0</v>
      </c>
      <c r="AB48" t="s">
        <v>913</v>
      </c>
      <c r="AC48" t="s">
        <v>913</v>
      </c>
      <c r="AD48" s="5">
        <v>0</v>
      </c>
      <c r="AE48" s="5">
        <v>0</v>
      </c>
      <c r="AF48" s="5">
        <v>0</v>
      </c>
      <c r="AG48" t="s">
        <v>913</v>
      </c>
      <c r="AH48" s="5">
        <v>0</v>
      </c>
      <c r="AI48" s="5">
        <v>0</v>
      </c>
      <c r="AJ48" t="s">
        <v>913</v>
      </c>
      <c r="AK48" t="s">
        <v>913</v>
      </c>
      <c r="AL48" t="s">
        <v>913</v>
      </c>
      <c r="AM48" t="s">
        <v>913</v>
      </c>
      <c r="AN48" t="s">
        <v>913</v>
      </c>
      <c r="AO48" s="5">
        <v>0</v>
      </c>
      <c r="AP48" t="s">
        <v>913</v>
      </c>
      <c r="AQ48" s="5">
        <v>0</v>
      </c>
      <c r="AR48" s="5">
        <v>0</v>
      </c>
      <c r="AS48" s="5">
        <v>0</v>
      </c>
      <c r="AT48" t="s">
        <v>913</v>
      </c>
      <c r="AU48" t="s">
        <v>913</v>
      </c>
      <c r="AV48" t="s">
        <v>913</v>
      </c>
      <c r="AW48" t="s">
        <v>913</v>
      </c>
      <c r="AX48" t="s">
        <v>913</v>
      </c>
      <c r="AY48" s="5">
        <v>0</v>
      </c>
      <c r="AZ48" t="s">
        <v>913</v>
      </c>
      <c r="BA48" t="s">
        <v>913</v>
      </c>
      <c r="BB48" s="5">
        <v>0</v>
      </c>
      <c r="BC48" t="s">
        <v>913</v>
      </c>
      <c r="BD48" t="s">
        <v>913</v>
      </c>
      <c r="BE48" s="5">
        <v>0</v>
      </c>
      <c r="BF48" t="s">
        <v>913</v>
      </c>
      <c r="BG48" t="s">
        <v>913</v>
      </c>
      <c r="BH48" s="5">
        <v>0</v>
      </c>
      <c r="BI48" t="s">
        <v>913</v>
      </c>
      <c r="BJ48" t="s">
        <v>913</v>
      </c>
      <c r="BK48" s="5">
        <v>0</v>
      </c>
      <c r="BL48" t="s">
        <v>913</v>
      </c>
      <c r="BM48" t="s">
        <v>913</v>
      </c>
      <c r="BN48" s="5">
        <v>0</v>
      </c>
      <c r="BO48">
        <f t="shared" si="1"/>
        <v>34</v>
      </c>
      <c r="BP48">
        <f t="shared" si="2"/>
        <v>2</v>
      </c>
      <c r="BQ48">
        <f t="shared" si="3"/>
        <v>0</v>
      </c>
      <c r="BR48">
        <f t="shared" si="4"/>
        <v>0</v>
      </c>
      <c r="BS48">
        <f t="shared" si="5"/>
        <v>36</v>
      </c>
    </row>
    <row r="49" spans="1:71" x14ac:dyDescent="0.2">
      <c r="A49" s="5">
        <v>56</v>
      </c>
      <c r="B49" t="s">
        <v>912</v>
      </c>
      <c r="C49" t="s">
        <v>913</v>
      </c>
      <c r="D49" t="s">
        <v>913</v>
      </c>
      <c r="E49" s="5">
        <v>0</v>
      </c>
      <c r="F49" t="s">
        <v>913</v>
      </c>
      <c r="G49" t="s">
        <v>913</v>
      </c>
      <c r="H49" s="5">
        <v>0</v>
      </c>
      <c r="I49" s="5">
        <v>0</v>
      </c>
      <c r="J49" s="5">
        <v>0</v>
      </c>
      <c r="K49" t="s">
        <v>913</v>
      </c>
      <c r="L49" t="s">
        <v>913</v>
      </c>
      <c r="M49" s="5">
        <v>0</v>
      </c>
      <c r="N49" s="5">
        <v>0</v>
      </c>
      <c r="O49" s="5">
        <v>0</v>
      </c>
      <c r="P49" t="s">
        <v>913</v>
      </c>
      <c r="Q49" t="s">
        <v>913</v>
      </c>
      <c r="R49" s="5">
        <v>0</v>
      </c>
      <c r="S49" s="5">
        <v>0</v>
      </c>
      <c r="T49" t="s">
        <v>913</v>
      </c>
      <c r="U49" t="s">
        <v>913</v>
      </c>
      <c r="V49" s="5">
        <v>0</v>
      </c>
      <c r="W49" s="5">
        <v>0</v>
      </c>
      <c r="X49" t="s">
        <v>913</v>
      </c>
      <c r="Y49" t="s">
        <v>913</v>
      </c>
      <c r="Z49" t="s">
        <v>913</v>
      </c>
      <c r="AA49" s="5">
        <v>0</v>
      </c>
      <c r="AB49" t="s">
        <v>913</v>
      </c>
      <c r="AC49" t="s">
        <v>913</v>
      </c>
      <c r="AD49" s="5">
        <v>0</v>
      </c>
      <c r="AE49" s="5">
        <v>0</v>
      </c>
      <c r="AF49" s="5">
        <v>0</v>
      </c>
      <c r="AG49" t="s">
        <v>913</v>
      </c>
      <c r="AH49" t="s">
        <v>913</v>
      </c>
      <c r="AI49" s="5">
        <v>0</v>
      </c>
      <c r="AJ49" t="s">
        <v>913</v>
      </c>
      <c r="AK49" t="s">
        <v>913</v>
      </c>
      <c r="AL49" s="5">
        <v>0</v>
      </c>
      <c r="AM49" t="s">
        <v>913</v>
      </c>
      <c r="AN49" t="s">
        <v>913</v>
      </c>
      <c r="AO49" s="5">
        <v>0</v>
      </c>
      <c r="AP49" t="s">
        <v>913</v>
      </c>
      <c r="AQ49" t="s">
        <v>913</v>
      </c>
      <c r="AR49" s="5">
        <v>0</v>
      </c>
      <c r="AS49" s="5">
        <v>0</v>
      </c>
      <c r="AT49" t="s">
        <v>913</v>
      </c>
      <c r="AU49" t="s">
        <v>913</v>
      </c>
      <c r="AV49" s="5">
        <v>0</v>
      </c>
      <c r="AW49" t="s">
        <v>913</v>
      </c>
      <c r="AX49" t="s">
        <v>913</v>
      </c>
      <c r="AY49" t="s">
        <v>913</v>
      </c>
      <c r="AZ49" t="s">
        <v>913</v>
      </c>
      <c r="BA49" t="s">
        <v>913</v>
      </c>
      <c r="BB49" s="5">
        <v>0</v>
      </c>
      <c r="BC49" t="s">
        <v>913</v>
      </c>
      <c r="BD49" t="s">
        <v>913</v>
      </c>
      <c r="BE49" s="5">
        <v>0</v>
      </c>
      <c r="BF49" t="s">
        <v>913</v>
      </c>
      <c r="BG49" t="s">
        <v>913</v>
      </c>
      <c r="BH49" s="5">
        <v>0</v>
      </c>
      <c r="BI49" t="s">
        <v>913</v>
      </c>
      <c r="BJ49" t="s">
        <v>913</v>
      </c>
      <c r="BK49" s="5">
        <v>0</v>
      </c>
      <c r="BL49" t="s">
        <v>913</v>
      </c>
      <c r="BM49" s="5">
        <v>0</v>
      </c>
      <c r="BN49" s="5">
        <v>0</v>
      </c>
      <c r="BO49">
        <f t="shared" si="1"/>
        <v>37</v>
      </c>
      <c r="BP49">
        <f t="shared" si="2"/>
        <v>1</v>
      </c>
      <c r="BQ49">
        <f t="shared" si="3"/>
        <v>0</v>
      </c>
      <c r="BR49">
        <f t="shared" si="4"/>
        <v>0</v>
      </c>
      <c r="BS49">
        <f t="shared" si="5"/>
        <v>38</v>
      </c>
    </row>
    <row r="50" spans="1:71" x14ac:dyDescent="0.2">
      <c r="A50" s="5">
        <v>57</v>
      </c>
      <c r="B50" t="s">
        <v>913</v>
      </c>
      <c r="C50" t="s">
        <v>912</v>
      </c>
      <c r="D50" s="5">
        <v>0</v>
      </c>
      <c r="E50" s="5">
        <v>0</v>
      </c>
      <c r="F50" t="s">
        <v>913</v>
      </c>
      <c r="G50" t="s">
        <v>911</v>
      </c>
      <c r="H50" t="s">
        <v>913</v>
      </c>
      <c r="I50" s="5">
        <v>0</v>
      </c>
      <c r="J50" s="5">
        <v>0</v>
      </c>
      <c r="K50" t="s">
        <v>913</v>
      </c>
      <c r="L50" t="s">
        <v>912</v>
      </c>
      <c r="M50" s="5">
        <v>0</v>
      </c>
      <c r="N50" s="5">
        <v>0</v>
      </c>
      <c r="O50" s="5">
        <v>0</v>
      </c>
      <c r="P50" t="s">
        <v>913</v>
      </c>
      <c r="Q50" t="s">
        <v>912</v>
      </c>
      <c r="R50" s="5">
        <v>0</v>
      </c>
      <c r="S50" s="5">
        <v>0</v>
      </c>
      <c r="T50" t="s">
        <v>913</v>
      </c>
      <c r="U50" t="s">
        <v>913</v>
      </c>
      <c r="V50" s="5">
        <v>0</v>
      </c>
      <c r="W50" s="5">
        <v>0</v>
      </c>
      <c r="X50" t="s">
        <v>913</v>
      </c>
      <c r="Y50" t="s">
        <v>913</v>
      </c>
      <c r="Z50" s="5">
        <v>0</v>
      </c>
      <c r="AA50" s="5">
        <v>0</v>
      </c>
      <c r="AB50" t="s">
        <v>913</v>
      </c>
      <c r="AC50" t="s">
        <v>912</v>
      </c>
      <c r="AD50" s="5">
        <v>0</v>
      </c>
      <c r="AE50" s="5">
        <v>0</v>
      </c>
      <c r="AF50" s="5">
        <v>0</v>
      </c>
      <c r="AG50" t="s">
        <v>912</v>
      </c>
      <c r="AH50" t="s">
        <v>912</v>
      </c>
      <c r="AI50" s="5">
        <v>0</v>
      </c>
      <c r="AJ50" t="s">
        <v>913</v>
      </c>
      <c r="AK50" t="s">
        <v>913</v>
      </c>
      <c r="AL50" s="5">
        <v>0</v>
      </c>
      <c r="AM50" t="s">
        <v>913</v>
      </c>
      <c r="AN50" t="s">
        <v>911</v>
      </c>
      <c r="AO50" t="s">
        <v>911</v>
      </c>
      <c r="AP50" t="s">
        <v>913</v>
      </c>
      <c r="AQ50" t="s">
        <v>912</v>
      </c>
      <c r="AR50" s="5">
        <v>0</v>
      </c>
      <c r="AS50" s="5">
        <v>0</v>
      </c>
      <c r="AT50" t="s">
        <v>913</v>
      </c>
      <c r="AU50" t="s">
        <v>912</v>
      </c>
      <c r="AV50" s="5">
        <v>0</v>
      </c>
      <c r="AW50" t="s">
        <v>913</v>
      </c>
      <c r="AX50" t="s">
        <v>913</v>
      </c>
      <c r="AY50" s="5">
        <v>0</v>
      </c>
      <c r="AZ50" t="s">
        <v>913</v>
      </c>
      <c r="BA50" t="s">
        <v>912</v>
      </c>
      <c r="BB50" s="5">
        <v>0</v>
      </c>
      <c r="BC50" t="s">
        <v>911</v>
      </c>
      <c r="BD50" t="s">
        <v>913</v>
      </c>
      <c r="BE50" s="5">
        <v>0</v>
      </c>
      <c r="BF50" t="s">
        <v>913</v>
      </c>
      <c r="BG50" t="s">
        <v>913</v>
      </c>
      <c r="BH50" s="5">
        <v>0</v>
      </c>
      <c r="BI50" t="s">
        <v>913</v>
      </c>
      <c r="BJ50" t="s">
        <v>912</v>
      </c>
      <c r="BK50" s="5">
        <v>0</v>
      </c>
      <c r="BL50" t="s">
        <v>912</v>
      </c>
      <c r="BM50" t="s">
        <v>913</v>
      </c>
      <c r="BN50" s="5">
        <v>0</v>
      </c>
      <c r="BO50">
        <f t="shared" si="1"/>
        <v>23</v>
      </c>
      <c r="BP50">
        <f t="shared" si="2"/>
        <v>11</v>
      </c>
      <c r="BQ50">
        <f t="shared" si="3"/>
        <v>4</v>
      </c>
      <c r="BR50">
        <f t="shared" si="4"/>
        <v>0</v>
      </c>
      <c r="BS50">
        <f t="shared" si="5"/>
        <v>38</v>
      </c>
    </row>
    <row r="51" spans="1:71" x14ac:dyDescent="0.2">
      <c r="A51" s="5">
        <v>58</v>
      </c>
      <c r="B51" t="s">
        <v>913</v>
      </c>
      <c r="C51" t="s">
        <v>913</v>
      </c>
      <c r="D51" s="5">
        <v>0</v>
      </c>
      <c r="E51" s="5">
        <v>0</v>
      </c>
      <c r="F51" t="s">
        <v>913</v>
      </c>
      <c r="G51" t="s">
        <v>913</v>
      </c>
      <c r="H51" s="5">
        <v>0</v>
      </c>
      <c r="I51" s="5">
        <v>0</v>
      </c>
      <c r="J51" s="5">
        <v>0</v>
      </c>
      <c r="K51" t="s">
        <v>913</v>
      </c>
      <c r="L51" t="s">
        <v>913</v>
      </c>
      <c r="M51" t="s">
        <v>913</v>
      </c>
      <c r="N51" s="5">
        <v>0</v>
      </c>
      <c r="O51" s="5">
        <v>0</v>
      </c>
      <c r="P51" t="s">
        <v>913</v>
      </c>
      <c r="Q51" t="s">
        <v>913</v>
      </c>
      <c r="R51" t="s">
        <v>913</v>
      </c>
      <c r="S51" s="5">
        <v>0</v>
      </c>
      <c r="T51" t="s">
        <v>913</v>
      </c>
      <c r="U51" t="s">
        <v>913</v>
      </c>
      <c r="V51" t="s">
        <v>913</v>
      </c>
      <c r="W51" s="5">
        <v>0</v>
      </c>
      <c r="X51" t="s">
        <v>913</v>
      </c>
      <c r="Y51" t="s">
        <v>912</v>
      </c>
      <c r="Z51" s="5">
        <v>0</v>
      </c>
      <c r="AA51" s="5">
        <v>0</v>
      </c>
      <c r="AB51" t="s">
        <v>913</v>
      </c>
      <c r="AC51" t="s">
        <v>913</v>
      </c>
      <c r="AD51" t="s">
        <v>913</v>
      </c>
      <c r="AE51" s="5">
        <v>0</v>
      </c>
      <c r="AF51" s="5">
        <v>0</v>
      </c>
      <c r="AG51" t="s">
        <v>913</v>
      </c>
      <c r="AH51" t="s">
        <v>913</v>
      </c>
      <c r="AI51" s="5">
        <v>0</v>
      </c>
      <c r="AJ51" t="s">
        <v>913</v>
      </c>
      <c r="AK51" t="s">
        <v>913</v>
      </c>
      <c r="AL51" s="5">
        <v>0</v>
      </c>
      <c r="AM51" t="s">
        <v>913</v>
      </c>
      <c r="AN51" t="s">
        <v>913</v>
      </c>
      <c r="AO51" t="s">
        <v>913</v>
      </c>
      <c r="AP51" t="s">
        <v>913</v>
      </c>
      <c r="AQ51" t="s">
        <v>913</v>
      </c>
      <c r="AR51" s="5">
        <v>0</v>
      </c>
      <c r="AS51" s="5">
        <v>0</v>
      </c>
      <c r="AT51" t="s">
        <v>913</v>
      </c>
      <c r="AU51" t="s">
        <v>913</v>
      </c>
      <c r="AV51" s="5">
        <v>0</v>
      </c>
      <c r="AW51" t="s">
        <v>913</v>
      </c>
      <c r="AX51" t="s">
        <v>913</v>
      </c>
      <c r="AY51" s="5">
        <v>0</v>
      </c>
      <c r="AZ51" t="s">
        <v>913</v>
      </c>
      <c r="BA51" t="s">
        <v>913</v>
      </c>
      <c r="BB51" s="5">
        <v>0</v>
      </c>
      <c r="BC51" t="s">
        <v>913</v>
      </c>
      <c r="BD51" t="s">
        <v>913</v>
      </c>
      <c r="BE51" s="5">
        <v>0</v>
      </c>
      <c r="BF51" t="s">
        <v>913</v>
      </c>
      <c r="BG51" t="s">
        <v>913</v>
      </c>
      <c r="BH51" s="5">
        <v>0</v>
      </c>
      <c r="BI51" t="s">
        <v>913</v>
      </c>
      <c r="BJ51" t="s">
        <v>913</v>
      </c>
      <c r="BK51" s="5">
        <v>0</v>
      </c>
      <c r="BL51" t="s">
        <v>913</v>
      </c>
      <c r="BM51" t="s">
        <v>913</v>
      </c>
      <c r="BN51" s="5">
        <v>0</v>
      </c>
      <c r="BO51">
        <f t="shared" si="1"/>
        <v>40</v>
      </c>
      <c r="BP51">
        <f t="shared" si="2"/>
        <v>1</v>
      </c>
      <c r="BQ51">
        <f t="shared" si="3"/>
        <v>0</v>
      </c>
      <c r="BR51">
        <f t="shared" si="4"/>
        <v>0</v>
      </c>
      <c r="BS51">
        <f t="shared" si="5"/>
        <v>41</v>
      </c>
    </row>
    <row r="52" spans="1:71" x14ac:dyDescent="0.2">
      <c r="A52" s="5">
        <v>59</v>
      </c>
      <c r="B52" t="s">
        <v>913</v>
      </c>
      <c r="C52" t="s">
        <v>913</v>
      </c>
      <c r="D52" s="5">
        <v>0</v>
      </c>
      <c r="E52" s="5">
        <v>0</v>
      </c>
      <c r="F52" t="s">
        <v>912</v>
      </c>
      <c r="G52" t="s">
        <v>912</v>
      </c>
      <c r="H52" s="5">
        <v>0</v>
      </c>
      <c r="I52" s="5">
        <v>0</v>
      </c>
      <c r="J52" s="5">
        <v>0</v>
      </c>
      <c r="K52" t="s">
        <v>912</v>
      </c>
      <c r="L52" t="s">
        <v>913</v>
      </c>
      <c r="M52" s="5">
        <v>0</v>
      </c>
      <c r="N52" s="5">
        <v>0</v>
      </c>
      <c r="O52" s="5">
        <v>0</v>
      </c>
      <c r="P52" t="s">
        <v>913</v>
      </c>
      <c r="Q52" t="s">
        <v>912</v>
      </c>
      <c r="R52" s="5">
        <v>0</v>
      </c>
      <c r="S52" s="5">
        <v>0</v>
      </c>
      <c r="T52" t="s">
        <v>913</v>
      </c>
      <c r="U52" t="s">
        <v>912</v>
      </c>
      <c r="V52" s="5">
        <v>0</v>
      </c>
      <c r="W52" s="5">
        <v>0</v>
      </c>
      <c r="X52" t="s">
        <v>913</v>
      </c>
      <c r="Y52" t="s">
        <v>913</v>
      </c>
      <c r="Z52" s="5">
        <v>0</v>
      </c>
      <c r="AA52" s="5">
        <v>0</v>
      </c>
      <c r="AB52" t="s">
        <v>912</v>
      </c>
      <c r="AC52" t="s">
        <v>913</v>
      </c>
      <c r="AD52" t="s">
        <v>913</v>
      </c>
      <c r="AE52" s="5">
        <v>0</v>
      </c>
      <c r="AF52" s="5">
        <v>0</v>
      </c>
      <c r="AG52" t="s">
        <v>913</v>
      </c>
      <c r="AH52" t="s">
        <v>913</v>
      </c>
      <c r="AI52" s="5">
        <v>0</v>
      </c>
      <c r="AJ52" t="s">
        <v>912</v>
      </c>
      <c r="AK52" s="5">
        <v>0</v>
      </c>
      <c r="AL52" s="5">
        <v>0</v>
      </c>
      <c r="AM52" t="s">
        <v>912</v>
      </c>
      <c r="AN52" t="s">
        <v>913</v>
      </c>
      <c r="AO52" t="s">
        <v>913</v>
      </c>
      <c r="AP52" t="s">
        <v>912</v>
      </c>
      <c r="AQ52" t="s">
        <v>913</v>
      </c>
      <c r="AR52" s="5">
        <v>0</v>
      </c>
      <c r="AS52" s="5">
        <v>0</v>
      </c>
      <c r="AT52" t="s">
        <v>913</v>
      </c>
      <c r="AU52" t="s">
        <v>913</v>
      </c>
      <c r="AV52" s="5">
        <v>0</v>
      </c>
      <c r="AW52" t="s">
        <v>913</v>
      </c>
      <c r="AX52" t="s">
        <v>913</v>
      </c>
      <c r="AY52" s="5">
        <v>0</v>
      </c>
      <c r="AZ52" t="s">
        <v>913</v>
      </c>
      <c r="BA52" t="s">
        <v>913</v>
      </c>
      <c r="BB52" s="5">
        <v>0</v>
      </c>
      <c r="BC52" t="s">
        <v>912</v>
      </c>
      <c r="BD52" t="s">
        <v>913</v>
      </c>
      <c r="BE52" s="5">
        <v>0</v>
      </c>
      <c r="BF52" t="s">
        <v>913</v>
      </c>
      <c r="BG52" t="s">
        <v>913</v>
      </c>
      <c r="BH52" t="s">
        <v>913</v>
      </c>
      <c r="BI52" t="s">
        <v>913</v>
      </c>
      <c r="BJ52" t="s">
        <v>913</v>
      </c>
      <c r="BK52" t="s">
        <v>913</v>
      </c>
      <c r="BL52" t="s">
        <v>913</v>
      </c>
      <c r="BM52" t="s">
        <v>913</v>
      </c>
      <c r="BN52" s="5">
        <v>0</v>
      </c>
      <c r="BO52">
        <f t="shared" si="1"/>
        <v>29</v>
      </c>
      <c r="BP52">
        <f t="shared" si="2"/>
        <v>10</v>
      </c>
      <c r="BQ52">
        <f t="shared" si="3"/>
        <v>0</v>
      </c>
      <c r="BR52">
        <f t="shared" si="4"/>
        <v>0</v>
      </c>
      <c r="BS52">
        <f t="shared" si="5"/>
        <v>39</v>
      </c>
    </row>
    <row r="53" spans="1:71" x14ac:dyDescent="0.2">
      <c r="A53" s="5">
        <v>60</v>
      </c>
      <c r="B53" t="s">
        <v>913</v>
      </c>
      <c r="C53" t="s">
        <v>913</v>
      </c>
      <c r="D53" t="s">
        <v>913</v>
      </c>
      <c r="E53" s="5">
        <v>0</v>
      </c>
      <c r="F53" t="s">
        <v>913</v>
      </c>
      <c r="G53" t="s">
        <v>913</v>
      </c>
      <c r="H53" t="s">
        <v>913</v>
      </c>
      <c r="I53" s="5">
        <v>0</v>
      </c>
      <c r="J53" s="5">
        <v>0</v>
      </c>
      <c r="K53" t="s">
        <v>913</v>
      </c>
      <c r="L53" t="s">
        <v>913</v>
      </c>
      <c r="M53" t="s">
        <v>913</v>
      </c>
      <c r="N53" s="5">
        <v>0</v>
      </c>
      <c r="O53" s="5">
        <v>0</v>
      </c>
      <c r="P53" t="s">
        <v>913</v>
      </c>
      <c r="Q53" t="s">
        <v>913</v>
      </c>
      <c r="R53" s="5">
        <v>0</v>
      </c>
      <c r="S53" s="5">
        <v>0</v>
      </c>
      <c r="T53" t="s">
        <v>913</v>
      </c>
      <c r="U53" t="s">
        <v>913</v>
      </c>
      <c r="V53" t="s">
        <v>913</v>
      </c>
      <c r="W53" s="5">
        <v>0</v>
      </c>
      <c r="X53" t="s">
        <v>913</v>
      </c>
      <c r="Y53" t="s">
        <v>913</v>
      </c>
      <c r="Z53" t="s">
        <v>913</v>
      </c>
      <c r="AA53" s="5">
        <v>0</v>
      </c>
      <c r="AB53" t="s">
        <v>913</v>
      </c>
      <c r="AC53" t="s">
        <v>913</v>
      </c>
      <c r="AD53" s="5">
        <v>0</v>
      </c>
      <c r="AE53" s="5">
        <v>0</v>
      </c>
      <c r="AF53" s="5">
        <v>0</v>
      </c>
      <c r="AG53" t="s">
        <v>913</v>
      </c>
      <c r="AH53" t="s">
        <v>913</v>
      </c>
      <c r="AI53" s="5">
        <v>0</v>
      </c>
      <c r="AJ53" t="s">
        <v>913</v>
      </c>
      <c r="AK53" t="s">
        <v>913</v>
      </c>
      <c r="AL53" t="s">
        <v>913</v>
      </c>
      <c r="AM53" t="s">
        <v>913</v>
      </c>
      <c r="AN53" t="s">
        <v>912</v>
      </c>
      <c r="AO53" t="s">
        <v>913</v>
      </c>
      <c r="AP53" t="s">
        <v>913</v>
      </c>
      <c r="AQ53" t="s">
        <v>913</v>
      </c>
      <c r="AR53" t="s">
        <v>913</v>
      </c>
      <c r="AS53" s="5">
        <v>0</v>
      </c>
      <c r="AT53" t="s">
        <v>913</v>
      </c>
      <c r="AU53" t="s">
        <v>913</v>
      </c>
      <c r="AV53" t="s">
        <v>913</v>
      </c>
      <c r="AW53" t="s">
        <v>913</v>
      </c>
      <c r="AX53" t="s">
        <v>913</v>
      </c>
      <c r="AY53" t="s">
        <v>913</v>
      </c>
      <c r="AZ53" t="s">
        <v>913</v>
      </c>
      <c r="BA53" t="s">
        <v>913</v>
      </c>
      <c r="BB53" t="s">
        <v>913</v>
      </c>
      <c r="BC53" t="s">
        <v>913</v>
      </c>
      <c r="BD53" t="s">
        <v>913</v>
      </c>
      <c r="BE53" t="s">
        <v>913</v>
      </c>
      <c r="BF53" t="s">
        <v>913</v>
      </c>
      <c r="BG53" t="s">
        <v>913</v>
      </c>
      <c r="BH53" s="5">
        <v>0</v>
      </c>
      <c r="BI53" t="s">
        <v>913</v>
      </c>
      <c r="BJ53" t="s">
        <v>913</v>
      </c>
      <c r="BK53" s="5">
        <v>0</v>
      </c>
      <c r="BL53" t="s">
        <v>913</v>
      </c>
      <c r="BM53" t="s">
        <v>913</v>
      </c>
      <c r="BN53" s="5">
        <v>0</v>
      </c>
      <c r="BO53">
        <f t="shared" si="1"/>
        <v>47</v>
      </c>
      <c r="BP53">
        <f t="shared" si="2"/>
        <v>1</v>
      </c>
      <c r="BQ53">
        <f t="shared" si="3"/>
        <v>0</v>
      </c>
      <c r="BR53">
        <f t="shared" si="4"/>
        <v>0</v>
      </c>
      <c r="BS53">
        <f t="shared" si="5"/>
        <v>48</v>
      </c>
    </row>
    <row r="54" spans="1:71" x14ac:dyDescent="0.2">
      <c r="A54" s="5">
        <v>61</v>
      </c>
      <c r="B54" t="s">
        <v>913</v>
      </c>
      <c r="C54" t="s">
        <v>913</v>
      </c>
      <c r="D54" s="5">
        <v>0</v>
      </c>
      <c r="E54" s="5">
        <v>0</v>
      </c>
      <c r="F54" t="s">
        <v>913</v>
      </c>
      <c r="G54" t="s">
        <v>913</v>
      </c>
      <c r="H54" s="5">
        <v>0</v>
      </c>
      <c r="I54" s="5">
        <v>0</v>
      </c>
      <c r="J54" s="5">
        <v>0</v>
      </c>
      <c r="K54" t="s">
        <v>913</v>
      </c>
      <c r="L54" t="s">
        <v>913</v>
      </c>
      <c r="M54" s="5">
        <v>0</v>
      </c>
      <c r="N54" s="5">
        <v>0</v>
      </c>
      <c r="O54" s="5">
        <v>0</v>
      </c>
      <c r="P54" t="s">
        <v>913</v>
      </c>
      <c r="Q54" t="s">
        <v>913</v>
      </c>
      <c r="R54" s="5">
        <v>0</v>
      </c>
      <c r="S54" s="5">
        <v>0</v>
      </c>
      <c r="T54" t="s">
        <v>913</v>
      </c>
      <c r="U54" t="s">
        <v>913</v>
      </c>
      <c r="V54" s="5">
        <v>0</v>
      </c>
      <c r="W54" s="5">
        <v>0</v>
      </c>
      <c r="X54" t="s">
        <v>913</v>
      </c>
      <c r="Y54" t="s">
        <v>913</v>
      </c>
      <c r="Z54" t="s">
        <v>913</v>
      </c>
      <c r="AA54" s="5">
        <v>0</v>
      </c>
      <c r="AB54" t="s">
        <v>913</v>
      </c>
      <c r="AC54" t="s">
        <v>913</v>
      </c>
      <c r="AD54" s="5">
        <v>0</v>
      </c>
      <c r="AE54" s="5">
        <v>0</v>
      </c>
      <c r="AF54" s="5">
        <v>0</v>
      </c>
      <c r="AG54" t="s">
        <v>913</v>
      </c>
      <c r="AH54" t="s">
        <v>913</v>
      </c>
      <c r="AI54" s="5">
        <v>0</v>
      </c>
      <c r="AJ54" t="s">
        <v>912</v>
      </c>
      <c r="AK54" t="s">
        <v>913</v>
      </c>
      <c r="AL54" s="5">
        <v>0</v>
      </c>
      <c r="AM54" t="s">
        <v>913</v>
      </c>
      <c r="AN54" t="s">
        <v>913</v>
      </c>
      <c r="AO54" s="5">
        <v>0</v>
      </c>
      <c r="AP54" t="s">
        <v>913</v>
      </c>
      <c r="AQ54" t="s">
        <v>913</v>
      </c>
      <c r="AR54" s="5">
        <v>0</v>
      </c>
      <c r="AS54" s="5">
        <v>0</v>
      </c>
      <c r="AT54" t="s">
        <v>913</v>
      </c>
      <c r="AU54" t="s">
        <v>913</v>
      </c>
      <c r="AV54" s="5">
        <v>0</v>
      </c>
      <c r="AW54" t="s">
        <v>913</v>
      </c>
      <c r="AX54" t="s">
        <v>913</v>
      </c>
      <c r="AY54" s="5">
        <v>0</v>
      </c>
      <c r="AZ54" t="s">
        <v>913</v>
      </c>
      <c r="BA54" t="s">
        <v>913</v>
      </c>
      <c r="BB54" s="5">
        <v>0</v>
      </c>
      <c r="BC54" t="s">
        <v>913</v>
      </c>
      <c r="BD54" s="5">
        <v>0</v>
      </c>
      <c r="BE54" s="5">
        <v>0</v>
      </c>
      <c r="BF54" t="s">
        <v>913</v>
      </c>
      <c r="BG54" t="s">
        <v>913</v>
      </c>
      <c r="BH54" s="5">
        <v>0</v>
      </c>
      <c r="BI54" t="s">
        <v>913</v>
      </c>
      <c r="BJ54" t="s">
        <v>913</v>
      </c>
      <c r="BK54" t="s">
        <v>913</v>
      </c>
      <c r="BL54" t="s">
        <v>913</v>
      </c>
      <c r="BM54" s="5">
        <v>0</v>
      </c>
      <c r="BN54" s="5">
        <v>0</v>
      </c>
      <c r="BO54">
        <f t="shared" si="1"/>
        <v>35</v>
      </c>
      <c r="BP54">
        <f t="shared" si="2"/>
        <v>1</v>
      </c>
      <c r="BQ54">
        <f t="shared" si="3"/>
        <v>0</v>
      </c>
      <c r="BR54">
        <f t="shared" si="4"/>
        <v>0</v>
      </c>
      <c r="BS54">
        <f t="shared" si="5"/>
        <v>36</v>
      </c>
    </row>
    <row r="55" spans="1:71" x14ac:dyDescent="0.2">
      <c r="A55" s="5">
        <v>62</v>
      </c>
      <c r="B55" t="s">
        <v>913</v>
      </c>
      <c r="C55" t="s">
        <v>912</v>
      </c>
      <c r="D55" t="s">
        <v>912</v>
      </c>
      <c r="E55" s="5">
        <v>0</v>
      </c>
      <c r="F55" t="s">
        <v>911</v>
      </c>
      <c r="G55" t="s">
        <v>913</v>
      </c>
      <c r="H55" s="5">
        <v>0</v>
      </c>
      <c r="I55" s="5">
        <v>0</v>
      </c>
      <c r="J55" s="5">
        <v>0</v>
      </c>
      <c r="K55" t="s">
        <v>913</v>
      </c>
      <c r="L55" t="s">
        <v>913</v>
      </c>
      <c r="M55" t="s">
        <v>913</v>
      </c>
      <c r="N55" s="5">
        <v>0</v>
      </c>
      <c r="O55" s="5">
        <v>0</v>
      </c>
      <c r="P55" t="s">
        <v>912</v>
      </c>
      <c r="Q55" t="s">
        <v>913</v>
      </c>
      <c r="R55" t="s">
        <v>913</v>
      </c>
      <c r="S55" s="5">
        <v>0</v>
      </c>
      <c r="T55" t="s">
        <v>913</v>
      </c>
      <c r="U55" t="s">
        <v>913</v>
      </c>
      <c r="V55" t="s">
        <v>913</v>
      </c>
      <c r="W55" s="5">
        <v>0</v>
      </c>
      <c r="X55" t="s">
        <v>913</v>
      </c>
      <c r="Y55" t="s">
        <v>912</v>
      </c>
      <c r="Z55" t="s">
        <v>912</v>
      </c>
      <c r="AA55" s="5">
        <v>0</v>
      </c>
      <c r="AB55" t="s">
        <v>913</v>
      </c>
      <c r="AC55" t="s">
        <v>913</v>
      </c>
      <c r="AD55" s="5">
        <v>0</v>
      </c>
      <c r="AE55" s="5">
        <v>0</v>
      </c>
      <c r="AF55" s="5">
        <v>0</v>
      </c>
      <c r="AG55" t="s">
        <v>913</v>
      </c>
      <c r="AH55" t="s">
        <v>913</v>
      </c>
      <c r="AI55" t="s">
        <v>913</v>
      </c>
      <c r="AJ55" t="s">
        <v>913</v>
      </c>
      <c r="AK55" t="s">
        <v>913</v>
      </c>
      <c r="AL55" s="5">
        <v>0</v>
      </c>
      <c r="AM55" t="s">
        <v>912</v>
      </c>
      <c r="AN55" t="s">
        <v>913</v>
      </c>
      <c r="AO55" t="s">
        <v>913</v>
      </c>
      <c r="AP55" t="s">
        <v>912</v>
      </c>
      <c r="AQ55" t="s">
        <v>913</v>
      </c>
      <c r="AR55" s="5">
        <v>0</v>
      </c>
      <c r="AS55" s="5">
        <v>0</v>
      </c>
      <c r="AT55" t="s">
        <v>913</v>
      </c>
      <c r="AU55" t="s">
        <v>913</v>
      </c>
      <c r="AV55" s="5">
        <v>0</v>
      </c>
      <c r="AW55" t="s">
        <v>913</v>
      </c>
      <c r="AX55" t="s">
        <v>911</v>
      </c>
      <c r="AY55" t="s">
        <v>913</v>
      </c>
      <c r="AZ55" t="s">
        <v>913</v>
      </c>
      <c r="BA55" t="s">
        <v>912</v>
      </c>
      <c r="BB55" s="5">
        <v>0</v>
      </c>
      <c r="BC55" t="s">
        <v>913</v>
      </c>
      <c r="BD55" t="s">
        <v>912</v>
      </c>
      <c r="BE55" s="5">
        <v>0</v>
      </c>
      <c r="BF55" t="s">
        <v>913</v>
      </c>
      <c r="BG55" t="s">
        <v>912</v>
      </c>
      <c r="BH55" s="5">
        <v>0</v>
      </c>
      <c r="BI55" t="s">
        <v>913</v>
      </c>
      <c r="BJ55" t="s">
        <v>912</v>
      </c>
      <c r="BK55" s="5">
        <v>0</v>
      </c>
      <c r="BL55" t="s">
        <v>913</v>
      </c>
      <c r="BM55" t="s">
        <v>913</v>
      </c>
      <c r="BN55" s="5">
        <v>0</v>
      </c>
      <c r="BO55">
        <f t="shared" si="1"/>
        <v>31</v>
      </c>
      <c r="BP55">
        <f t="shared" si="2"/>
        <v>11</v>
      </c>
      <c r="BQ55">
        <f t="shared" si="3"/>
        <v>2</v>
      </c>
      <c r="BR55">
        <f t="shared" si="4"/>
        <v>0</v>
      </c>
      <c r="BS55">
        <f t="shared" si="5"/>
        <v>44</v>
      </c>
    </row>
    <row r="56" spans="1:71" x14ac:dyDescent="0.2">
      <c r="A56" s="5">
        <v>63</v>
      </c>
      <c r="B56" t="s">
        <v>913</v>
      </c>
      <c r="C56" t="s">
        <v>912</v>
      </c>
      <c r="D56" t="s">
        <v>913</v>
      </c>
      <c r="E56" s="5">
        <v>0</v>
      </c>
      <c r="F56" t="s">
        <v>912</v>
      </c>
      <c r="G56" t="s">
        <v>912</v>
      </c>
      <c r="H56" s="5">
        <v>0</v>
      </c>
      <c r="I56" s="5">
        <v>0</v>
      </c>
      <c r="J56" s="5">
        <v>0</v>
      </c>
      <c r="K56" t="s">
        <v>913</v>
      </c>
      <c r="L56" t="s">
        <v>912</v>
      </c>
      <c r="M56" s="5">
        <v>0</v>
      </c>
      <c r="N56" s="5">
        <v>0</v>
      </c>
      <c r="O56" s="5">
        <v>0</v>
      </c>
      <c r="P56" t="s">
        <v>912</v>
      </c>
      <c r="Q56" t="s">
        <v>912</v>
      </c>
      <c r="R56" s="5">
        <v>0</v>
      </c>
      <c r="S56" s="5">
        <v>0</v>
      </c>
      <c r="T56" t="s">
        <v>912</v>
      </c>
      <c r="U56" t="s">
        <v>912</v>
      </c>
      <c r="V56" s="5">
        <v>0</v>
      </c>
      <c r="W56" s="5">
        <v>0</v>
      </c>
      <c r="X56" t="s">
        <v>913</v>
      </c>
      <c r="Y56" t="s">
        <v>912</v>
      </c>
      <c r="Z56" s="5">
        <v>0</v>
      </c>
      <c r="AA56" s="5">
        <v>0</v>
      </c>
      <c r="AB56" t="s">
        <v>912</v>
      </c>
      <c r="AC56" t="s">
        <v>913</v>
      </c>
      <c r="AD56" s="5">
        <v>0</v>
      </c>
      <c r="AE56" s="5">
        <v>0</v>
      </c>
      <c r="AF56" s="5">
        <v>0</v>
      </c>
      <c r="AG56" t="s">
        <v>912</v>
      </c>
      <c r="AH56" t="s">
        <v>913</v>
      </c>
      <c r="AI56" t="s">
        <v>913</v>
      </c>
      <c r="AJ56" t="s">
        <v>913</v>
      </c>
      <c r="AK56" t="s">
        <v>912</v>
      </c>
      <c r="AL56" t="s">
        <v>913</v>
      </c>
      <c r="AM56" t="s">
        <v>913</v>
      </c>
      <c r="AN56" t="s">
        <v>913</v>
      </c>
      <c r="AO56" t="s">
        <v>913</v>
      </c>
      <c r="AP56" t="s">
        <v>913</v>
      </c>
      <c r="AQ56" t="s">
        <v>913</v>
      </c>
      <c r="AR56" s="5">
        <v>0</v>
      </c>
      <c r="AS56" s="5">
        <v>0</v>
      </c>
      <c r="AT56" t="s">
        <v>913</v>
      </c>
      <c r="AU56" s="5">
        <v>0</v>
      </c>
      <c r="AV56" s="5">
        <v>0</v>
      </c>
      <c r="AW56" t="s">
        <v>913</v>
      </c>
      <c r="AX56" t="s">
        <v>912</v>
      </c>
      <c r="AY56" s="5">
        <v>0</v>
      </c>
      <c r="AZ56" t="s">
        <v>913</v>
      </c>
      <c r="BA56" t="s">
        <v>913</v>
      </c>
      <c r="BB56" s="5">
        <v>0</v>
      </c>
      <c r="BC56" t="s">
        <v>913</v>
      </c>
      <c r="BD56" t="s">
        <v>912</v>
      </c>
      <c r="BE56" s="5">
        <v>0</v>
      </c>
      <c r="BF56" t="s">
        <v>913</v>
      </c>
      <c r="BG56" t="s">
        <v>912</v>
      </c>
      <c r="BH56" s="5">
        <v>0</v>
      </c>
      <c r="BI56" t="s">
        <v>913</v>
      </c>
      <c r="BJ56" t="s">
        <v>913</v>
      </c>
      <c r="BK56" s="5">
        <v>0</v>
      </c>
      <c r="BL56" t="s">
        <v>913</v>
      </c>
      <c r="BM56" t="s">
        <v>913</v>
      </c>
      <c r="BN56" s="5">
        <v>0</v>
      </c>
      <c r="BO56">
        <f t="shared" si="1"/>
        <v>24</v>
      </c>
      <c r="BP56">
        <f t="shared" si="2"/>
        <v>15</v>
      </c>
      <c r="BQ56">
        <f t="shared" si="3"/>
        <v>0</v>
      </c>
      <c r="BR56">
        <f t="shared" si="4"/>
        <v>0</v>
      </c>
      <c r="BS56">
        <f t="shared" si="5"/>
        <v>39</v>
      </c>
    </row>
    <row r="57" spans="1:71" x14ac:dyDescent="0.2">
      <c r="A57" s="5">
        <v>65</v>
      </c>
      <c r="B57" t="s">
        <v>913</v>
      </c>
      <c r="C57" t="s">
        <v>913</v>
      </c>
      <c r="D57" s="5">
        <v>0</v>
      </c>
      <c r="E57" s="5">
        <v>0</v>
      </c>
      <c r="F57" t="s">
        <v>913</v>
      </c>
      <c r="G57" t="s">
        <v>913</v>
      </c>
      <c r="H57" t="s">
        <v>913</v>
      </c>
      <c r="I57" s="5">
        <v>0</v>
      </c>
      <c r="J57" s="5">
        <v>0</v>
      </c>
      <c r="K57" t="s">
        <v>913</v>
      </c>
      <c r="L57" t="s">
        <v>913</v>
      </c>
      <c r="M57" s="5">
        <v>0</v>
      </c>
      <c r="N57" s="5">
        <v>0</v>
      </c>
      <c r="O57" s="5">
        <v>0</v>
      </c>
      <c r="P57" t="s">
        <v>913</v>
      </c>
      <c r="Q57" t="s">
        <v>913</v>
      </c>
      <c r="R57" s="5">
        <v>0</v>
      </c>
      <c r="S57" s="5">
        <v>0</v>
      </c>
      <c r="T57" t="s">
        <v>912</v>
      </c>
      <c r="U57" t="s">
        <v>913</v>
      </c>
      <c r="V57" s="5">
        <v>0</v>
      </c>
      <c r="W57" s="5">
        <v>0</v>
      </c>
      <c r="X57" t="s">
        <v>913</v>
      </c>
      <c r="Y57" t="s">
        <v>913</v>
      </c>
      <c r="Z57" s="5">
        <v>0</v>
      </c>
      <c r="AA57" s="5">
        <v>0</v>
      </c>
      <c r="AB57" t="s">
        <v>913</v>
      </c>
      <c r="AC57" t="s">
        <v>912</v>
      </c>
      <c r="AD57" t="s">
        <v>913</v>
      </c>
      <c r="AE57" s="5">
        <v>0</v>
      </c>
      <c r="AF57" s="5">
        <v>0</v>
      </c>
      <c r="AG57" t="s">
        <v>913</v>
      </c>
      <c r="AH57" t="s">
        <v>913</v>
      </c>
      <c r="AI57" t="s">
        <v>912</v>
      </c>
      <c r="AJ57" s="5">
        <v>0</v>
      </c>
      <c r="AK57" t="s">
        <v>913</v>
      </c>
      <c r="AL57" s="5">
        <v>0</v>
      </c>
      <c r="AM57" t="s">
        <v>913</v>
      </c>
      <c r="AN57" t="s">
        <v>913</v>
      </c>
      <c r="AO57" t="s">
        <v>913</v>
      </c>
      <c r="AP57" t="s">
        <v>913</v>
      </c>
      <c r="AQ57" t="s">
        <v>912</v>
      </c>
      <c r="AR57" t="s">
        <v>913</v>
      </c>
      <c r="AS57" s="5">
        <v>0</v>
      </c>
      <c r="AT57" t="s">
        <v>913</v>
      </c>
      <c r="AU57" t="s">
        <v>913</v>
      </c>
      <c r="AV57" s="5">
        <v>0</v>
      </c>
      <c r="AW57" t="s">
        <v>913</v>
      </c>
      <c r="AX57" t="s">
        <v>913</v>
      </c>
      <c r="AY57" t="s">
        <v>913</v>
      </c>
      <c r="AZ57" t="s">
        <v>913</v>
      </c>
      <c r="BA57" t="s">
        <v>913</v>
      </c>
      <c r="BB57" s="5">
        <v>0</v>
      </c>
      <c r="BC57" t="s">
        <v>913</v>
      </c>
      <c r="BD57" t="s">
        <v>913</v>
      </c>
      <c r="BE57" s="5">
        <v>0</v>
      </c>
      <c r="BF57" t="s">
        <v>913</v>
      </c>
      <c r="BG57" t="s">
        <v>913</v>
      </c>
      <c r="BH57" t="s">
        <v>913</v>
      </c>
      <c r="BI57" t="s">
        <v>913</v>
      </c>
      <c r="BJ57" t="s">
        <v>913</v>
      </c>
      <c r="BK57" t="s">
        <v>913</v>
      </c>
      <c r="BL57" t="s">
        <v>913</v>
      </c>
      <c r="BM57" t="s">
        <v>913</v>
      </c>
      <c r="BN57" t="s">
        <v>913</v>
      </c>
      <c r="BO57">
        <f t="shared" si="1"/>
        <v>40</v>
      </c>
      <c r="BP57">
        <f t="shared" si="2"/>
        <v>4</v>
      </c>
      <c r="BQ57">
        <f t="shared" si="3"/>
        <v>0</v>
      </c>
      <c r="BR57">
        <f t="shared" si="4"/>
        <v>0</v>
      </c>
      <c r="BS57">
        <f t="shared" si="5"/>
        <v>44</v>
      </c>
    </row>
    <row r="58" spans="1:71" x14ac:dyDescent="0.2">
      <c r="A58" s="5">
        <v>66</v>
      </c>
      <c r="B58" t="s">
        <v>913</v>
      </c>
      <c r="C58" t="s">
        <v>913</v>
      </c>
      <c r="D58" t="s">
        <v>913</v>
      </c>
      <c r="E58" s="5">
        <v>0</v>
      </c>
      <c r="F58" t="s">
        <v>913</v>
      </c>
      <c r="G58" t="s">
        <v>913</v>
      </c>
      <c r="H58" s="5">
        <v>0</v>
      </c>
      <c r="I58" s="5">
        <v>0</v>
      </c>
      <c r="J58" s="5">
        <v>0</v>
      </c>
      <c r="K58" t="s">
        <v>913</v>
      </c>
      <c r="L58" t="s">
        <v>913</v>
      </c>
      <c r="M58" t="s">
        <v>913</v>
      </c>
      <c r="N58" s="5">
        <v>0</v>
      </c>
      <c r="O58" s="5">
        <v>0</v>
      </c>
      <c r="P58" t="s">
        <v>913</v>
      </c>
      <c r="Q58" t="s">
        <v>913</v>
      </c>
      <c r="R58" t="s">
        <v>913</v>
      </c>
      <c r="S58" s="5">
        <v>0</v>
      </c>
      <c r="T58" t="s">
        <v>913</v>
      </c>
      <c r="U58" t="s">
        <v>913</v>
      </c>
      <c r="V58" s="5">
        <v>0</v>
      </c>
      <c r="W58" s="5">
        <v>0</v>
      </c>
      <c r="X58" t="s">
        <v>913</v>
      </c>
      <c r="Y58" t="s">
        <v>913</v>
      </c>
      <c r="Z58" s="5">
        <v>0</v>
      </c>
      <c r="AA58" s="5">
        <v>0</v>
      </c>
      <c r="AB58" t="s">
        <v>913</v>
      </c>
      <c r="AC58" t="s">
        <v>913</v>
      </c>
      <c r="AD58" t="s">
        <v>912</v>
      </c>
      <c r="AE58" t="s">
        <v>913</v>
      </c>
      <c r="AF58" s="5">
        <v>0</v>
      </c>
      <c r="AG58" t="s">
        <v>913</v>
      </c>
      <c r="AH58" t="s">
        <v>913</v>
      </c>
      <c r="AI58" s="5">
        <v>0</v>
      </c>
      <c r="AJ58" t="s">
        <v>913</v>
      </c>
      <c r="AK58" t="s">
        <v>913</v>
      </c>
      <c r="AL58" t="s">
        <v>913</v>
      </c>
      <c r="AM58" t="s">
        <v>913</v>
      </c>
      <c r="AN58" t="s">
        <v>913</v>
      </c>
      <c r="AO58" s="5">
        <v>0</v>
      </c>
      <c r="AP58" t="s">
        <v>912</v>
      </c>
      <c r="AQ58" t="s">
        <v>913</v>
      </c>
      <c r="AR58" t="s">
        <v>913</v>
      </c>
      <c r="AS58" s="5">
        <v>0</v>
      </c>
      <c r="AT58" t="s">
        <v>913</v>
      </c>
      <c r="AU58" t="s">
        <v>911</v>
      </c>
      <c r="AV58" t="s">
        <v>913</v>
      </c>
      <c r="AW58" t="s">
        <v>913</v>
      </c>
      <c r="AX58" t="s">
        <v>913</v>
      </c>
      <c r="AY58" t="s">
        <v>913</v>
      </c>
      <c r="AZ58" t="s">
        <v>913</v>
      </c>
      <c r="BA58" t="s">
        <v>913</v>
      </c>
      <c r="BB58" t="s">
        <v>912</v>
      </c>
      <c r="BC58" t="s">
        <v>913</v>
      </c>
      <c r="BD58" t="s">
        <v>913</v>
      </c>
      <c r="BE58" t="s">
        <v>913</v>
      </c>
      <c r="BF58" t="s">
        <v>913</v>
      </c>
      <c r="BG58" t="s">
        <v>913</v>
      </c>
      <c r="BH58" s="5">
        <v>0</v>
      </c>
      <c r="BI58" t="s">
        <v>913</v>
      </c>
      <c r="BJ58" t="s">
        <v>913</v>
      </c>
      <c r="BK58" t="s">
        <v>913</v>
      </c>
      <c r="BL58" t="s">
        <v>913</v>
      </c>
      <c r="BM58" t="s">
        <v>913</v>
      </c>
      <c r="BN58" t="s">
        <v>913</v>
      </c>
      <c r="BO58">
        <f t="shared" si="1"/>
        <v>45</v>
      </c>
      <c r="BP58">
        <f t="shared" si="2"/>
        <v>3</v>
      </c>
      <c r="BQ58">
        <f t="shared" si="3"/>
        <v>1</v>
      </c>
      <c r="BR58">
        <f t="shared" si="4"/>
        <v>0</v>
      </c>
      <c r="BS58">
        <f t="shared" si="5"/>
        <v>49</v>
      </c>
    </row>
    <row r="59" spans="1:71" x14ac:dyDescent="0.2">
      <c r="A59" s="5">
        <v>67</v>
      </c>
      <c r="B59" t="s">
        <v>912</v>
      </c>
      <c r="C59" t="s">
        <v>913</v>
      </c>
      <c r="D59" t="s">
        <v>913</v>
      </c>
      <c r="E59" s="5">
        <v>0</v>
      </c>
      <c r="F59" t="s">
        <v>913</v>
      </c>
      <c r="G59" t="s">
        <v>912</v>
      </c>
      <c r="H59" t="s">
        <v>912</v>
      </c>
      <c r="I59" s="5">
        <v>0</v>
      </c>
      <c r="J59" s="5">
        <v>0</v>
      </c>
      <c r="K59" t="s">
        <v>913</v>
      </c>
      <c r="L59" t="s">
        <v>911</v>
      </c>
      <c r="M59" s="5">
        <v>0</v>
      </c>
      <c r="N59" s="5">
        <v>0</v>
      </c>
      <c r="O59" s="5">
        <v>0</v>
      </c>
      <c r="P59" t="s">
        <v>911</v>
      </c>
      <c r="Q59" t="s">
        <v>911</v>
      </c>
      <c r="R59" t="s">
        <v>911</v>
      </c>
      <c r="S59" s="5">
        <v>0</v>
      </c>
      <c r="T59" t="s">
        <v>913</v>
      </c>
      <c r="U59" t="s">
        <v>912</v>
      </c>
      <c r="V59" t="s">
        <v>912</v>
      </c>
      <c r="W59" s="5">
        <v>0</v>
      </c>
      <c r="X59" t="s">
        <v>913</v>
      </c>
      <c r="Y59" t="s">
        <v>913</v>
      </c>
      <c r="Z59" t="s">
        <v>913</v>
      </c>
      <c r="AA59" t="s">
        <v>913</v>
      </c>
      <c r="AB59" t="s">
        <v>913</v>
      </c>
      <c r="AC59" t="s">
        <v>912</v>
      </c>
      <c r="AD59" t="s">
        <v>913</v>
      </c>
      <c r="AE59" s="5">
        <v>0</v>
      </c>
      <c r="AF59" s="5">
        <v>0</v>
      </c>
      <c r="AG59" t="s">
        <v>913</v>
      </c>
      <c r="AH59" t="s">
        <v>911</v>
      </c>
      <c r="AI59" t="s">
        <v>911</v>
      </c>
      <c r="AJ59" t="s">
        <v>911</v>
      </c>
      <c r="AK59" t="s">
        <v>919</v>
      </c>
      <c r="AL59" s="5">
        <v>0</v>
      </c>
      <c r="AM59" t="s">
        <v>912</v>
      </c>
      <c r="AN59" t="s">
        <v>913</v>
      </c>
      <c r="AO59" t="s">
        <v>911</v>
      </c>
      <c r="AP59" t="s">
        <v>913</v>
      </c>
      <c r="AQ59" t="s">
        <v>912</v>
      </c>
      <c r="AR59" t="s">
        <v>912</v>
      </c>
      <c r="AS59" s="5">
        <v>0</v>
      </c>
      <c r="AT59" t="s">
        <v>913</v>
      </c>
      <c r="AU59" t="s">
        <v>913</v>
      </c>
      <c r="AV59" t="s">
        <v>912</v>
      </c>
      <c r="AW59" t="s">
        <v>913</v>
      </c>
      <c r="AX59" t="s">
        <v>913</v>
      </c>
      <c r="AY59" s="5">
        <v>0</v>
      </c>
      <c r="AZ59" t="s">
        <v>913</v>
      </c>
      <c r="BA59" t="s">
        <v>912</v>
      </c>
      <c r="BB59" s="5">
        <v>0</v>
      </c>
      <c r="BC59" t="s">
        <v>912</v>
      </c>
      <c r="BD59" s="5">
        <v>0</v>
      </c>
      <c r="BE59" s="5">
        <v>0</v>
      </c>
      <c r="BF59" t="s">
        <v>913</v>
      </c>
      <c r="BG59" t="s">
        <v>912</v>
      </c>
      <c r="BH59" s="5">
        <v>0</v>
      </c>
      <c r="BI59" t="s">
        <v>913</v>
      </c>
      <c r="BJ59" t="s">
        <v>912</v>
      </c>
      <c r="BK59" t="s">
        <v>912</v>
      </c>
      <c r="BL59" t="s">
        <v>913</v>
      </c>
      <c r="BM59" t="s">
        <v>912</v>
      </c>
      <c r="BN59" s="5">
        <v>0</v>
      </c>
      <c r="BO59">
        <f t="shared" si="1"/>
        <v>22</v>
      </c>
      <c r="BP59">
        <f t="shared" si="2"/>
        <v>16</v>
      </c>
      <c r="BQ59">
        <f t="shared" si="3"/>
        <v>8</v>
      </c>
      <c r="BR59">
        <f t="shared" si="4"/>
        <v>1</v>
      </c>
      <c r="BS59">
        <f t="shared" si="5"/>
        <v>47</v>
      </c>
    </row>
    <row r="60" spans="1:71" x14ac:dyDescent="0.2">
      <c r="A60" s="5">
        <v>68</v>
      </c>
      <c r="B60" t="s">
        <v>913</v>
      </c>
      <c r="C60" t="s">
        <v>913</v>
      </c>
      <c r="D60" s="5">
        <v>0</v>
      </c>
      <c r="E60" s="5">
        <v>0</v>
      </c>
      <c r="F60" t="s">
        <v>913</v>
      </c>
      <c r="G60" t="s">
        <v>913</v>
      </c>
      <c r="H60" s="5">
        <v>0</v>
      </c>
      <c r="I60" s="5">
        <v>0</v>
      </c>
      <c r="J60" s="5">
        <v>0</v>
      </c>
      <c r="K60" t="s">
        <v>913</v>
      </c>
      <c r="L60" t="s">
        <v>913</v>
      </c>
      <c r="M60" t="s">
        <v>913</v>
      </c>
      <c r="N60" s="5">
        <v>0</v>
      </c>
      <c r="O60" s="5">
        <v>0</v>
      </c>
      <c r="P60" t="s">
        <v>913</v>
      </c>
      <c r="Q60" t="s">
        <v>913</v>
      </c>
      <c r="R60" t="s">
        <v>913</v>
      </c>
      <c r="S60" s="5">
        <v>0</v>
      </c>
      <c r="T60" t="s">
        <v>913</v>
      </c>
      <c r="U60" t="s">
        <v>913</v>
      </c>
      <c r="V60" t="s">
        <v>913</v>
      </c>
      <c r="W60" s="5">
        <v>0</v>
      </c>
      <c r="X60" t="s">
        <v>913</v>
      </c>
      <c r="Y60" t="s">
        <v>913</v>
      </c>
      <c r="Z60" t="s">
        <v>913</v>
      </c>
      <c r="AA60" s="5">
        <v>0</v>
      </c>
      <c r="AB60" t="s">
        <v>913</v>
      </c>
      <c r="AC60" t="s">
        <v>913</v>
      </c>
      <c r="AD60" s="5">
        <v>0</v>
      </c>
      <c r="AE60" s="5">
        <v>0</v>
      </c>
      <c r="AF60" s="5">
        <v>0</v>
      </c>
      <c r="AG60" t="s">
        <v>913</v>
      </c>
      <c r="AH60" s="5">
        <v>0</v>
      </c>
      <c r="AI60" s="5">
        <v>0</v>
      </c>
      <c r="AJ60" t="s">
        <v>913</v>
      </c>
      <c r="AK60" t="s">
        <v>913</v>
      </c>
      <c r="AL60" t="s">
        <v>913</v>
      </c>
      <c r="AM60" t="s">
        <v>913</v>
      </c>
      <c r="AN60" t="s">
        <v>913</v>
      </c>
      <c r="AO60" s="5">
        <v>0</v>
      </c>
      <c r="AP60" t="s">
        <v>913</v>
      </c>
      <c r="AQ60" t="s">
        <v>913</v>
      </c>
      <c r="AR60" s="5">
        <v>0</v>
      </c>
      <c r="AS60" s="5">
        <v>0</v>
      </c>
      <c r="AT60" t="s">
        <v>913</v>
      </c>
      <c r="AU60" t="s">
        <v>913</v>
      </c>
      <c r="AV60" t="s">
        <v>913</v>
      </c>
      <c r="AW60" t="s">
        <v>913</v>
      </c>
      <c r="AX60" t="s">
        <v>913</v>
      </c>
      <c r="AY60" t="s">
        <v>913</v>
      </c>
      <c r="AZ60" t="s">
        <v>913</v>
      </c>
      <c r="BA60" t="s">
        <v>913</v>
      </c>
      <c r="BB60" t="s">
        <v>913</v>
      </c>
      <c r="BC60" t="s">
        <v>913</v>
      </c>
      <c r="BD60" t="s">
        <v>913</v>
      </c>
      <c r="BE60" t="s">
        <v>913</v>
      </c>
      <c r="BF60" t="s">
        <v>913</v>
      </c>
      <c r="BG60" t="s">
        <v>913</v>
      </c>
      <c r="BH60" s="5">
        <v>0</v>
      </c>
      <c r="BI60" t="s">
        <v>913</v>
      </c>
      <c r="BJ60" t="s">
        <v>913</v>
      </c>
      <c r="BK60" s="5">
        <v>0</v>
      </c>
      <c r="BL60" t="s">
        <v>913</v>
      </c>
      <c r="BM60" t="s">
        <v>912</v>
      </c>
      <c r="BN60" s="5">
        <v>0</v>
      </c>
      <c r="BO60">
        <f t="shared" si="1"/>
        <v>43</v>
      </c>
      <c r="BP60">
        <f t="shared" si="2"/>
        <v>1</v>
      </c>
      <c r="BQ60">
        <f t="shared" si="3"/>
        <v>0</v>
      </c>
      <c r="BR60">
        <f t="shared" si="4"/>
        <v>0</v>
      </c>
      <c r="BS60">
        <f t="shared" si="5"/>
        <v>44</v>
      </c>
    </row>
    <row r="61" spans="1:71" x14ac:dyDescent="0.2">
      <c r="A61" s="5">
        <v>69</v>
      </c>
      <c r="B61" t="s">
        <v>913</v>
      </c>
      <c r="C61" t="s">
        <v>912</v>
      </c>
      <c r="D61" s="5">
        <v>0</v>
      </c>
      <c r="E61" s="5">
        <v>0</v>
      </c>
      <c r="F61" t="s">
        <v>913</v>
      </c>
      <c r="G61" t="s">
        <v>912</v>
      </c>
      <c r="H61" s="5">
        <v>0</v>
      </c>
      <c r="I61" s="5">
        <v>0</v>
      </c>
      <c r="J61" s="5">
        <v>0</v>
      </c>
      <c r="K61" t="s">
        <v>912</v>
      </c>
      <c r="L61" t="s">
        <v>913</v>
      </c>
      <c r="M61" s="5">
        <v>0</v>
      </c>
      <c r="N61" s="5">
        <v>0</v>
      </c>
      <c r="O61" s="5">
        <v>0</v>
      </c>
      <c r="P61" t="s">
        <v>913</v>
      </c>
      <c r="Q61" t="s">
        <v>913</v>
      </c>
      <c r="R61" s="5">
        <v>0</v>
      </c>
      <c r="S61" s="5">
        <v>0</v>
      </c>
      <c r="T61" t="s">
        <v>912</v>
      </c>
      <c r="U61" t="s">
        <v>913</v>
      </c>
      <c r="V61" t="s">
        <v>913</v>
      </c>
      <c r="W61" s="5">
        <v>0</v>
      </c>
      <c r="X61" t="s">
        <v>913</v>
      </c>
      <c r="Y61" t="s">
        <v>913</v>
      </c>
      <c r="Z61" t="s">
        <v>913</v>
      </c>
      <c r="AA61" s="5">
        <v>0</v>
      </c>
      <c r="AB61" t="s">
        <v>913</v>
      </c>
      <c r="AC61" t="s">
        <v>913</v>
      </c>
      <c r="AD61" s="5">
        <v>0</v>
      </c>
      <c r="AE61" s="5">
        <v>0</v>
      </c>
      <c r="AF61" s="5">
        <v>0</v>
      </c>
      <c r="AG61" t="s">
        <v>913</v>
      </c>
      <c r="AH61" t="s">
        <v>913</v>
      </c>
      <c r="AI61" s="5">
        <v>0</v>
      </c>
      <c r="AJ61" t="s">
        <v>913</v>
      </c>
      <c r="AK61" t="s">
        <v>913</v>
      </c>
      <c r="AL61" t="s">
        <v>913</v>
      </c>
      <c r="AM61" t="s">
        <v>913</v>
      </c>
      <c r="AN61" t="s">
        <v>913</v>
      </c>
      <c r="AO61" s="5">
        <v>0</v>
      </c>
      <c r="AP61" t="s">
        <v>913</v>
      </c>
      <c r="AQ61" t="s">
        <v>913</v>
      </c>
      <c r="AR61" s="5">
        <v>0</v>
      </c>
      <c r="AS61" s="5">
        <v>0</v>
      </c>
      <c r="AT61" t="s">
        <v>913</v>
      </c>
      <c r="AU61" t="s">
        <v>913</v>
      </c>
      <c r="AV61" s="5">
        <v>0</v>
      </c>
      <c r="AW61" t="s">
        <v>913</v>
      </c>
      <c r="AX61" t="s">
        <v>913</v>
      </c>
      <c r="AY61" s="5">
        <v>0</v>
      </c>
      <c r="AZ61" t="s">
        <v>913</v>
      </c>
      <c r="BA61" s="5">
        <v>0</v>
      </c>
      <c r="BB61" s="5">
        <v>0</v>
      </c>
      <c r="BC61" t="s">
        <v>913</v>
      </c>
      <c r="BD61" t="s">
        <v>913</v>
      </c>
      <c r="BE61" s="5">
        <v>0</v>
      </c>
      <c r="BF61" t="s">
        <v>913</v>
      </c>
      <c r="BG61" t="s">
        <v>913</v>
      </c>
      <c r="BH61" s="5">
        <v>0</v>
      </c>
      <c r="BI61" t="s">
        <v>913</v>
      </c>
      <c r="BJ61" t="s">
        <v>913</v>
      </c>
      <c r="BK61" s="5">
        <v>0</v>
      </c>
      <c r="BL61" t="s">
        <v>913</v>
      </c>
      <c r="BM61" t="s">
        <v>912</v>
      </c>
      <c r="BN61" s="5">
        <v>0</v>
      </c>
      <c r="BO61">
        <f t="shared" si="1"/>
        <v>33</v>
      </c>
      <c r="BP61">
        <f t="shared" si="2"/>
        <v>5</v>
      </c>
      <c r="BQ61">
        <f t="shared" si="3"/>
        <v>0</v>
      </c>
      <c r="BR61">
        <f t="shared" si="4"/>
        <v>0</v>
      </c>
      <c r="BS61">
        <f t="shared" si="5"/>
        <v>38</v>
      </c>
    </row>
    <row r="62" spans="1:71" x14ac:dyDescent="0.2">
      <c r="BO62">
        <f>SUM(BO2:BO61)</f>
        <v>1786</v>
      </c>
      <c r="BP62">
        <f t="shared" ref="BP62:BR62" si="6">SUM(BP2:BP61)</f>
        <v>327</v>
      </c>
      <c r="BQ62">
        <f t="shared" si="6"/>
        <v>63</v>
      </c>
      <c r="BR62">
        <f t="shared" si="6"/>
        <v>12</v>
      </c>
      <c r="BS62">
        <f>SUM(BS2:BS61)</f>
        <v>2188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AF28-D801-5240-9887-BAA5D645E747}">
  <dimension ref="A1:BQ143"/>
  <sheetViews>
    <sheetView topLeftCell="AP1" zoomScale="70" zoomScaleNormal="70" workbookViewId="0">
      <selection activeCell="BQ2" sqref="BQ2:BQ61"/>
    </sheetView>
  </sheetViews>
  <sheetFormatPr baseColWidth="10" defaultRowHeight="15" x14ac:dyDescent="0.2"/>
  <cols>
    <col min="68" max="68" width="18.1640625" customWidth="1"/>
  </cols>
  <sheetData>
    <row r="1" spans="1:69" x14ac:dyDescent="0.2">
      <c r="A1" s="6" t="s">
        <v>0</v>
      </c>
      <c r="B1" s="15" t="s">
        <v>428</v>
      </c>
      <c r="C1" s="15" t="s">
        <v>429</v>
      </c>
      <c r="D1" s="15" t="s">
        <v>430</v>
      </c>
      <c r="E1" s="15" t="s">
        <v>431</v>
      </c>
      <c r="F1" s="15" t="s">
        <v>432</v>
      </c>
      <c r="G1" s="15" t="s">
        <v>433</v>
      </c>
      <c r="H1" s="15" t="s">
        <v>434</v>
      </c>
      <c r="I1" s="15" t="s">
        <v>435</v>
      </c>
      <c r="J1" s="15" t="s">
        <v>436</v>
      </c>
      <c r="K1" s="15" t="s">
        <v>437</v>
      </c>
      <c r="L1" s="15" t="s">
        <v>438</v>
      </c>
      <c r="M1" s="15" t="s">
        <v>439</v>
      </c>
      <c r="N1" s="15" t="s">
        <v>440</v>
      </c>
      <c r="O1" s="15" t="s">
        <v>441</v>
      </c>
      <c r="P1" s="15" t="s">
        <v>442</v>
      </c>
      <c r="Q1" s="15" t="s">
        <v>443</v>
      </c>
      <c r="R1" s="15" t="s">
        <v>444</v>
      </c>
      <c r="S1" s="15" t="s">
        <v>445</v>
      </c>
      <c r="T1" s="15" t="s">
        <v>446</v>
      </c>
      <c r="U1" s="15" t="s">
        <v>447</v>
      </c>
      <c r="V1" s="15" t="s">
        <v>448</v>
      </c>
      <c r="W1" s="15" t="s">
        <v>449</v>
      </c>
      <c r="X1" s="15" t="s">
        <v>450</v>
      </c>
      <c r="Y1" s="15" t="s">
        <v>451</v>
      </c>
      <c r="Z1" s="15" t="s">
        <v>452</v>
      </c>
      <c r="AA1" s="15" t="s">
        <v>453</v>
      </c>
      <c r="AB1" s="15" t="s">
        <v>454</v>
      </c>
      <c r="AC1" s="15" t="s">
        <v>455</v>
      </c>
      <c r="AD1" s="15" t="s">
        <v>456</v>
      </c>
      <c r="AE1" s="15" t="s">
        <v>457</v>
      </c>
      <c r="AF1" s="15" t="s">
        <v>458</v>
      </c>
      <c r="AG1" s="15" t="s">
        <v>1366</v>
      </c>
      <c r="AH1" s="15" t="s">
        <v>1367</v>
      </c>
      <c r="AI1" s="15" t="s">
        <v>1368</v>
      </c>
      <c r="AJ1" s="15" t="s">
        <v>462</v>
      </c>
      <c r="AK1" s="15" t="s">
        <v>463</v>
      </c>
      <c r="AL1" s="15" t="s">
        <v>464</v>
      </c>
      <c r="AM1" s="15" t="s">
        <v>465</v>
      </c>
      <c r="AN1" s="15" t="s">
        <v>466</v>
      </c>
      <c r="AO1" s="15" t="s">
        <v>467</v>
      </c>
      <c r="AP1" s="15" t="s">
        <v>468</v>
      </c>
      <c r="AQ1" s="15" t="s">
        <v>469</v>
      </c>
      <c r="AR1" s="15" t="s">
        <v>470</v>
      </c>
      <c r="AS1" s="15" t="s">
        <v>471</v>
      </c>
      <c r="AT1" s="15" t="s">
        <v>472</v>
      </c>
      <c r="AU1" s="15" t="s">
        <v>473</v>
      </c>
      <c r="AV1" s="15" t="s">
        <v>474</v>
      </c>
      <c r="AW1" s="15" t="s">
        <v>475</v>
      </c>
      <c r="AX1" s="15" t="s">
        <v>476</v>
      </c>
      <c r="AY1" s="15" t="s">
        <v>477</v>
      </c>
      <c r="AZ1" s="15" t="s">
        <v>478</v>
      </c>
      <c r="BA1" s="15" t="s">
        <v>479</v>
      </c>
      <c r="BB1" s="15" t="s">
        <v>480</v>
      </c>
      <c r="BC1" s="15" t="s">
        <v>481</v>
      </c>
      <c r="BD1" s="15" t="s">
        <v>482</v>
      </c>
      <c r="BE1" s="15" t="s">
        <v>483</v>
      </c>
      <c r="BF1" s="15" t="s">
        <v>484</v>
      </c>
      <c r="BG1" s="15" t="s">
        <v>485</v>
      </c>
      <c r="BH1" s="15" t="s">
        <v>486</v>
      </c>
      <c r="BI1" s="15" t="s">
        <v>487</v>
      </c>
      <c r="BJ1" s="15" t="s">
        <v>488</v>
      </c>
      <c r="BK1" s="15" t="s">
        <v>489</v>
      </c>
      <c r="BL1" s="15" t="s">
        <v>1369</v>
      </c>
      <c r="BM1" s="15" t="s">
        <v>1370</v>
      </c>
      <c r="BN1" s="15" t="s">
        <v>1371</v>
      </c>
      <c r="BP1" s="15" t="s">
        <v>1463</v>
      </c>
      <c r="BQ1" s="15" t="s">
        <v>1464</v>
      </c>
    </row>
    <row r="2" spans="1:69" x14ac:dyDescent="0.2">
      <c r="A2" s="5">
        <v>1</v>
      </c>
      <c r="B2">
        <v>3</v>
      </c>
      <c r="C2">
        <v>3</v>
      </c>
      <c r="D2" s="5" t="s">
        <v>1372</v>
      </c>
      <c r="E2" s="5" t="s">
        <v>1372</v>
      </c>
      <c r="F2">
        <v>3</v>
      </c>
      <c r="G2">
        <v>3</v>
      </c>
      <c r="H2">
        <v>3</v>
      </c>
      <c r="I2" s="5" t="s">
        <v>1372</v>
      </c>
      <c r="J2" s="5" t="s">
        <v>1372</v>
      </c>
      <c r="K2">
        <v>3</v>
      </c>
      <c r="L2">
        <v>3</v>
      </c>
      <c r="M2">
        <v>3</v>
      </c>
      <c r="N2">
        <v>4</v>
      </c>
      <c r="O2" s="5" t="s">
        <v>1372</v>
      </c>
      <c r="P2">
        <v>2</v>
      </c>
      <c r="Q2">
        <v>4</v>
      </c>
      <c r="R2" s="5" t="s">
        <v>1372</v>
      </c>
      <c r="S2" s="5" t="s">
        <v>1372</v>
      </c>
      <c r="T2">
        <v>3</v>
      </c>
      <c r="U2">
        <v>3</v>
      </c>
      <c r="V2">
        <v>4</v>
      </c>
      <c r="W2" s="5" t="s">
        <v>1372</v>
      </c>
      <c r="X2">
        <v>2</v>
      </c>
      <c r="Y2">
        <v>4</v>
      </c>
      <c r="Z2" s="5" t="s">
        <v>1372</v>
      </c>
      <c r="AA2" s="5" t="s">
        <v>1372</v>
      </c>
      <c r="AB2">
        <v>2</v>
      </c>
      <c r="AC2">
        <v>3</v>
      </c>
      <c r="AD2" s="5" t="s">
        <v>1372</v>
      </c>
      <c r="AE2" s="5" t="s">
        <v>1372</v>
      </c>
      <c r="AF2" s="5" t="s">
        <v>1372</v>
      </c>
      <c r="AG2">
        <v>2</v>
      </c>
      <c r="AH2">
        <v>2</v>
      </c>
      <c r="AI2" s="5" t="s">
        <v>1372</v>
      </c>
      <c r="AJ2">
        <v>2</v>
      </c>
      <c r="AK2">
        <v>2</v>
      </c>
      <c r="AL2" s="5" t="s">
        <v>1372</v>
      </c>
      <c r="AM2">
        <v>2</v>
      </c>
      <c r="AN2">
        <v>2</v>
      </c>
      <c r="AO2" s="5" t="s">
        <v>1372</v>
      </c>
      <c r="AP2">
        <v>2</v>
      </c>
      <c r="AQ2" s="5" t="s">
        <v>1372</v>
      </c>
      <c r="AR2" s="5" t="s">
        <v>1372</v>
      </c>
      <c r="AS2" s="5" t="s">
        <v>1372</v>
      </c>
      <c r="AT2">
        <v>1</v>
      </c>
      <c r="AU2" s="5" t="s">
        <v>1372</v>
      </c>
      <c r="AV2" s="5" t="s">
        <v>1372</v>
      </c>
      <c r="AW2">
        <v>3</v>
      </c>
      <c r="AX2">
        <v>3</v>
      </c>
      <c r="AY2">
        <v>1</v>
      </c>
      <c r="AZ2">
        <v>1</v>
      </c>
      <c r="BA2">
        <v>1</v>
      </c>
      <c r="BB2" s="5" t="s">
        <v>1372</v>
      </c>
      <c r="BC2">
        <v>3</v>
      </c>
      <c r="BD2">
        <v>3</v>
      </c>
      <c r="BE2">
        <v>3</v>
      </c>
      <c r="BF2">
        <v>3</v>
      </c>
      <c r="BG2">
        <v>4</v>
      </c>
      <c r="BH2" s="5" t="s">
        <v>1372</v>
      </c>
      <c r="BI2">
        <v>2</v>
      </c>
      <c r="BJ2">
        <v>2</v>
      </c>
      <c r="BK2" s="5" t="s">
        <v>1372</v>
      </c>
      <c r="BL2">
        <v>4</v>
      </c>
      <c r="BM2">
        <v>4</v>
      </c>
      <c r="BN2" s="5" t="s">
        <v>1372</v>
      </c>
      <c r="BP2">
        <f>COUNTIF(B2:BN2,"1")</f>
        <v>4</v>
      </c>
      <c r="BQ2">
        <f>COUNTIF(B2:BN2,"2")</f>
        <v>12</v>
      </c>
    </row>
    <row r="3" spans="1:69" x14ac:dyDescent="0.2">
      <c r="A3" s="5">
        <v>2</v>
      </c>
      <c r="B3">
        <v>1</v>
      </c>
      <c r="C3">
        <v>1</v>
      </c>
      <c r="D3">
        <v>1</v>
      </c>
      <c r="E3" s="5" t="s">
        <v>1372</v>
      </c>
      <c r="F3">
        <v>1</v>
      </c>
      <c r="G3">
        <v>1</v>
      </c>
      <c r="H3" s="5" t="s">
        <v>1372</v>
      </c>
      <c r="I3" s="5" t="s">
        <v>1372</v>
      </c>
      <c r="J3" s="5" t="s">
        <v>1372</v>
      </c>
      <c r="K3">
        <v>1</v>
      </c>
      <c r="L3">
        <v>1</v>
      </c>
      <c r="M3" s="5" t="s">
        <v>1372</v>
      </c>
      <c r="N3" s="5" t="s">
        <v>1372</v>
      </c>
      <c r="O3" s="5" t="s">
        <v>1372</v>
      </c>
      <c r="P3">
        <v>1</v>
      </c>
      <c r="Q3" s="5" t="s">
        <v>1372</v>
      </c>
      <c r="R3" s="5" t="s">
        <v>1372</v>
      </c>
      <c r="S3" s="5" t="s">
        <v>1372</v>
      </c>
      <c r="T3">
        <v>1</v>
      </c>
      <c r="U3">
        <v>1</v>
      </c>
      <c r="V3" s="5" t="s">
        <v>1372</v>
      </c>
      <c r="W3" s="5" t="s">
        <v>1372</v>
      </c>
      <c r="X3">
        <v>1</v>
      </c>
      <c r="Y3" s="5" t="s">
        <v>1372</v>
      </c>
      <c r="Z3" s="5" t="s">
        <v>1372</v>
      </c>
      <c r="AA3" s="5" t="s">
        <v>1372</v>
      </c>
      <c r="AB3">
        <v>1</v>
      </c>
      <c r="AC3" s="5" t="s">
        <v>1372</v>
      </c>
      <c r="AD3" s="5" t="s">
        <v>1372</v>
      </c>
      <c r="AE3" s="5" t="s">
        <v>1372</v>
      </c>
      <c r="AF3" s="5" t="s">
        <v>1372</v>
      </c>
      <c r="AG3">
        <v>1</v>
      </c>
      <c r="AH3">
        <v>1</v>
      </c>
      <c r="AI3" s="5" t="s">
        <v>1372</v>
      </c>
      <c r="AJ3">
        <v>1</v>
      </c>
      <c r="AK3" s="5" t="s">
        <v>1372</v>
      </c>
      <c r="AL3" s="5" t="s">
        <v>1372</v>
      </c>
      <c r="AM3">
        <v>1</v>
      </c>
      <c r="AN3">
        <v>1</v>
      </c>
      <c r="AO3" s="5" t="s">
        <v>1372</v>
      </c>
      <c r="AP3">
        <v>1</v>
      </c>
      <c r="AQ3">
        <v>1</v>
      </c>
      <c r="AR3" s="5" t="s">
        <v>1372</v>
      </c>
      <c r="AS3" s="5" t="s">
        <v>1372</v>
      </c>
      <c r="AT3">
        <v>1</v>
      </c>
      <c r="AU3" s="5" t="s">
        <v>1372</v>
      </c>
      <c r="AV3" s="5" t="s">
        <v>1372</v>
      </c>
      <c r="AW3">
        <v>1</v>
      </c>
      <c r="AX3">
        <v>1</v>
      </c>
      <c r="AY3" s="5" t="s">
        <v>1372</v>
      </c>
      <c r="AZ3">
        <v>1</v>
      </c>
      <c r="BA3" s="5" t="s">
        <v>1372</v>
      </c>
      <c r="BB3" s="5" t="s">
        <v>1372</v>
      </c>
      <c r="BC3">
        <v>1</v>
      </c>
      <c r="BD3">
        <v>1</v>
      </c>
      <c r="BE3" s="5" t="s">
        <v>1372</v>
      </c>
      <c r="BF3">
        <v>1</v>
      </c>
      <c r="BG3" s="5" t="s">
        <v>1372</v>
      </c>
      <c r="BH3" s="5" t="s">
        <v>1372</v>
      </c>
      <c r="BI3">
        <v>1</v>
      </c>
      <c r="BJ3" s="5" t="s">
        <v>1372</v>
      </c>
      <c r="BK3" s="5" t="s">
        <v>1372</v>
      </c>
      <c r="BL3">
        <v>1</v>
      </c>
      <c r="BM3" s="5" t="s">
        <v>1372</v>
      </c>
      <c r="BN3" s="5" t="s">
        <v>1372</v>
      </c>
      <c r="BP3">
        <f t="shared" ref="BP3:BP61" si="0">COUNTIF(B3:BN3,"1")</f>
        <v>28</v>
      </c>
      <c r="BQ3">
        <f t="shared" ref="BQ3:BQ61" si="1">COUNTIF(B3:BN3,"2")</f>
        <v>0</v>
      </c>
    </row>
    <row r="4" spans="1:69" x14ac:dyDescent="0.2">
      <c r="A4" s="5">
        <v>3</v>
      </c>
      <c r="B4">
        <v>2</v>
      </c>
      <c r="C4">
        <v>2</v>
      </c>
      <c r="D4">
        <v>1</v>
      </c>
      <c r="E4" s="5" t="s">
        <v>1372</v>
      </c>
      <c r="F4">
        <v>2</v>
      </c>
      <c r="G4">
        <v>2</v>
      </c>
      <c r="H4" s="5" t="s">
        <v>1372</v>
      </c>
      <c r="I4" s="5" t="s">
        <v>1372</v>
      </c>
      <c r="J4" s="5" t="s">
        <v>1372</v>
      </c>
      <c r="K4">
        <v>1</v>
      </c>
      <c r="L4">
        <v>1</v>
      </c>
      <c r="M4" s="5" t="s">
        <v>1372</v>
      </c>
      <c r="N4" s="5" t="s">
        <v>1372</v>
      </c>
      <c r="O4" s="5" t="s">
        <v>1372</v>
      </c>
      <c r="P4">
        <v>1</v>
      </c>
      <c r="Q4">
        <v>1</v>
      </c>
      <c r="R4">
        <v>1</v>
      </c>
      <c r="S4" s="5" t="s">
        <v>1372</v>
      </c>
      <c r="T4">
        <v>1</v>
      </c>
      <c r="U4" s="5" t="s">
        <v>1372</v>
      </c>
      <c r="V4" s="5" t="s">
        <v>1372</v>
      </c>
      <c r="W4" s="5" t="s">
        <v>1372</v>
      </c>
      <c r="X4">
        <v>1</v>
      </c>
      <c r="Y4">
        <v>1</v>
      </c>
      <c r="Z4" s="5" t="s">
        <v>1372</v>
      </c>
      <c r="AA4" s="5" t="s">
        <v>1372</v>
      </c>
      <c r="AB4">
        <v>1</v>
      </c>
      <c r="AC4">
        <v>1</v>
      </c>
      <c r="AD4">
        <v>1</v>
      </c>
      <c r="AE4" s="5" t="s">
        <v>1372</v>
      </c>
      <c r="AF4" s="5" t="s">
        <v>1372</v>
      </c>
      <c r="AG4">
        <v>1</v>
      </c>
      <c r="AH4">
        <v>1</v>
      </c>
      <c r="AI4" s="5" t="s">
        <v>1372</v>
      </c>
      <c r="AJ4">
        <v>1</v>
      </c>
      <c r="AK4">
        <v>1</v>
      </c>
      <c r="AL4">
        <v>1</v>
      </c>
      <c r="AM4">
        <v>1</v>
      </c>
      <c r="AN4">
        <v>1</v>
      </c>
      <c r="AO4" s="5" t="s">
        <v>1372</v>
      </c>
      <c r="AP4">
        <v>1</v>
      </c>
      <c r="AQ4">
        <v>1</v>
      </c>
      <c r="AR4" s="5" t="s">
        <v>1372</v>
      </c>
      <c r="AS4" s="5" t="s">
        <v>1372</v>
      </c>
      <c r="AT4">
        <v>1</v>
      </c>
      <c r="AU4">
        <v>1</v>
      </c>
      <c r="AV4" s="5" t="s">
        <v>1372</v>
      </c>
      <c r="AW4">
        <v>1</v>
      </c>
      <c r="AX4" s="5" t="s">
        <v>1372</v>
      </c>
      <c r="AY4" s="5" t="s">
        <v>1372</v>
      </c>
      <c r="AZ4">
        <v>1</v>
      </c>
      <c r="BA4">
        <v>1</v>
      </c>
      <c r="BB4" s="5" t="s">
        <v>1372</v>
      </c>
      <c r="BC4">
        <v>1</v>
      </c>
      <c r="BD4" s="5" t="s">
        <v>1372</v>
      </c>
      <c r="BE4" s="5" t="s">
        <v>1372</v>
      </c>
      <c r="BF4">
        <v>1</v>
      </c>
      <c r="BG4">
        <v>1</v>
      </c>
      <c r="BH4" s="5" t="s">
        <v>1372</v>
      </c>
      <c r="BI4">
        <v>1</v>
      </c>
      <c r="BJ4" s="5" t="s">
        <v>1372</v>
      </c>
      <c r="BK4" s="5" t="s">
        <v>1372</v>
      </c>
      <c r="BL4">
        <v>1</v>
      </c>
      <c r="BM4">
        <v>1</v>
      </c>
      <c r="BN4" s="5" t="s">
        <v>1372</v>
      </c>
      <c r="BP4">
        <f t="shared" si="0"/>
        <v>32</v>
      </c>
      <c r="BQ4">
        <f t="shared" si="1"/>
        <v>4</v>
      </c>
    </row>
    <row r="5" spans="1:69" x14ac:dyDescent="0.2">
      <c r="A5" s="5">
        <v>4</v>
      </c>
      <c r="B5">
        <v>1</v>
      </c>
      <c r="C5">
        <v>4</v>
      </c>
      <c r="D5">
        <v>1</v>
      </c>
      <c r="E5" s="5" t="s">
        <v>1372</v>
      </c>
      <c r="F5">
        <v>2</v>
      </c>
      <c r="G5">
        <v>3</v>
      </c>
      <c r="H5">
        <v>1</v>
      </c>
      <c r="I5" s="5" t="s">
        <v>1372</v>
      </c>
      <c r="J5" s="5" t="s">
        <v>1372</v>
      </c>
      <c r="K5">
        <v>2</v>
      </c>
      <c r="L5">
        <v>3</v>
      </c>
      <c r="M5">
        <v>2</v>
      </c>
      <c r="N5" s="5" t="s">
        <v>1372</v>
      </c>
      <c r="O5" s="5" t="s">
        <v>1372</v>
      </c>
      <c r="P5">
        <v>2</v>
      </c>
      <c r="Q5">
        <v>2</v>
      </c>
      <c r="R5" s="5" t="s">
        <v>1372</v>
      </c>
      <c r="S5" s="5" t="s">
        <v>1372</v>
      </c>
      <c r="T5">
        <v>2</v>
      </c>
      <c r="U5">
        <v>1</v>
      </c>
      <c r="V5">
        <v>2</v>
      </c>
      <c r="W5">
        <v>2</v>
      </c>
      <c r="X5">
        <v>2</v>
      </c>
      <c r="Y5">
        <v>1</v>
      </c>
      <c r="Z5">
        <v>2</v>
      </c>
      <c r="AA5" s="5" t="s">
        <v>1372</v>
      </c>
      <c r="AB5">
        <v>1</v>
      </c>
      <c r="AC5">
        <v>1</v>
      </c>
      <c r="AD5" s="5" t="s">
        <v>1372</v>
      </c>
      <c r="AE5" s="5" t="s">
        <v>1372</v>
      </c>
      <c r="AF5" s="5" t="s">
        <v>1372</v>
      </c>
      <c r="AG5">
        <v>1</v>
      </c>
      <c r="AH5">
        <v>1</v>
      </c>
      <c r="AI5" s="5" t="s">
        <v>1372</v>
      </c>
      <c r="AJ5">
        <v>1</v>
      </c>
      <c r="AK5">
        <v>1</v>
      </c>
      <c r="AL5">
        <v>1</v>
      </c>
      <c r="AM5">
        <v>1</v>
      </c>
      <c r="AN5" s="5" t="s">
        <v>1372</v>
      </c>
      <c r="AO5" s="5" t="s">
        <v>1372</v>
      </c>
      <c r="AP5">
        <v>1</v>
      </c>
      <c r="AQ5">
        <v>2</v>
      </c>
      <c r="AR5">
        <v>2</v>
      </c>
      <c r="AS5" s="5" t="s">
        <v>1372</v>
      </c>
      <c r="AT5">
        <v>1</v>
      </c>
      <c r="AU5" s="5" t="s">
        <v>1372</v>
      </c>
      <c r="AV5" s="5" t="s">
        <v>1372</v>
      </c>
      <c r="AW5">
        <v>1</v>
      </c>
      <c r="AX5">
        <v>2</v>
      </c>
      <c r="AY5" s="5" t="s">
        <v>1372</v>
      </c>
      <c r="AZ5">
        <v>1</v>
      </c>
      <c r="BA5">
        <v>2</v>
      </c>
      <c r="BB5">
        <v>2</v>
      </c>
      <c r="BC5">
        <v>1</v>
      </c>
      <c r="BD5">
        <v>1</v>
      </c>
      <c r="BE5" s="5" t="s">
        <v>1372</v>
      </c>
      <c r="BF5">
        <v>1</v>
      </c>
      <c r="BG5">
        <v>1</v>
      </c>
      <c r="BH5" s="5" t="s">
        <v>1372</v>
      </c>
      <c r="BI5">
        <v>1</v>
      </c>
      <c r="BJ5">
        <v>1</v>
      </c>
      <c r="BK5" s="5" t="s">
        <v>1372</v>
      </c>
      <c r="BL5">
        <v>1</v>
      </c>
      <c r="BM5">
        <v>1</v>
      </c>
      <c r="BN5" s="5" t="s">
        <v>1372</v>
      </c>
      <c r="BP5">
        <f t="shared" si="0"/>
        <v>25</v>
      </c>
      <c r="BQ5">
        <f t="shared" si="1"/>
        <v>15</v>
      </c>
    </row>
    <row r="6" spans="1:69" x14ac:dyDescent="0.2">
      <c r="A6" s="5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5" t="s">
        <v>1372</v>
      </c>
      <c r="I6" s="5" t="s">
        <v>1372</v>
      </c>
      <c r="J6" s="5" t="s">
        <v>1372</v>
      </c>
      <c r="K6">
        <v>3</v>
      </c>
      <c r="L6">
        <v>3</v>
      </c>
      <c r="M6" s="5" t="s">
        <v>1372</v>
      </c>
      <c r="N6" s="5" t="s">
        <v>1372</v>
      </c>
      <c r="O6" s="5" t="s">
        <v>1372</v>
      </c>
      <c r="P6">
        <v>1</v>
      </c>
      <c r="Q6">
        <v>1</v>
      </c>
      <c r="R6" s="5" t="s">
        <v>1372</v>
      </c>
      <c r="S6" s="5" t="s">
        <v>1372</v>
      </c>
      <c r="T6">
        <v>1</v>
      </c>
      <c r="U6">
        <v>2</v>
      </c>
      <c r="V6" s="5" t="s">
        <v>1372</v>
      </c>
      <c r="W6" s="5" t="s">
        <v>1372</v>
      </c>
      <c r="X6">
        <v>1</v>
      </c>
      <c r="Y6">
        <v>1</v>
      </c>
      <c r="Z6" s="5" t="s">
        <v>1372</v>
      </c>
      <c r="AA6" s="5" t="s">
        <v>1372</v>
      </c>
      <c r="AB6">
        <v>1</v>
      </c>
      <c r="AC6">
        <v>1</v>
      </c>
      <c r="AD6" s="5" t="s">
        <v>1372</v>
      </c>
      <c r="AE6" s="5" t="s">
        <v>1372</v>
      </c>
      <c r="AF6" s="5" t="s">
        <v>1372</v>
      </c>
      <c r="AG6">
        <v>1</v>
      </c>
      <c r="AH6">
        <v>1</v>
      </c>
      <c r="AI6" s="5" t="s">
        <v>1372</v>
      </c>
      <c r="AJ6">
        <v>2</v>
      </c>
      <c r="AK6">
        <v>1</v>
      </c>
      <c r="AL6" s="5" t="s">
        <v>1372</v>
      </c>
      <c r="AM6">
        <v>2</v>
      </c>
      <c r="AN6">
        <v>1</v>
      </c>
      <c r="AO6">
        <v>2</v>
      </c>
      <c r="AP6">
        <v>1</v>
      </c>
      <c r="AQ6">
        <v>2</v>
      </c>
      <c r="AR6" s="5" t="s">
        <v>1372</v>
      </c>
      <c r="AS6" s="5" t="s">
        <v>1372</v>
      </c>
      <c r="AT6">
        <v>1</v>
      </c>
      <c r="AU6">
        <v>1</v>
      </c>
      <c r="AV6">
        <v>2</v>
      </c>
      <c r="AW6">
        <v>1</v>
      </c>
      <c r="AX6">
        <v>2</v>
      </c>
      <c r="AY6" s="5" t="s">
        <v>1372</v>
      </c>
      <c r="AZ6">
        <v>1</v>
      </c>
      <c r="BA6" s="5" t="s">
        <v>1372</v>
      </c>
      <c r="BB6" s="5" t="s">
        <v>1372</v>
      </c>
      <c r="BC6">
        <v>1</v>
      </c>
      <c r="BD6">
        <v>1</v>
      </c>
      <c r="BE6" s="5" t="s">
        <v>1372</v>
      </c>
      <c r="BF6">
        <v>1</v>
      </c>
      <c r="BG6">
        <v>1</v>
      </c>
      <c r="BH6" s="5" t="s">
        <v>1372</v>
      </c>
      <c r="BI6">
        <v>2</v>
      </c>
      <c r="BJ6">
        <v>2</v>
      </c>
      <c r="BK6" s="5" t="s">
        <v>1372</v>
      </c>
      <c r="BL6">
        <v>1</v>
      </c>
      <c r="BM6">
        <v>2</v>
      </c>
      <c r="BN6" s="5" t="s">
        <v>1372</v>
      </c>
      <c r="BP6">
        <f t="shared" si="0"/>
        <v>27</v>
      </c>
      <c r="BQ6">
        <f t="shared" si="1"/>
        <v>10</v>
      </c>
    </row>
    <row r="7" spans="1:69" x14ac:dyDescent="0.2">
      <c r="A7" s="5">
        <v>8</v>
      </c>
      <c r="B7">
        <v>1</v>
      </c>
      <c r="C7" s="5" t="s">
        <v>1372</v>
      </c>
      <c r="D7" s="5" t="s">
        <v>1372</v>
      </c>
      <c r="E7" s="5" t="s">
        <v>1372</v>
      </c>
      <c r="F7">
        <v>1</v>
      </c>
      <c r="G7">
        <v>1</v>
      </c>
      <c r="H7">
        <v>1</v>
      </c>
      <c r="I7" s="5" t="s">
        <v>1372</v>
      </c>
      <c r="J7" s="5" t="s">
        <v>1372</v>
      </c>
      <c r="K7">
        <v>1</v>
      </c>
      <c r="L7">
        <v>1</v>
      </c>
      <c r="M7" s="5" t="s">
        <v>1372</v>
      </c>
      <c r="N7" s="5" t="s">
        <v>1372</v>
      </c>
      <c r="O7" s="5" t="s">
        <v>1372</v>
      </c>
      <c r="P7">
        <v>1</v>
      </c>
      <c r="Q7">
        <v>1</v>
      </c>
      <c r="R7" s="5" t="s">
        <v>1372</v>
      </c>
      <c r="S7" s="5" t="s">
        <v>1372</v>
      </c>
      <c r="T7">
        <v>1</v>
      </c>
      <c r="U7">
        <v>1</v>
      </c>
      <c r="V7" s="5" t="s">
        <v>1372</v>
      </c>
      <c r="W7" s="5" t="s">
        <v>1372</v>
      </c>
      <c r="X7">
        <v>1</v>
      </c>
      <c r="Y7">
        <v>1</v>
      </c>
      <c r="Z7">
        <v>1</v>
      </c>
      <c r="AA7" s="5" t="s">
        <v>1372</v>
      </c>
      <c r="AB7">
        <v>1</v>
      </c>
      <c r="AC7">
        <v>1</v>
      </c>
      <c r="AD7">
        <v>1</v>
      </c>
      <c r="AE7" s="5" t="s">
        <v>1372</v>
      </c>
      <c r="AF7" s="5" t="s">
        <v>1372</v>
      </c>
      <c r="AG7">
        <v>1</v>
      </c>
      <c r="AH7">
        <v>1</v>
      </c>
      <c r="AI7">
        <v>1</v>
      </c>
      <c r="AJ7">
        <v>1</v>
      </c>
      <c r="AK7">
        <v>1</v>
      </c>
      <c r="AL7" s="5" t="s">
        <v>1372</v>
      </c>
      <c r="AM7">
        <v>1</v>
      </c>
      <c r="AN7">
        <v>1</v>
      </c>
      <c r="AO7" s="5" t="s">
        <v>1372</v>
      </c>
      <c r="AP7">
        <v>1</v>
      </c>
      <c r="AQ7">
        <v>1</v>
      </c>
      <c r="AR7">
        <v>1</v>
      </c>
      <c r="AS7" s="5" t="s">
        <v>1372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5" t="s">
        <v>1372</v>
      </c>
      <c r="BL7">
        <v>1</v>
      </c>
      <c r="BM7">
        <v>1</v>
      </c>
      <c r="BN7">
        <v>1</v>
      </c>
      <c r="BP7">
        <f t="shared" si="0"/>
        <v>46</v>
      </c>
      <c r="BQ7">
        <f t="shared" si="1"/>
        <v>0</v>
      </c>
    </row>
    <row r="8" spans="1:69" x14ac:dyDescent="0.2">
      <c r="A8" s="5">
        <v>9</v>
      </c>
      <c r="B8">
        <v>1</v>
      </c>
      <c r="C8">
        <v>1</v>
      </c>
      <c r="D8" s="5" t="s">
        <v>1372</v>
      </c>
      <c r="E8" s="5" t="s">
        <v>1372</v>
      </c>
      <c r="F8">
        <v>1</v>
      </c>
      <c r="G8">
        <v>1</v>
      </c>
      <c r="H8" s="5" t="s">
        <v>1372</v>
      </c>
      <c r="I8" s="5" t="s">
        <v>1372</v>
      </c>
      <c r="J8" s="5" t="s">
        <v>1372</v>
      </c>
      <c r="K8">
        <v>1</v>
      </c>
      <c r="L8">
        <v>1</v>
      </c>
      <c r="M8">
        <v>1</v>
      </c>
      <c r="N8" s="5" t="s">
        <v>1372</v>
      </c>
      <c r="O8" s="5" t="s">
        <v>1372</v>
      </c>
      <c r="P8">
        <v>1</v>
      </c>
      <c r="Q8">
        <v>1</v>
      </c>
      <c r="R8">
        <v>1</v>
      </c>
      <c r="S8" s="5" t="s">
        <v>1372</v>
      </c>
      <c r="T8">
        <v>1</v>
      </c>
      <c r="U8">
        <v>1</v>
      </c>
      <c r="V8" s="5" t="s">
        <v>1372</v>
      </c>
      <c r="W8" s="5" t="s">
        <v>1372</v>
      </c>
      <c r="X8">
        <v>1</v>
      </c>
      <c r="Y8">
        <v>1</v>
      </c>
      <c r="Z8" s="5" t="s">
        <v>1372</v>
      </c>
      <c r="AA8" s="5" t="s">
        <v>1372</v>
      </c>
      <c r="AB8">
        <v>1</v>
      </c>
      <c r="AC8">
        <v>1</v>
      </c>
      <c r="AD8" s="5" t="s">
        <v>1372</v>
      </c>
      <c r="AE8" s="5" t="s">
        <v>1372</v>
      </c>
      <c r="AF8" s="5" t="s">
        <v>1372</v>
      </c>
      <c r="AG8">
        <v>1</v>
      </c>
      <c r="AH8">
        <v>1</v>
      </c>
      <c r="AI8" s="5" t="s">
        <v>1372</v>
      </c>
      <c r="AJ8">
        <v>1</v>
      </c>
      <c r="AK8">
        <v>1</v>
      </c>
      <c r="AL8" s="5" t="s">
        <v>1372</v>
      </c>
      <c r="AM8">
        <v>1</v>
      </c>
      <c r="AN8" s="5" t="s">
        <v>1372</v>
      </c>
      <c r="AO8" s="5" t="s">
        <v>1372</v>
      </c>
      <c r="AP8">
        <v>1</v>
      </c>
      <c r="AQ8">
        <v>1</v>
      </c>
      <c r="AR8">
        <v>1</v>
      </c>
      <c r="AS8" s="5" t="s">
        <v>1372</v>
      </c>
      <c r="AT8">
        <v>1</v>
      </c>
      <c r="AU8">
        <v>1</v>
      </c>
      <c r="AV8" s="5" t="s">
        <v>1372</v>
      </c>
      <c r="AW8">
        <v>1</v>
      </c>
      <c r="AX8">
        <v>1</v>
      </c>
      <c r="AY8" s="5" t="s">
        <v>1372</v>
      </c>
      <c r="AZ8">
        <v>1</v>
      </c>
      <c r="BA8">
        <v>1</v>
      </c>
      <c r="BB8">
        <v>1</v>
      </c>
      <c r="BC8">
        <v>1</v>
      </c>
      <c r="BD8">
        <v>1</v>
      </c>
      <c r="BE8" s="5" t="s">
        <v>1372</v>
      </c>
      <c r="BF8">
        <v>1</v>
      </c>
      <c r="BG8">
        <v>1</v>
      </c>
      <c r="BH8" s="5" t="s">
        <v>1372</v>
      </c>
      <c r="BI8">
        <v>1</v>
      </c>
      <c r="BJ8">
        <v>1</v>
      </c>
      <c r="BK8" s="5" t="s">
        <v>1372</v>
      </c>
      <c r="BL8">
        <v>4</v>
      </c>
      <c r="BM8" s="5" t="s">
        <v>1372</v>
      </c>
      <c r="BN8" s="5" t="s">
        <v>1372</v>
      </c>
      <c r="BP8">
        <f t="shared" si="0"/>
        <v>37</v>
      </c>
      <c r="BQ8">
        <f t="shared" si="1"/>
        <v>0</v>
      </c>
    </row>
    <row r="9" spans="1:69" x14ac:dyDescent="0.2">
      <c r="A9" s="5">
        <v>10</v>
      </c>
      <c r="B9">
        <v>2</v>
      </c>
      <c r="C9">
        <v>1</v>
      </c>
      <c r="D9" s="5" t="s">
        <v>1372</v>
      </c>
      <c r="E9" s="5" t="s">
        <v>1372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 s="5" t="s">
        <v>1372</v>
      </c>
      <c r="W9" s="5" t="s">
        <v>1372</v>
      </c>
      <c r="X9">
        <v>1</v>
      </c>
      <c r="Y9">
        <v>1</v>
      </c>
      <c r="Z9">
        <v>1</v>
      </c>
      <c r="AA9" s="5" t="s">
        <v>1372</v>
      </c>
      <c r="AB9">
        <v>1</v>
      </c>
      <c r="AC9">
        <v>1</v>
      </c>
      <c r="AD9">
        <v>1</v>
      </c>
      <c r="AE9" s="5" t="s">
        <v>1372</v>
      </c>
      <c r="AF9" s="5" t="s">
        <v>1372</v>
      </c>
      <c r="AG9">
        <v>1</v>
      </c>
      <c r="AH9">
        <v>1</v>
      </c>
      <c r="AI9" s="5" t="s">
        <v>1372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5" t="s">
        <v>1372</v>
      </c>
      <c r="AW9">
        <v>1</v>
      </c>
      <c r="AX9">
        <v>2</v>
      </c>
      <c r="AY9" s="5" t="s">
        <v>1372</v>
      </c>
      <c r="AZ9">
        <v>1</v>
      </c>
      <c r="BA9">
        <v>1</v>
      </c>
      <c r="BB9">
        <v>1</v>
      </c>
      <c r="BC9">
        <v>1</v>
      </c>
      <c r="BD9">
        <v>1</v>
      </c>
      <c r="BE9" s="5" t="s">
        <v>1372</v>
      </c>
      <c r="BF9">
        <v>1</v>
      </c>
      <c r="BG9">
        <v>1</v>
      </c>
      <c r="BH9" s="5" t="s">
        <v>1372</v>
      </c>
      <c r="BI9">
        <v>1</v>
      </c>
      <c r="BJ9">
        <v>3</v>
      </c>
      <c r="BK9">
        <v>1</v>
      </c>
      <c r="BL9">
        <v>1</v>
      </c>
      <c r="BM9">
        <v>1</v>
      </c>
      <c r="BN9" s="5" t="s">
        <v>1372</v>
      </c>
      <c r="BP9">
        <f t="shared" si="0"/>
        <v>49</v>
      </c>
      <c r="BQ9">
        <f t="shared" si="1"/>
        <v>2</v>
      </c>
    </row>
    <row r="10" spans="1:69" x14ac:dyDescent="0.2">
      <c r="A10" s="5">
        <v>11</v>
      </c>
      <c r="B10">
        <v>1</v>
      </c>
      <c r="C10">
        <v>1</v>
      </c>
      <c r="D10">
        <v>1</v>
      </c>
      <c r="E10" s="5" t="s">
        <v>1372</v>
      </c>
      <c r="F10">
        <v>1</v>
      </c>
      <c r="G10">
        <v>1</v>
      </c>
      <c r="H10">
        <v>1</v>
      </c>
      <c r="I10" s="5" t="s">
        <v>1372</v>
      </c>
      <c r="J10" s="5" t="s">
        <v>1372</v>
      </c>
      <c r="K10">
        <v>2</v>
      </c>
      <c r="L10">
        <v>1</v>
      </c>
      <c r="M10" s="5" t="s">
        <v>1372</v>
      </c>
      <c r="N10" s="5" t="s">
        <v>1372</v>
      </c>
      <c r="O10" s="5" t="s">
        <v>1372</v>
      </c>
      <c r="P10">
        <v>1</v>
      </c>
      <c r="Q10">
        <v>1</v>
      </c>
      <c r="R10" s="5" t="s">
        <v>1372</v>
      </c>
      <c r="S10" s="5" t="s">
        <v>1372</v>
      </c>
      <c r="T10">
        <v>1</v>
      </c>
      <c r="U10">
        <v>1</v>
      </c>
      <c r="V10">
        <v>1</v>
      </c>
      <c r="W10" s="5" t="s">
        <v>1372</v>
      </c>
      <c r="X10">
        <v>1</v>
      </c>
      <c r="Y10" s="5" t="s">
        <v>1372</v>
      </c>
      <c r="Z10" s="5" t="s">
        <v>1372</v>
      </c>
      <c r="AA10" s="5" t="s">
        <v>1372</v>
      </c>
      <c r="AB10">
        <v>1</v>
      </c>
      <c r="AC10" s="5" t="s">
        <v>1372</v>
      </c>
      <c r="AD10" s="5" t="s">
        <v>1372</v>
      </c>
      <c r="AE10" s="5" t="s">
        <v>1372</v>
      </c>
      <c r="AF10" s="5" t="s">
        <v>1372</v>
      </c>
      <c r="AG10">
        <v>1</v>
      </c>
      <c r="AH10">
        <v>1</v>
      </c>
      <c r="AI10">
        <v>1</v>
      </c>
      <c r="AJ10">
        <v>1</v>
      </c>
      <c r="AK10" s="5" t="s">
        <v>1372</v>
      </c>
      <c r="AL10" s="5" t="s">
        <v>1372</v>
      </c>
      <c r="AM10">
        <v>1</v>
      </c>
      <c r="AN10" s="5" t="s">
        <v>1372</v>
      </c>
      <c r="AO10" s="5" t="s">
        <v>1372</v>
      </c>
      <c r="AP10">
        <v>1</v>
      </c>
      <c r="AQ10">
        <v>2</v>
      </c>
      <c r="AR10" s="5" t="s">
        <v>1372</v>
      </c>
      <c r="AS10" s="5" t="s">
        <v>1372</v>
      </c>
      <c r="AT10">
        <v>1</v>
      </c>
      <c r="AU10">
        <v>1</v>
      </c>
      <c r="AV10" s="5" t="s">
        <v>1372</v>
      </c>
      <c r="AW10">
        <v>1</v>
      </c>
      <c r="AX10">
        <v>1</v>
      </c>
      <c r="AY10">
        <v>1</v>
      </c>
      <c r="AZ10">
        <v>1</v>
      </c>
      <c r="BA10">
        <v>1</v>
      </c>
      <c r="BB10" s="5" t="s">
        <v>1372</v>
      </c>
      <c r="BC10">
        <v>1</v>
      </c>
      <c r="BD10">
        <v>1</v>
      </c>
      <c r="BE10" s="5" t="s">
        <v>1372</v>
      </c>
      <c r="BF10">
        <v>1</v>
      </c>
      <c r="BG10">
        <v>1</v>
      </c>
      <c r="BH10">
        <v>1</v>
      </c>
      <c r="BI10">
        <v>1</v>
      </c>
      <c r="BJ10" s="5" t="s">
        <v>1372</v>
      </c>
      <c r="BK10" s="5" t="s">
        <v>1372</v>
      </c>
      <c r="BL10">
        <v>1</v>
      </c>
      <c r="BM10" s="5" t="s">
        <v>1372</v>
      </c>
      <c r="BN10" s="5" t="s">
        <v>1372</v>
      </c>
      <c r="BP10">
        <f t="shared" si="0"/>
        <v>34</v>
      </c>
      <c r="BQ10">
        <f t="shared" si="1"/>
        <v>2</v>
      </c>
    </row>
    <row r="11" spans="1:69" x14ac:dyDescent="0.2">
      <c r="A11" s="5">
        <v>12</v>
      </c>
      <c r="B11">
        <v>1</v>
      </c>
      <c r="C11">
        <v>3</v>
      </c>
      <c r="D11">
        <v>1</v>
      </c>
      <c r="E11" s="5" t="s">
        <v>1372</v>
      </c>
      <c r="F11">
        <v>1</v>
      </c>
      <c r="G11">
        <v>1</v>
      </c>
      <c r="H11" s="5" t="s">
        <v>1372</v>
      </c>
      <c r="I11" s="5" t="s">
        <v>1372</v>
      </c>
      <c r="J11" s="5" t="s">
        <v>1372</v>
      </c>
      <c r="K11">
        <v>1</v>
      </c>
      <c r="L11">
        <v>1</v>
      </c>
      <c r="M11" s="5" t="s">
        <v>1372</v>
      </c>
      <c r="N11" s="5" t="s">
        <v>1372</v>
      </c>
      <c r="O11" s="5" t="s">
        <v>1372</v>
      </c>
      <c r="P11">
        <v>1</v>
      </c>
      <c r="Q11">
        <v>1</v>
      </c>
      <c r="R11" s="5" t="s">
        <v>1372</v>
      </c>
      <c r="S11" s="5" t="s">
        <v>1372</v>
      </c>
      <c r="T11">
        <v>1</v>
      </c>
      <c r="U11">
        <v>1</v>
      </c>
      <c r="V11" s="5" t="s">
        <v>1372</v>
      </c>
      <c r="W11" s="5" t="s">
        <v>1372</v>
      </c>
      <c r="X11">
        <v>1</v>
      </c>
      <c r="Y11">
        <v>3</v>
      </c>
      <c r="Z11" s="5" t="s">
        <v>1372</v>
      </c>
      <c r="AA11" s="5" t="s">
        <v>1372</v>
      </c>
      <c r="AB11">
        <v>1</v>
      </c>
      <c r="AC11">
        <v>2</v>
      </c>
      <c r="AD11" s="5" t="s">
        <v>1372</v>
      </c>
      <c r="AE11" s="5" t="s">
        <v>1372</v>
      </c>
      <c r="AF11" s="5" t="s">
        <v>1372</v>
      </c>
      <c r="AG11">
        <v>2</v>
      </c>
      <c r="AH11">
        <v>1</v>
      </c>
      <c r="AI11" s="5" t="s">
        <v>1372</v>
      </c>
      <c r="AJ11">
        <v>1</v>
      </c>
      <c r="AK11">
        <v>2</v>
      </c>
      <c r="AL11" s="5" t="s">
        <v>1372</v>
      </c>
      <c r="AM11">
        <v>2</v>
      </c>
      <c r="AN11">
        <v>1</v>
      </c>
      <c r="AO11" s="5" t="s">
        <v>1372</v>
      </c>
      <c r="AP11">
        <v>1</v>
      </c>
      <c r="AQ11">
        <v>1</v>
      </c>
      <c r="AR11" s="5" t="s">
        <v>1372</v>
      </c>
      <c r="AS11" s="5" t="s">
        <v>1372</v>
      </c>
      <c r="AT11">
        <v>1</v>
      </c>
      <c r="AU11">
        <v>1</v>
      </c>
      <c r="AV11" s="5" t="s">
        <v>1372</v>
      </c>
      <c r="AW11">
        <v>1</v>
      </c>
      <c r="AX11">
        <v>1</v>
      </c>
      <c r="AY11" s="5" t="s">
        <v>1372</v>
      </c>
      <c r="AZ11">
        <v>1</v>
      </c>
      <c r="BA11" s="5" t="s">
        <v>1372</v>
      </c>
      <c r="BB11" s="5" t="s">
        <v>1372</v>
      </c>
      <c r="BC11">
        <v>1</v>
      </c>
      <c r="BD11">
        <v>1</v>
      </c>
      <c r="BE11">
        <v>1</v>
      </c>
      <c r="BF11">
        <v>1</v>
      </c>
      <c r="BG11">
        <v>1</v>
      </c>
      <c r="BH11" s="5" t="s">
        <v>1372</v>
      </c>
      <c r="BI11">
        <v>2</v>
      </c>
      <c r="BJ11">
        <v>1</v>
      </c>
      <c r="BK11" s="5" t="s">
        <v>1372</v>
      </c>
      <c r="BL11">
        <v>1</v>
      </c>
      <c r="BM11">
        <v>1</v>
      </c>
      <c r="BN11" s="5" t="s">
        <v>1372</v>
      </c>
      <c r="BP11">
        <f t="shared" si="0"/>
        <v>30</v>
      </c>
      <c r="BQ11">
        <f t="shared" si="1"/>
        <v>5</v>
      </c>
    </row>
    <row r="12" spans="1:69" x14ac:dyDescent="0.2">
      <c r="A12" s="5">
        <v>13</v>
      </c>
      <c r="B12">
        <v>1</v>
      </c>
      <c r="C12">
        <v>1</v>
      </c>
      <c r="D12" s="5" t="s">
        <v>1372</v>
      </c>
      <c r="E12" s="5" t="s">
        <v>1372</v>
      </c>
      <c r="F12">
        <v>1</v>
      </c>
      <c r="G12">
        <v>1</v>
      </c>
      <c r="H12" s="5" t="s">
        <v>1372</v>
      </c>
      <c r="I12" s="5" t="s">
        <v>1372</v>
      </c>
      <c r="J12" s="5" t="s">
        <v>1372</v>
      </c>
      <c r="K12">
        <v>1</v>
      </c>
      <c r="L12">
        <v>1</v>
      </c>
      <c r="M12" s="5" t="s">
        <v>1372</v>
      </c>
      <c r="N12" s="5" t="s">
        <v>1372</v>
      </c>
      <c r="O12" s="5" t="s">
        <v>1372</v>
      </c>
      <c r="P12">
        <v>1</v>
      </c>
      <c r="Q12">
        <v>2</v>
      </c>
      <c r="R12" s="5" t="s">
        <v>1372</v>
      </c>
      <c r="S12" s="5" t="s">
        <v>1372</v>
      </c>
      <c r="T12">
        <v>1</v>
      </c>
      <c r="U12">
        <v>1</v>
      </c>
      <c r="V12">
        <v>1</v>
      </c>
      <c r="W12" s="5" t="s">
        <v>1372</v>
      </c>
      <c r="X12">
        <v>1</v>
      </c>
      <c r="Y12">
        <v>1</v>
      </c>
      <c r="Z12" s="5" t="s">
        <v>1372</v>
      </c>
      <c r="AA12" s="5" t="s">
        <v>1372</v>
      </c>
      <c r="AB12">
        <v>1</v>
      </c>
      <c r="AC12">
        <v>1</v>
      </c>
      <c r="AD12">
        <v>2</v>
      </c>
      <c r="AE12" s="5" t="s">
        <v>1372</v>
      </c>
      <c r="AF12" s="5" t="s">
        <v>1372</v>
      </c>
      <c r="AG12">
        <v>1</v>
      </c>
      <c r="AH12" s="5" t="s">
        <v>1372</v>
      </c>
      <c r="AI12" s="5" t="s">
        <v>1372</v>
      </c>
      <c r="AJ12">
        <v>1</v>
      </c>
      <c r="AK12" s="5" t="s">
        <v>1372</v>
      </c>
      <c r="AL12" s="5" t="s">
        <v>1372</v>
      </c>
      <c r="AM12">
        <v>2</v>
      </c>
      <c r="AN12">
        <v>1</v>
      </c>
      <c r="AO12" s="5" t="s">
        <v>1372</v>
      </c>
      <c r="AP12">
        <v>1</v>
      </c>
      <c r="AQ12">
        <v>1</v>
      </c>
      <c r="AR12" s="5" t="s">
        <v>1372</v>
      </c>
      <c r="AS12" s="5" t="s">
        <v>1372</v>
      </c>
      <c r="AT12">
        <v>2</v>
      </c>
      <c r="AU12" s="5" t="s">
        <v>1372</v>
      </c>
      <c r="AV12" s="5" t="s">
        <v>1372</v>
      </c>
      <c r="AW12">
        <v>1</v>
      </c>
      <c r="AX12" s="5" t="s">
        <v>1372</v>
      </c>
      <c r="AY12" s="5" t="s">
        <v>1372</v>
      </c>
      <c r="AZ12">
        <v>1</v>
      </c>
      <c r="BA12">
        <v>1</v>
      </c>
      <c r="BB12" s="5" t="s">
        <v>1372</v>
      </c>
      <c r="BC12">
        <v>1</v>
      </c>
      <c r="BD12">
        <v>1</v>
      </c>
      <c r="BE12" s="5" t="s">
        <v>1372</v>
      </c>
      <c r="BF12">
        <v>1</v>
      </c>
      <c r="BG12" s="5" t="s">
        <v>1372</v>
      </c>
      <c r="BH12" s="5" t="s">
        <v>1372</v>
      </c>
      <c r="BI12">
        <v>1</v>
      </c>
      <c r="BJ12">
        <v>1</v>
      </c>
      <c r="BK12" s="5" t="s">
        <v>1372</v>
      </c>
      <c r="BL12">
        <v>1</v>
      </c>
      <c r="BM12" s="5" t="s">
        <v>1372</v>
      </c>
      <c r="BN12" s="5" t="s">
        <v>1372</v>
      </c>
      <c r="BP12">
        <f t="shared" si="0"/>
        <v>28</v>
      </c>
      <c r="BQ12">
        <f t="shared" si="1"/>
        <v>4</v>
      </c>
    </row>
    <row r="13" spans="1:69" x14ac:dyDescent="0.2">
      <c r="A13" s="5">
        <v>14</v>
      </c>
      <c r="B13">
        <v>1</v>
      </c>
      <c r="C13">
        <v>1</v>
      </c>
      <c r="D13">
        <v>1</v>
      </c>
      <c r="E13" s="5" t="s">
        <v>1372</v>
      </c>
      <c r="F13">
        <v>1</v>
      </c>
      <c r="G13">
        <v>1</v>
      </c>
      <c r="H13" s="5" t="s">
        <v>1372</v>
      </c>
      <c r="I13" s="5" t="s">
        <v>1372</v>
      </c>
      <c r="J13" s="5" t="s">
        <v>1372</v>
      </c>
      <c r="K13">
        <v>1</v>
      </c>
      <c r="L13">
        <v>1</v>
      </c>
      <c r="M13" s="5" t="s">
        <v>1372</v>
      </c>
      <c r="N13" s="5" t="s">
        <v>1372</v>
      </c>
      <c r="O13" s="5" t="s">
        <v>1372</v>
      </c>
      <c r="P13">
        <v>1</v>
      </c>
      <c r="Q13">
        <v>1</v>
      </c>
      <c r="R13" s="5" t="s">
        <v>1372</v>
      </c>
      <c r="S13" s="5" t="s">
        <v>1372</v>
      </c>
      <c r="T13">
        <v>1</v>
      </c>
      <c r="U13">
        <v>1</v>
      </c>
      <c r="V13" s="5" t="s">
        <v>1372</v>
      </c>
      <c r="W13" s="5" t="s">
        <v>1372</v>
      </c>
      <c r="X13">
        <v>1</v>
      </c>
      <c r="Y13" s="5" t="s">
        <v>1372</v>
      </c>
      <c r="Z13" s="5" t="s">
        <v>1372</v>
      </c>
      <c r="AA13" s="5" t="s">
        <v>1372</v>
      </c>
      <c r="AB13">
        <v>2</v>
      </c>
      <c r="AC13">
        <v>1</v>
      </c>
      <c r="AD13" s="5" t="s">
        <v>1372</v>
      </c>
      <c r="AE13" s="5" t="s">
        <v>1372</v>
      </c>
      <c r="AF13" s="5" t="s">
        <v>1372</v>
      </c>
      <c r="AG13">
        <v>1</v>
      </c>
      <c r="AH13" s="5" t="s">
        <v>1372</v>
      </c>
      <c r="AI13" s="5" t="s">
        <v>1372</v>
      </c>
      <c r="AJ13">
        <v>1</v>
      </c>
      <c r="AK13">
        <v>1</v>
      </c>
      <c r="AL13" s="5" t="s">
        <v>1372</v>
      </c>
      <c r="AM13">
        <v>1</v>
      </c>
      <c r="AN13">
        <v>1</v>
      </c>
      <c r="AO13" s="5" t="s">
        <v>1372</v>
      </c>
      <c r="AP13">
        <v>1</v>
      </c>
      <c r="AQ13">
        <v>1</v>
      </c>
      <c r="AR13" s="5" t="s">
        <v>1372</v>
      </c>
      <c r="AS13" s="5" t="s">
        <v>1372</v>
      </c>
      <c r="AT13">
        <v>1</v>
      </c>
      <c r="AU13" s="5" t="s">
        <v>1372</v>
      </c>
      <c r="AV13" s="5" t="s">
        <v>1372</v>
      </c>
      <c r="AW13">
        <v>1</v>
      </c>
      <c r="AX13" s="5" t="s">
        <v>1372</v>
      </c>
      <c r="AY13" s="5" t="s">
        <v>1372</v>
      </c>
      <c r="AZ13">
        <v>1</v>
      </c>
      <c r="BA13">
        <v>1</v>
      </c>
      <c r="BB13" s="5" t="s">
        <v>1372</v>
      </c>
      <c r="BC13">
        <v>1</v>
      </c>
      <c r="BD13">
        <v>1</v>
      </c>
      <c r="BE13" s="5" t="s">
        <v>1372</v>
      </c>
      <c r="BF13">
        <v>1</v>
      </c>
      <c r="BG13">
        <v>1</v>
      </c>
      <c r="BH13" s="5" t="s">
        <v>1372</v>
      </c>
      <c r="BI13">
        <v>2</v>
      </c>
      <c r="BJ13">
        <v>2</v>
      </c>
      <c r="BK13" s="5" t="s">
        <v>1372</v>
      </c>
      <c r="BL13">
        <v>1</v>
      </c>
      <c r="BM13">
        <v>1</v>
      </c>
      <c r="BN13" s="5" t="s">
        <v>1372</v>
      </c>
      <c r="BP13">
        <f t="shared" si="0"/>
        <v>30</v>
      </c>
      <c r="BQ13">
        <f t="shared" si="1"/>
        <v>3</v>
      </c>
    </row>
    <row r="14" spans="1:69" x14ac:dyDescent="0.2">
      <c r="A14" s="5">
        <v>15</v>
      </c>
      <c r="B14">
        <v>1</v>
      </c>
      <c r="C14">
        <v>1</v>
      </c>
      <c r="D14">
        <v>2</v>
      </c>
      <c r="E14" s="5" t="s">
        <v>1372</v>
      </c>
      <c r="F14">
        <v>1</v>
      </c>
      <c r="G14">
        <v>1</v>
      </c>
      <c r="H14" s="5" t="s">
        <v>1372</v>
      </c>
      <c r="I14" s="5" t="s">
        <v>1372</v>
      </c>
      <c r="J14" s="5" t="s">
        <v>1372</v>
      </c>
      <c r="K14">
        <v>1</v>
      </c>
      <c r="L14">
        <v>1</v>
      </c>
      <c r="M14" s="5" t="s">
        <v>1372</v>
      </c>
      <c r="N14" s="5" t="s">
        <v>1372</v>
      </c>
      <c r="O14" s="5" t="s">
        <v>1372</v>
      </c>
      <c r="P14">
        <v>1</v>
      </c>
      <c r="Q14" s="5" t="s">
        <v>1372</v>
      </c>
      <c r="R14" s="5" t="s">
        <v>1372</v>
      </c>
      <c r="S14" s="5" t="s">
        <v>1372</v>
      </c>
      <c r="T14">
        <v>1</v>
      </c>
      <c r="U14">
        <v>1</v>
      </c>
      <c r="V14" s="5" t="s">
        <v>1372</v>
      </c>
      <c r="W14" s="5" t="s">
        <v>1372</v>
      </c>
      <c r="X14">
        <v>1</v>
      </c>
      <c r="Y14" s="5" t="s">
        <v>1372</v>
      </c>
      <c r="Z14" s="5" t="s">
        <v>1372</v>
      </c>
      <c r="AA14" s="5" t="s">
        <v>1372</v>
      </c>
      <c r="AB14">
        <v>2</v>
      </c>
      <c r="AC14">
        <v>2</v>
      </c>
      <c r="AD14" s="5" t="s">
        <v>1372</v>
      </c>
      <c r="AE14" s="5" t="s">
        <v>1372</v>
      </c>
      <c r="AF14" s="5" t="s">
        <v>1372</v>
      </c>
      <c r="AG14">
        <v>1</v>
      </c>
      <c r="AH14">
        <v>1</v>
      </c>
      <c r="AI14" s="5" t="s">
        <v>1372</v>
      </c>
      <c r="AJ14">
        <v>1</v>
      </c>
      <c r="AK14">
        <v>1</v>
      </c>
      <c r="AL14">
        <v>1</v>
      </c>
      <c r="AM14">
        <v>1</v>
      </c>
      <c r="AN14" s="5" t="s">
        <v>1372</v>
      </c>
      <c r="AO14" s="5" t="s">
        <v>1372</v>
      </c>
      <c r="AP14">
        <v>1</v>
      </c>
      <c r="AQ14" s="5" t="s">
        <v>1372</v>
      </c>
      <c r="AR14" s="5" t="s">
        <v>1372</v>
      </c>
      <c r="AS14" s="5" t="s">
        <v>1372</v>
      </c>
      <c r="AT14">
        <v>1</v>
      </c>
      <c r="AU14">
        <v>1</v>
      </c>
      <c r="AV14" s="5" t="s">
        <v>1372</v>
      </c>
      <c r="AW14">
        <v>1</v>
      </c>
      <c r="AX14">
        <v>1</v>
      </c>
      <c r="AY14" s="5" t="s">
        <v>1372</v>
      </c>
      <c r="AZ14">
        <v>1</v>
      </c>
      <c r="BA14">
        <v>1</v>
      </c>
      <c r="BB14" s="5" t="s">
        <v>1372</v>
      </c>
      <c r="BC14">
        <v>1</v>
      </c>
      <c r="BD14">
        <v>1</v>
      </c>
      <c r="BE14" s="5" t="s">
        <v>1372</v>
      </c>
      <c r="BF14">
        <v>1</v>
      </c>
      <c r="BG14" s="5" t="s">
        <v>1372</v>
      </c>
      <c r="BH14" s="5" t="s">
        <v>1372</v>
      </c>
      <c r="BI14">
        <v>1</v>
      </c>
      <c r="BJ14">
        <v>1</v>
      </c>
      <c r="BK14" s="5" t="s">
        <v>1372</v>
      </c>
      <c r="BL14">
        <v>1</v>
      </c>
      <c r="BM14">
        <v>1</v>
      </c>
      <c r="BN14" s="5" t="s">
        <v>1372</v>
      </c>
      <c r="BP14">
        <f t="shared" si="0"/>
        <v>30</v>
      </c>
      <c r="BQ14">
        <f t="shared" si="1"/>
        <v>3</v>
      </c>
    </row>
    <row r="15" spans="1:69" x14ac:dyDescent="0.2">
      <c r="A15" s="5">
        <v>17</v>
      </c>
      <c r="B15">
        <v>1</v>
      </c>
      <c r="C15">
        <v>1</v>
      </c>
      <c r="D15" s="5" t="s">
        <v>1372</v>
      </c>
      <c r="E15" s="5" t="s">
        <v>1372</v>
      </c>
      <c r="F15">
        <v>1</v>
      </c>
      <c r="G15" s="5" t="s">
        <v>1372</v>
      </c>
      <c r="H15" s="5" t="s">
        <v>1372</v>
      </c>
      <c r="I15" s="5" t="s">
        <v>1372</v>
      </c>
      <c r="J15" s="5" t="s">
        <v>1372</v>
      </c>
      <c r="K15">
        <v>2</v>
      </c>
      <c r="L15">
        <v>2</v>
      </c>
      <c r="M15" s="5" t="s">
        <v>1372</v>
      </c>
      <c r="N15" s="5" t="s">
        <v>1372</v>
      </c>
      <c r="O15" s="5" t="s">
        <v>1372</v>
      </c>
      <c r="P15">
        <v>2</v>
      </c>
      <c r="Q15">
        <v>2</v>
      </c>
      <c r="R15">
        <v>2</v>
      </c>
      <c r="S15" s="5" t="s">
        <v>1372</v>
      </c>
      <c r="T15">
        <v>2</v>
      </c>
      <c r="U15">
        <v>1</v>
      </c>
      <c r="V15">
        <v>1</v>
      </c>
      <c r="W15" s="5" t="s">
        <v>1372</v>
      </c>
      <c r="X15">
        <v>1</v>
      </c>
      <c r="Y15">
        <v>1</v>
      </c>
      <c r="Z15">
        <v>1</v>
      </c>
      <c r="AA15" s="5" t="s">
        <v>1372</v>
      </c>
      <c r="AB15">
        <v>1</v>
      </c>
      <c r="AC15">
        <v>1</v>
      </c>
      <c r="AD15">
        <v>1</v>
      </c>
      <c r="AE15" s="5" t="s">
        <v>1372</v>
      </c>
      <c r="AF15" s="5" t="s">
        <v>1372</v>
      </c>
      <c r="AG15">
        <v>2</v>
      </c>
      <c r="AH15">
        <v>1</v>
      </c>
      <c r="AI15" s="5" t="s">
        <v>1372</v>
      </c>
      <c r="AJ15">
        <v>2</v>
      </c>
      <c r="AK15">
        <v>1</v>
      </c>
      <c r="AL15" s="5" t="s">
        <v>1372</v>
      </c>
      <c r="AM15">
        <v>1</v>
      </c>
      <c r="AN15" s="5" t="s">
        <v>1372</v>
      </c>
      <c r="AO15" s="5" t="s">
        <v>1372</v>
      </c>
      <c r="AP15">
        <v>1</v>
      </c>
      <c r="AQ15" s="5" t="s">
        <v>1372</v>
      </c>
      <c r="AR15" s="5" t="s">
        <v>1372</v>
      </c>
      <c r="AS15" s="5" t="s">
        <v>1372</v>
      </c>
      <c r="AT15">
        <v>1</v>
      </c>
      <c r="AU15">
        <v>1</v>
      </c>
      <c r="AV15" s="5" t="s">
        <v>1372</v>
      </c>
      <c r="AW15">
        <v>1</v>
      </c>
      <c r="AX15">
        <v>1</v>
      </c>
      <c r="AY15" s="5" t="s">
        <v>1372</v>
      </c>
      <c r="AZ15">
        <v>1</v>
      </c>
      <c r="BA15" s="5" t="s">
        <v>1372</v>
      </c>
      <c r="BB15" s="5" t="s">
        <v>1372</v>
      </c>
      <c r="BC15">
        <v>1</v>
      </c>
      <c r="BD15">
        <v>1</v>
      </c>
      <c r="BE15" s="5" t="s">
        <v>1372</v>
      </c>
      <c r="BF15">
        <v>1</v>
      </c>
      <c r="BG15" s="5" t="s">
        <v>1372</v>
      </c>
      <c r="BH15" s="5" t="s">
        <v>1372</v>
      </c>
      <c r="BI15">
        <v>1</v>
      </c>
      <c r="BJ15" s="5" t="s">
        <v>1372</v>
      </c>
      <c r="BK15" s="5" t="s">
        <v>1372</v>
      </c>
      <c r="BL15">
        <v>1</v>
      </c>
      <c r="BM15" s="5" t="s">
        <v>1372</v>
      </c>
      <c r="BN15" s="5" t="s">
        <v>1372</v>
      </c>
      <c r="BP15">
        <f t="shared" si="0"/>
        <v>25</v>
      </c>
      <c r="BQ15">
        <f t="shared" si="1"/>
        <v>8</v>
      </c>
    </row>
    <row r="16" spans="1:69" x14ac:dyDescent="0.2">
      <c r="A16" s="5">
        <v>18</v>
      </c>
      <c r="B16">
        <v>1</v>
      </c>
      <c r="C16">
        <v>1</v>
      </c>
      <c r="D16" s="5" t="s">
        <v>1372</v>
      </c>
      <c r="E16" s="5" t="s">
        <v>1372</v>
      </c>
      <c r="F16">
        <v>1</v>
      </c>
      <c r="G16">
        <v>1</v>
      </c>
      <c r="H16">
        <v>1</v>
      </c>
      <c r="I16" s="5" t="s">
        <v>1372</v>
      </c>
      <c r="J16" s="5" t="s">
        <v>1372</v>
      </c>
      <c r="K16">
        <v>1</v>
      </c>
      <c r="L16">
        <v>1</v>
      </c>
      <c r="M16" s="5" t="s">
        <v>1372</v>
      </c>
      <c r="N16" s="5" t="s">
        <v>1372</v>
      </c>
      <c r="O16" s="5" t="s">
        <v>1372</v>
      </c>
      <c r="P16">
        <v>1</v>
      </c>
      <c r="Q16" s="5" t="s">
        <v>1372</v>
      </c>
      <c r="R16" s="5" t="s">
        <v>1372</v>
      </c>
      <c r="S16" s="5" t="s">
        <v>1372</v>
      </c>
      <c r="T16">
        <v>1</v>
      </c>
      <c r="U16">
        <v>1</v>
      </c>
      <c r="V16" s="5" t="s">
        <v>1372</v>
      </c>
      <c r="W16" s="5" t="s">
        <v>1372</v>
      </c>
      <c r="X16">
        <v>1</v>
      </c>
      <c r="Y16">
        <v>1</v>
      </c>
      <c r="Z16" s="5" t="s">
        <v>1372</v>
      </c>
      <c r="AA16" s="5" t="s">
        <v>1372</v>
      </c>
      <c r="AB16">
        <v>1</v>
      </c>
      <c r="AC16">
        <v>1</v>
      </c>
      <c r="AD16" s="5" t="s">
        <v>1372</v>
      </c>
      <c r="AE16" s="5" t="s">
        <v>1372</v>
      </c>
      <c r="AF16" s="5" t="s">
        <v>1372</v>
      </c>
      <c r="AG16">
        <v>1</v>
      </c>
      <c r="AH16">
        <v>1</v>
      </c>
      <c r="AI16" s="5" t="s">
        <v>1372</v>
      </c>
      <c r="AJ16">
        <v>1</v>
      </c>
      <c r="AK16">
        <v>1</v>
      </c>
      <c r="AL16">
        <v>1</v>
      </c>
      <c r="AM16">
        <v>1</v>
      </c>
      <c r="AN16">
        <v>1</v>
      </c>
      <c r="AO16" s="5" t="s">
        <v>1372</v>
      </c>
      <c r="AP16">
        <v>1</v>
      </c>
      <c r="AQ16">
        <v>1</v>
      </c>
      <c r="AR16" s="5" t="s">
        <v>1372</v>
      </c>
      <c r="AS16" s="5" t="s">
        <v>1372</v>
      </c>
      <c r="AT16">
        <v>1</v>
      </c>
      <c r="AU16">
        <v>1</v>
      </c>
      <c r="AV16" s="5" t="s">
        <v>1372</v>
      </c>
      <c r="AW16">
        <v>1</v>
      </c>
      <c r="AX16">
        <v>1</v>
      </c>
      <c r="AY16" s="5" t="s">
        <v>1372</v>
      </c>
      <c r="AZ16">
        <v>1</v>
      </c>
      <c r="BA16">
        <v>1</v>
      </c>
      <c r="BB16" s="5" t="s">
        <v>1372</v>
      </c>
      <c r="BC16">
        <v>1</v>
      </c>
      <c r="BD16">
        <v>1</v>
      </c>
      <c r="BE16" s="5" t="s">
        <v>1372</v>
      </c>
      <c r="BF16">
        <v>1</v>
      </c>
      <c r="BG16">
        <v>1</v>
      </c>
      <c r="BH16" s="5" t="s">
        <v>1372</v>
      </c>
      <c r="BI16">
        <v>1</v>
      </c>
      <c r="BJ16">
        <v>1</v>
      </c>
      <c r="BK16" s="5" t="s">
        <v>1372</v>
      </c>
      <c r="BL16">
        <v>1</v>
      </c>
      <c r="BM16">
        <v>1</v>
      </c>
      <c r="BN16" s="5" t="s">
        <v>1372</v>
      </c>
      <c r="BP16">
        <f t="shared" si="0"/>
        <v>37</v>
      </c>
      <c r="BQ16">
        <f t="shared" si="1"/>
        <v>0</v>
      </c>
    </row>
    <row r="17" spans="1:69" x14ac:dyDescent="0.2">
      <c r="A17" s="5">
        <v>19</v>
      </c>
      <c r="B17">
        <v>3</v>
      </c>
      <c r="C17">
        <v>2</v>
      </c>
      <c r="D17">
        <v>2</v>
      </c>
      <c r="E17" s="5" t="s">
        <v>1372</v>
      </c>
      <c r="F17">
        <v>2</v>
      </c>
      <c r="G17">
        <v>3</v>
      </c>
      <c r="H17">
        <v>2</v>
      </c>
      <c r="I17" s="5" t="s">
        <v>1372</v>
      </c>
      <c r="J17" s="5" t="s">
        <v>1372</v>
      </c>
      <c r="K17">
        <v>2</v>
      </c>
      <c r="L17">
        <v>2</v>
      </c>
      <c r="M17" s="5" t="s">
        <v>1372</v>
      </c>
      <c r="N17" s="5" t="s">
        <v>1372</v>
      </c>
      <c r="O17" s="5" t="s">
        <v>1372</v>
      </c>
      <c r="P17">
        <v>3</v>
      </c>
      <c r="Q17">
        <v>2</v>
      </c>
      <c r="R17">
        <v>2</v>
      </c>
      <c r="S17" s="5" t="s">
        <v>1372</v>
      </c>
      <c r="T17">
        <v>2</v>
      </c>
      <c r="U17">
        <v>2</v>
      </c>
      <c r="V17" s="5" t="s">
        <v>1372</v>
      </c>
      <c r="W17" s="5" t="s">
        <v>1372</v>
      </c>
      <c r="X17">
        <v>3</v>
      </c>
      <c r="Y17">
        <v>2</v>
      </c>
      <c r="Z17">
        <v>2</v>
      </c>
      <c r="AA17" s="5" t="s">
        <v>1372</v>
      </c>
      <c r="AB17">
        <v>2</v>
      </c>
      <c r="AC17">
        <v>2</v>
      </c>
      <c r="AD17">
        <v>2</v>
      </c>
      <c r="AE17" s="5" t="s">
        <v>1372</v>
      </c>
      <c r="AF17" s="5" t="s">
        <v>1372</v>
      </c>
      <c r="AG17">
        <v>1</v>
      </c>
      <c r="AH17">
        <v>1</v>
      </c>
      <c r="AI17" s="5" t="s">
        <v>1372</v>
      </c>
      <c r="AJ17">
        <v>3</v>
      </c>
      <c r="AK17">
        <v>2</v>
      </c>
      <c r="AL17" s="5" t="s">
        <v>1372</v>
      </c>
      <c r="AM17">
        <v>2</v>
      </c>
      <c r="AN17">
        <v>2</v>
      </c>
      <c r="AO17">
        <v>2</v>
      </c>
      <c r="AP17">
        <v>2</v>
      </c>
      <c r="AQ17">
        <v>2</v>
      </c>
      <c r="AR17" s="5" t="s">
        <v>1372</v>
      </c>
      <c r="AS17" s="5" t="s">
        <v>1372</v>
      </c>
      <c r="AT17">
        <v>1</v>
      </c>
      <c r="AU17">
        <v>2</v>
      </c>
      <c r="AV17" s="5" t="s">
        <v>1372</v>
      </c>
      <c r="AW17">
        <v>1</v>
      </c>
      <c r="AX17">
        <v>2</v>
      </c>
      <c r="AY17" s="5" t="s">
        <v>1372</v>
      </c>
      <c r="AZ17">
        <v>2</v>
      </c>
      <c r="BA17">
        <v>2</v>
      </c>
      <c r="BB17" s="5" t="s">
        <v>1372</v>
      </c>
      <c r="BC17">
        <v>2</v>
      </c>
      <c r="BD17">
        <v>2</v>
      </c>
      <c r="BE17" s="5" t="s">
        <v>1372</v>
      </c>
      <c r="BF17">
        <v>2</v>
      </c>
      <c r="BG17">
        <v>2</v>
      </c>
      <c r="BH17" s="5" t="s">
        <v>1372</v>
      </c>
      <c r="BI17">
        <v>2</v>
      </c>
      <c r="BJ17">
        <v>2</v>
      </c>
      <c r="BK17" s="5" t="s">
        <v>1372</v>
      </c>
      <c r="BL17">
        <v>2</v>
      </c>
      <c r="BM17">
        <v>2</v>
      </c>
      <c r="BN17" s="5" t="s">
        <v>1372</v>
      </c>
      <c r="BP17">
        <f t="shared" si="0"/>
        <v>4</v>
      </c>
      <c r="BQ17">
        <f t="shared" si="1"/>
        <v>33</v>
      </c>
    </row>
    <row r="18" spans="1:69" x14ac:dyDescent="0.2">
      <c r="A18" s="5">
        <v>20</v>
      </c>
      <c r="B18">
        <v>1</v>
      </c>
      <c r="C18">
        <v>1</v>
      </c>
      <c r="D18" s="5" t="s">
        <v>1372</v>
      </c>
      <c r="E18" s="5" t="s">
        <v>1372</v>
      </c>
      <c r="F18">
        <v>1</v>
      </c>
      <c r="G18" s="5" t="s">
        <v>1372</v>
      </c>
      <c r="H18" s="5" t="s">
        <v>1372</v>
      </c>
      <c r="I18" s="5" t="s">
        <v>1372</v>
      </c>
      <c r="J18" s="5" t="s">
        <v>1372</v>
      </c>
      <c r="K18">
        <v>1</v>
      </c>
      <c r="L18" s="5" t="s">
        <v>1372</v>
      </c>
      <c r="M18" s="5" t="s">
        <v>1372</v>
      </c>
      <c r="N18" s="5" t="s">
        <v>1372</v>
      </c>
      <c r="O18" s="5" t="s">
        <v>1372</v>
      </c>
      <c r="P18">
        <v>1</v>
      </c>
      <c r="Q18" s="5" t="s">
        <v>1372</v>
      </c>
      <c r="R18" s="5" t="s">
        <v>1372</v>
      </c>
      <c r="S18" s="5" t="s">
        <v>1372</v>
      </c>
      <c r="T18">
        <v>1</v>
      </c>
      <c r="U18" s="5" t="s">
        <v>1372</v>
      </c>
      <c r="V18" s="5" t="s">
        <v>1372</v>
      </c>
      <c r="W18" s="5" t="s">
        <v>1372</v>
      </c>
      <c r="X18">
        <v>1</v>
      </c>
      <c r="Y18">
        <v>1</v>
      </c>
      <c r="Z18">
        <v>1</v>
      </c>
      <c r="AA18" s="5" t="s">
        <v>1372</v>
      </c>
      <c r="AB18">
        <v>1</v>
      </c>
      <c r="AC18" s="5" t="s">
        <v>1372</v>
      </c>
      <c r="AD18" s="5" t="s">
        <v>1372</v>
      </c>
      <c r="AE18" s="5" t="s">
        <v>1372</v>
      </c>
      <c r="AF18" s="5" t="s">
        <v>1372</v>
      </c>
      <c r="AG18">
        <v>1</v>
      </c>
      <c r="AH18" s="5" t="s">
        <v>1372</v>
      </c>
      <c r="AI18" s="5" t="s">
        <v>1372</v>
      </c>
      <c r="AJ18">
        <v>1</v>
      </c>
      <c r="AK18" s="5" t="s">
        <v>1372</v>
      </c>
      <c r="AL18" s="5" t="s">
        <v>1372</v>
      </c>
      <c r="AM18">
        <v>1</v>
      </c>
      <c r="AN18" s="5" t="s">
        <v>1372</v>
      </c>
      <c r="AO18" s="5" t="s">
        <v>1372</v>
      </c>
      <c r="AP18">
        <v>1</v>
      </c>
      <c r="AQ18" s="5" t="s">
        <v>1372</v>
      </c>
      <c r="AR18" s="5" t="s">
        <v>1372</v>
      </c>
      <c r="AS18" s="5" t="s">
        <v>1372</v>
      </c>
      <c r="AT18">
        <v>1</v>
      </c>
      <c r="AU18">
        <v>1</v>
      </c>
      <c r="AV18" s="5" t="s">
        <v>1372</v>
      </c>
      <c r="AW18">
        <v>1</v>
      </c>
      <c r="AX18" s="5" t="s">
        <v>1372</v>
      </c>
      <c r="AY18" s="5" t="s">
        <v>1372</v>
      </c>
      <c r="AZ18">
        <v>1</v>
      </c>
      <c r="BA18" s="5" t="s">
        <v>1372</v>
      </c>
      <c r="BB18" s="5" t="s">
        <v>1372</v>
      </c>
      <c r="BC18">
        <v>1</v>
      </c>
      <c r="BD18" s="5" t="s">
        <v>1372</v>
      </c>
      <c r="BE18" s="5" t="s">
        <v>1372</v>
      </c>
      <c r="BF18">
        <v>1</v>
      </c>
      <c r="BG18">
        <v>1</v>
      </c>
      <c r="BH18" s="5" t="s">
        <v>1372</v>
      </c>
      <c r="BI18">
        <v>1</v>
      </c>
      <c r="BJ18" s="5" t="s">
        <v>1372</v>
      </c>
      <c r="BK18" s="5" t="s">
        <v>1372</v>
      </c>
      <c r="BL18">
        <v>1</v>
      </c>
      <c r="BM18">
        <v>1</v>
      </c>
      <c r="BN18" s="5" t="s">
        <v>1372</v>
      </c>
      <c r="BP18">
        <f t="shared" si="0"/>
        <v>24</v>
      </c>
      <c r="BQ18">
        <f t="shared" si="1"/>
        <v>0</v>
      </c>
    </row>
    <row r="19" spans="1:69" x14ac:dyDescent="0.2">
      <c r="A19" s="5">
        <v>21</v>
      </c>
      <c r="B19">
        <v>1</v>
      </c>
      <c r="C19">
        <v>1</v>
      </c>
      <c r="D19" s="5" t="s">
        <v>1372</v>
      </c>
      <c r="E19" s="5" t="s">
        <v>1372</v>
      </c>
      <c r="F19">
        <v>1</v>
      </c>
      <c r="G19">
        <v>1</v>
      </c>
      <c r="H19" s="5" t="s">
        <v>1372</v>
      </c>
      <c r="I19" s="5" t="s">
        <v>1372</v>
      </c>
      <c r="J19" s="5" t="s">
        <v>1372</v>
      </c>
      <c r="K19">
        <v>1</v>
      </c>
      <c r="L19">
        <v>1</v>
      </c>
      <c r="M19" s="5" t="s">
        <v>1372</v>
      </c>
      <c r="N19" s="5" t="s">
        <v>1372</v>
      </c>
      <c r="O19" s="5" t="s">
        <v>1372</v>
      </c>
      <c r="P19">
        <v>1</v>
      </c>
      <c r="Q19">
        <v>1</v>
      </c>
      <c r="R19" s="5" t="s">
        <v>1372</v>
      </c>
      <c r="S19" s="5" t="s">
        <v>1372</v>
      </c>
      <c r="T19">
        <v>2</v>
      </c>
      <c r="U19">
        <v>1</v>
      </c>
      <c r="V19" s="5" t="s">
        <v>1372</v>
      </c>
      <c r="W19" s="5" t="s">
        <v>1372</v>
      </c>
      <c r="X19">
        <v>1</v>
      </c>
      <c r="Y19">
        <v>1</v>
      </c>
      <c r="Z19">
        <v>1</v>
      </c>
      <c r="AA19" s="5" t="s">
        <v>1372</v>
      </c>
      <c r="AB19">
        <v>1</v>
      </c>
      <c r="AC19">
        <v>1</v>
      </c>
      <c r="AD19" s="5" t="s">
        <v>1372</v>
      </c>
      <c r="AE19" s="5" t="s">
        <v>1372</v>
      </c>
      <c r="AF19" s="5" t="s">
        <v>1372</v>
      </c>
      <c r="AG19">
        <v>1</v>
      </c>
      <c r="AH19">
        <v>2</v>
      </c>
      <c r="AI19" s="5" t="s">
        <v>1372</v>
      </c>
      <c r="AJ19">
        <v>1</v>
      </c>
      <c r="AK19">
        <v>1</v>
      </c>
      <c r="AL19" s="5" t="s">
        <v>1372</v>
      </c>
      <c r="AM19">
        <v>1</v>
      </c>
      <c r="AN19">
        <v>1</v>
      </c>
      <c r="AO19" s="5" t="s">
        <v>1372</v>
      </c>
      <c r="AP19">
        <v>1</v>
      </c>
      <c r="AQ19">
        <v>1</v>
      </c>
      <c r="AR19" s="5" t="s">
        <v>1372</v>
      </c>
      <c r="AS19" s="5" t="s">
        <v>1372</v>
      </c>
      <c r="AT19">
        <v>1</v>
      </c>
      <c r="AU19">
        <v>1</v>
      </c>
      <c r="AV19" s="5" t="s">
        <v>1372</v>
      </c>
      <c r="AW19">
        <v>1</v>
      </c>
      <c r="AX19">
        <v>1</v>
      </c>
      <c r="AY19" s="5" t="s">
        <v>1372</v>
      </c>
      <c r="AZ19">
        <v>1</v>
      </c>
      <c r="BA19">
        <v>1</v>
      </c>
      <c r="BB19" s="5" t="s">
        <v>1372</v>
      </c>
      <c r="BC19">
        <v>1</v>
      </c>
      <c r="BD19">
        <v>1</v>
      </c>
      <c r="BE19" s="5" t="s">
        <v>1372</v>
      </c>
      <c r="BF19">
        <v>1</v>
      </c>
      <c r="BG19">
        <v>1</v>
      </c>
      <c r="BH19" s="5" t="s">
        <v>1372</v>
      </c>
      <c r="BI19">
        <v>1</v>
      </c>
      <c r="BJ19">
        <v>1</v>
      </c>
      <c r="BK19" s="5" t="s">
        <v>1372</v>
      </c>
      <c r="BL19">
        <v>1</v>
      </c>
      <c r="BM19">
        <v>1</v>
      </c>
      <c r="BN19" s="5" t="s">
        <v>1372</v>
      </c>
      <c r="BP19">
        <f t="shared" si="0"/>
        <v>35</v>
      </c>
      <c r="BQ19">
        <f t="shared" si="1"/>
        <v>2</v>
      </c>
    </row>
    <row r="20" spans="1:69" x14ac:dyDescent="0.2">
      <c r="A20" s="5">
        <v>22</v>
      </c>
      <c r="B20">
        <v>1</v>
      </c>
      <c r="C20">
        <v>1</v>
      </c>
      <c r="D20" s="5" t="s">
        <v>1372</v>
      </c>
      <c r="E20" s="5" t="s">
        <v>1372</v>
      </c>
      <c r="F20">
        <v>1</v>
      </c>
      <c r="G20">
        <v>1</v>
      </c>
      <c r="H20" s="5" t="s">
        <v>1372</v>
      </c>
      <c r="I20" s="5" t="s">
        <v>1372</v>
      </c>
      <c r="J20" s="5" t="s">
        <v>1372</v>
      </c>
      <c r="K20">
        <v>2</v>
      </c>
      <c r="L20">
        <v>1</v>
      </c>
      <c r="M20" s="5" t="s">
        <v>1372</v>
      </c>
      <c r="N20" s="5" t="s">
        <v>1372</v>
      </c>
      <c r="O20" s="5" t="s">
        <v>1372</v>
      </c>
      <c r="P20">
        <v>1</v>
      </c>
      <c r="Q20" s="5" t="s">
        <v>1372</v>
      </c>
      <c r="R20" s="5" t="s">
        <v>1372</v>
      </c>
      <c r="S20" s="5" t="s">
        <v>1372</v>
      </c>
      <c r="T20">
        <v>2</v>
      </c>
      <c r="U20">
        <v>2</v>
      </c>
      <c r="V20" s="5" t="s">
        <v>1372</v>
      </c>
      <c r="W20" s="5" t="s">
        <v>1372</v>
      </c>
      <c r="X20">
        <v>2</v>
      </c>
      <c r="Y20">
        <v>3</v>
      </c>
      <c r="Z20" s="5" t="s">
        <v>1372</v>
      </c>
      <c r="AA20" s="5" t="s">
        <v>1372</v>
      </c>
      <c r="AB20">
        <v>2</v>
      </c>
      <c r="AC20">
        <v>1</v>
      </c>
      <c r="AD20" s="5" t="s">
        <v>1372</v>
      </c>
      <c r="AE20" s="5" t="s">
        <v>1372</v>
      </c>
      <c r="AF20" s="5" t="s">
        <v>1372</v>
      </c>
      <c r="AG20">
        <v>1</v>
      </c>
      <c r="AH20">
        <v>1</v>
      </c>
      <c r="AI20" s="5" t="s">
        <v>1372</v>
      </c>
      <c r="AJ20">
        <v>1</v>
      </c>
      <c r="AK20">
        <v>1</v>
      </c>
      <c r="AL20" s="5" t="s">
        <v>1372</v>
      </c>
      <c r="AM20">
        <v>1</v>
      </c>
      <c r="AN20">
        <v>1</v>
      </c>
      <c r="AO20" s="5" t="s">
        <v>1372</v>
      </c>
      <c r="AP20">
        <v>1</v>
      </c>
      <c r="AQ20">
        <v>2</v>
      </c>
      <c r="AR20" s="5" t="s">
        <v>1372</v>
      </c>
      <c r="AS20" s="5" t="s">
        <v>1372</v>
      </c>
      <c r="AT20">
        <v>1</v>
      </c>
      <c r="AU20">
        <v>1</v>
      </c>
      <c r="AV20" s="5" t="s">
        <v>1372</v>
      </c>
      <c r="AW20">
        <v>1</v>
      </c>
      <c r="AX20">
        <v>1</v>
      </c>
      <c r="AY20" s="5" t="s">
        <v>1372</v>
      </c>
      <c r="AZ20">
        <v>1</v>
      </c>
      <c r="BA20">
        <v>1</v>
      </c>
      <c r="BB20" s="5" t="s">
        <v>1372</v>
      </c>
      <c r="BC20">
        <v>2</v>
      </c>
      <c r="BD20">
        <v>1</v>
      </c>
      <c r="BE20" s="5" t="s">
        <v>1372</v>
      </c>
      <c r="BF20">
        <v>1</v>
      </c>
      <c r="BG20">
        <v>3</v>
      </c>
      <c r="BH20">
        <v>1</v>
      </c>
      <c r="BI20">
        <v>1</v>
      </c>
      <c r="BJ20" s="5" t="s">
        <v>1372</v>
      </c>
      <c r="BK20" s="5" t="s">
        <v>1372</v>
      </c>
      <c r="BL20">
        <v>1</v>
      </c>
      <c r="BM20">
        <v>1</v>
      </c>
      <c r="BN20" s="5" t="s">
        <v>1372</v>
      </c>
      <c r="BP20">
        <f t="shared" si="0"/>
        <v>26</v>
      </c>
      <c r="BQ20">
        <f t="shared" si="1"/>
        <v>7</v>
      </c>
    </row>
    <row r="21" spans="1:69" x14ac:dyDescent="0.2">
      <c r="A21" s="5">
        <v>23</v>
      </c>
      <c r="B21">
        <v>1</v>
      </c>
      <c r="C21">
        <v>1</v>
      </c>
      <c r="D21" s="5" t="s">
        <v>1372</v>
      </c>
      <c r="E21" s="5" t="s">
        <v>1372</v>
      </c>
      <c r="F21">
        <v>2</v>
      </c>
      <c r="G21" s="5" t="s">
        <v>1372</v>
      </c>
      <c r="H21" s="5" t="s">
        <v>1372</v>
      </c>
      <c r="I21" s="5" t="s">
        <v>1372</v>
      </c>
      <c r="J21" s="5" t="s">
        <v>1372</v>
      </c>
      <c r="K21">
        <v>1</v>
      </c>
      <c r="L21">
        <v>1</v>
      </c>
      <c r="M21" s="5" t="s">
        <v>1372</v>
      </c>
      <c r="N21" s="5" t="s">
        <v>1372</v>
      </c>
      <c r="O21" s="5" t="s">
        <v>1372</v>
      </c>
      <c r="P21">
        <v>1</v>
      </c>
      <c r="Q21">
        <v>2</v>
      </c>
      <c r="R21">
        <v>1</v>
      </c>
      <c r="S21" s="5" t="s">
        <v>1372</v>
      </c>
      <c r="T21">
        <v>2</v>
      </c>
      <c r="U21">
        <v>1</v>
      </c>
      <c r="V21" s="5" t="s">
        <v>1372</v>
      </c>
      <c r="W21" s="5" t="s">
        <v>1372</v>
      </c>
      <c r="X21">
        <v>1</v>
      </c>
      <c r="Y21">
        <v>1</v>
      </c>
      <c r="Z21" s="5" t="s">
        <v>1372</v>
      </c>
      <c r="AA21" s="5" t="s">
        <v>1372</v>
      </c>
      <c r="AB21">
        <v>1</v>
      </c>
      <c r="AC21">
        <v>1</v>
      </c>
      <c r="AD21" s="5" t="s">
        <v>1372</v>
      </c>
      <c r="AE21" s="5" t="s">
        <v>1372</v>
      </c>
      <c r="AF21" s="5" t="s">
        <v>1372</v>
      </c>
      <c r="AG21">
        <v>2</v>
      </c>
      <c r="AH21">
        <v>2</v>
      </c>
      <c r="AI21">
        <v>1</v>
      </c>
      <c r="AJ21">
        <v>1</v>
      </c>
      <c r="AK21">
        <v>1</v>
      </c>
      <c r="AL21" s="5" t="s">
        <v>1372</v>
      </c>
      <c r="AM21">
        <v>1</v>
      </c>
      <c r="AN21">
        <v>1</v>
      </c>
      <c r="AO21">
        <v>2</v>
      </c>
      <c r="AP21">
        <v>1</v>
      </c>
      <c r="AQ21">
        <v>1</v>
      </c>
      <c r="AR21" s="5" t="s">
        <v>1372</v>
      </c>
      <c r="AS21" s="5" t="s">
        <v>1372</v>
      </c>
      <c r="AT21">
        <v>2</v>
      </c>
      <c r="AU21">
        <v>2</v>
      </c>
      <c r="AV21" s="5" t="s">
        <v>1372</v>
      </c>
      <c r="AW21">
        <v>1</v>
      </c>
      <c r="AX21">
        <v>2</v>
      </c>
      <c r="AY21" s="5" t="s">
        <v>1372</v>
      </c>
      <c r="AZ21">
        <v>1</v>
      </c>
      <c r="BA21" s="5" t="s">
        <v>1372</v>
      </c>
      <c r="BB21" s="5" t="s">
        <v>1372</v>
      </c>
      <c r="BC21">
        <v>1</v>
      </c>
      <c r="BD21" s="5" t="s">
        <v>1372</v>
      </c>
      <c r="BE21" s="5" t="s">
        <v>1372</v>
      </c>
      <c r="BF21">
        <v>1</v>
      </c>
      <c r="BG21" s="5" t="s">
        <v>1372</v>
      </c>
      <c r="BH21" s="5" t="s">
        <v>1372</v>
      </c>
      <c r="BI21">
        <v>2</v>
      </c>
      <c r="BJ21" s="5" t="s">
        <v>1372</v>
      </c>
      <c r="BK21" s="5" t="s">
        <v>1372</v>
      </c>
      <c r="BL21">
        <v>2</v>
      </c>
      <c r="BM21" s="5" t="s">
        <v>1372</v>
      </c>
      <c r="BN21" s="5" t="s">
        <v>1372</v>
      </c>
      <c r="BP21">
        <f t="shared" si="0"/>
        <v>22</v>
      </c>
      <c r="BQ21">
        <f t="shared" si="1"/>
        <v>11</v>
      </c>
    </row>
    <row r="22" spans="1:69" x14ac:dyDescent="0.2">
      <c r="A22" s="5">
        <v>24</v>
      </c>
      <c r="B22">
        <v>1</v>
      </c>
      <c r="C22">
        <v>1</v>
      </c>
      <c r="D22">
        <v>1</v>
      </c>
      <c r="E22" s="5" t="s">
        <v>1372</v>
      </c>
      <c r="F22">
        <v>1</v>
      </c>
      <c r="G22">
        <v>1</v>
      </c>
      <c r="H22" s="5" t="s">
        <v>1372</v>
      </c>
      <c r="I22" s="5" t="s">
        <v>1372</v>
      </c>
      <c r="J22" s="5" t="s">
        <v>1372</v>
      </c>
      <c r="K22">
        <v>1</v>
      </c>
      <c r="L22">
        <v>1</v>
      </c>
      <c r="M22" s="5" t="s">
        <v>1372</v>
      </c>
      <c r="N22" s="5" t="s">
        <v>1372</v>
      </c>
      <c r="O22" s="5" t="s">
        <v>1372</v>
      </c>
      <c r="P22">
        <v>1</v>
      </c>
      <c r="Q22">
        <v>1</v>
      </c>
      <c r="R22">
        <v>1</v>
      </c>
      <c r="S22" s="5" t="s">
        <v>1372</v>
      </c>
      <c r="T22">
        <v>1</v>
      </c>
      <c r="U22">
        <v>1</v>
      </c>
      <c r="V22">
        <v>1</v>
      </c>
      <c r="W22" s="5" t="s">
        <v>1372</v>
      </c>
      <c r="X22">
        <v>1</v>
      </c>
      <c r="Y22">
        <v>1</v>
      </c>
      <c r="Z22" s="5" t="s">
        <v>1372</v>
      </c>
      <c r="AA22" s="5" t="s">
        <v>1372</v>
      </c>
      <c r="AB22">
        <v>1</v>
      </c>
      <c r="AC22">
        <v>1</v>
      </c>
      <c r="AD22" s="5" t="s">
        <v>1372</v>
      </c>
      <c r="AE22" s="5" t="s">
        <v>1372</v>
      </c>
      <c r="AF22" s="5" t="s">
        <v>1372</v>
      </c>
      <c r="AG22">
        <v>1</v>
      </c>
      <c r="AH22">
        <v>1</v>
      </c>
      <c r="AI22" s="5" t="s">
        <v>1372</v>
      </c>
      <c r="AJ22">
        <v>1</v>
      </c>
      <c r="AK22">
        <v>1</v>
      </c>
      <c r="AL22" s="5" t="s">
        <v>1372</v>
      </c>
      <c r="AM22">
        <v>1</v>
      </c>
      <c r="AN22">
        <v>1</v>
      </c>
      <c r="AO22" s="5" t="s">
        <v>1372</v>
      </c>
      <c r="AP22">
        <v>1</v>
      </c>
      <c r="AQ22">
        <v>1</v>
      </c>
      <c r="AR22" s="5" t="s">
        <v>1372</v>
      </c>
      <c r="AS22" s="5" t="s">
        <v>1372</v>
      </c>
      <c r="AT22">
        <v>1</v>
      </c>
      <c r="AU22">
        <v>1</v>
      </c>
      <c r="AV22" s="5" t="s">
        <v>1372</v>
      </c>
      <c r="AW22">
        <v>1</v>
      </c>
      <c r="AX22">
        <v>1</v>
      </c>
      <c r="AY22" s="5" t="s">
        <v>1372</v>
      </c>
      <c r="AZ22">
        <v>1</v>
      </c>
      <c r="BA22">
        <v>1</v>
      </c>
      <c r="BB22" s="5" t="s">
        <v>1372</v>
      </c>
      <c r="BC22">
        <v>1</v>
      </c>
      <c r="BD22">
        <v>2</v>
      </c>
      <c r="BE22" s="5" t="s">
        <v>1372</v>
      </c>
      <c r="BF22">
        <v>1</v>
      </c>
      <c r="BG22" s="5" t="s">
        <v>1372</v>
      </c>
      <c r="BH22" s="5" t="s">
        <v>1372</v>
      </c>
      <c r="BI22">
        <v>1</v>
      </c>
      <c r="BJ22">
        <v>1</v>
      </c>
      <c r="BK22" s="5" t="s">
        <v>1372</v>
      </c>
      <c r="BL22">
        <v>1</v>
      </c>
      <c r="BM22">
        <v>1</v>
      </c>
      <c r="BN22" s="5" t="s">
        <v>1372</v>
      </c>
      <c r="BP22">
        <f t="shared" si="0"/>
        <v>37</v>
      </c>
      <c r="BQ22">
        <f t="shared" si="1"/>
        <v>1</v>
      </c>
    </row>
    <row r="23" spans="1:69" x14ac:dyDescent="0.2">
      <c r="A23" s="5">
        <v>27</v>
      </c>
      <c r="B23">
        <v>1</v>
      </c>
      <c r="C23" s="5" t="s">
        <v>1372</v>
      </c>
      <c r="D23" s="5" t="s">
        <v>1372</v>
      </c>
      <c r="E23" s="5" t="s">
        <v>1372</v>
      </c>
      <c r="F23">
        <v>1</v>
      </c>
      <c r="G23">
        <v>1</v>
      </c>
      <c r="H23" s="5" t="s">
        <v>1372</v>
      </c>
      <c r="I23" s="5" t="s">
        <v>1372</v>
      </c>
      <c r="J23" s="5" t="s">
        <v>1372</v>
      </c>
      <c r="K23">
        <v>1</v>
      </c>
      <c r="L23">
        <v>1</v>
      </c>
      <c r="M23" s="5" t="s">
        <v>1372</v>
      </c>
      <c r="N23" s="5" t="s">
        <v>1372</v>
      </c>
      <c r="O23" s="5" t="s">
        <v>1372</v>
      </c>
      <c r="P23">
        <v>1</v>
      </c>
      <c r="Q23">
        <v>1</v>
      </c>
      <c r="R23" s="5" t="s">
        <v>1372</v>
      </c>
      <c r="S23" s="5" t="s">
        <v>1372</v>
      </c>
      <c r="T23">
        <v>1</v>
      </c>
      <c r="U23">
        <v>1</v>
      </c>
      <c r="V23" s="5" t="s">
        <v>1372</v>
      </c>
      <c r="W23" s="5" t="s">
        <v>1372</v>
      </c>
      <c r="X23">
        <v>1</v>
      </c>
      <c r="Y23">
        <v>1</v>
      </c>
      <c r="Z23" s="5" t="s">
        <v>1372</v>
      </c>
      <c r="AA23" s="5" t="s">
        <v>1372</v>
      </c>
      <c r="AB23">
        <v>1</v>
      </c>
      <c r="AC23">
        <v>2</v>
      </c>
      <c r="AD23" s="5" t="s">
        <v>1372</v>
      </c>
      <c r="AE23" s="5" t="s">
        <v>1372</v>
      </c>
      <c r="AF23" s="5" t="s">
        <v>1372</v>
      </c>
      <c r="AG23">
        <v>1</v>
      </c>
      <c r="AH23" s="5" t="s">
        <v>1372</v>
      </c>
      <c r="AI23" s="5" t="s">
        <v>1372</v>
      </c>
      <c r="AJ23">
        <v>1</v>
      </c>
      <c r="AK23">
        <v>1</v>
      </c>
      <c r="AL23" s="5" t="s">
        <v>1372</v>
      </c>
      <c r="AM23">
        <v>1</v>
      </c>
      <c r="AN23" s="5" t="s">
        <v>1372</v>
      </c>
      <c r="AO23" s="5" t="s">
        <v>1372</v>
      </c>
      <c r="AP23">
        <v>1</v>
      </c>
      <c r="AQ23" s="5" t="s">
        <v>1372</v>
      </c>
      <c r="AR23" s="5" t="s">
        <v>1372</v>
      </c>
      <c r="AS23" s="5" t="s">
        <v>1372</v>
      </c>
      <c r="AT23">
        <v>1</v>
      </c>
      <c r="AU23">
        <v>1</v>
      </c>
      <c r="AV23" s="5" t="s">
        <v>1372</v>
      </c>
      <c r="AW23" s="5" t="s">
        <v>1372</v>
      </c>
      <c r="AX23" s="5" t="s">
        <v>1372</v>
      </c>
      <c r="AY23" s="5" t="s">
        <v>1372</v>
      </c>
      <c r="AZ23" s="5" t="s">
        <v>1372</v>
      </c>
      <c r="BA23" s="5" t="s">
        <v>1372</v>
      </c>
      <c r="BB23" s="5" t="s">
        <v>1372</v>
      </c>
      <c r="BC23" s="5" t="s">
        <v>1372</v>
      </c>
      <c r="BD23" s="5" t="s">
        <v>1372</v>
      </c>
      <c r="BE23" s="5" t="s">
        <v>1372</v>
      </c>
      <c r="BF23" s="5" t="s">
        <v>1372</v>
      </c>
      <c r="BG23" s="5" t="s">
        <v>1372</v>
      </c>
      <c r="BH23" s="5" t="s">
        <v>1372</v>
      </c>
      <c r="BI23" s="5" t="s">
        <v>1372</v>
      </c>
      <c r="BJ23" s="5" t="s">
        <v>1372</v>
      </c>
      <c r="BK23" s="5" t="s">
        <v>1372</v>
      </c>
      <c r="BL23" s="5" t="s">
        <v>1372</v>
      </c>
      <c r="BM23" s="5" t="s">
        <v>1372</v>
      </c>
      <c r="BN23" s="5" t="s">
        <v>1372</v>
      </c>
      <c r="BP23">
        <f t="shared" si="0"/>
        <v>19</v>
      </c>
      <c r="BQ23">
        <f t="shared" si="1"/>
        <v>1</v>
      </c>
    </row>
    <row r="24" spans="1:69" x14ac:dyDescent="0.2">
      <c r="A24" s="5">
        <v>28</v>
      </c>
      <c r="B24">
        <v>2</v>
      </c>
      <c r="C24">
        <v>2</v>
      </c>
      <c r="D24" s="5" t="s">
        <v>1372</v>
      </c>
      <c r="E24" s="5" t="s">
        <v>1372</v>
      </c>
      <c r="F24">
        <v>2</v>
      </c>
      <c r="G24">
        <v>2</v>
      </c>
      <c r="H24" s="5" t="s">
        <v>1372</v>
      </c>
      <c r="I24" s="5" t="s">
        <v>1372</v>
      </c>
      <c r="J24" s="5" t="s">
        <v>1372</v>
      </c>
      <c r="K24">
        <v>2</v>
      </c>
      <c r="L24">
        <v>2</v>
      </c>
      <c r="M24" s="5" t="s">
        <v>1372</v>
      </c>
      <c r="N24" s="5" t="s">
        <v>1372</v>
      </c>
      <c r="O24" s="5" t="s">
        <v>1372</v>
      </c>
      <c r="P24">
        <v>2</v>
      </c>
      <c r="Q24" s="5" t="s">
        <v>1372</v>
      </c>
      <c r="R24" s="5" t="s">
        <v>1372</v>
      </c>
      <c r="S24" s="5" t="s">
        <v>1372</v>
      </c>
      <c r="T24">
        <v>2</v>
      </c>
      <c r="U24">
        <v>3</v>
      </c>
      <c r="V24" s="5" t="s">
        <v>1372</v>
      </c>
      <c r="W24" s="5" t="s">
        <v>1372</v>
      </c>
      <c r="X24">
        <v>1</v>
      </c>
      <c r="Y24">
        <v>1</v>
      </c>
      <c r="Z24" s="5" t="s">
        <v>1372</v>
      </c>
      <c r="AA24" s="5" t="s">
        <v>1372</v>
      </c>
      <c r="AB24">
        <v>2</v>
      </c>
      <c r="AC24">
        <v>2</v>
      </c>
      <c r="AD24" s="5" t="s">
        <v>1372</v>
      </c>
      <c r="AE24" s="5" t="s">
        <v>1372</v>
      </c>
      <c r="AF24" s="5" t="s">
        <v>1372</v>
      </c>
      <c r="AG24">
        <v>1</v>
      </c>
      <c r="AH24">
        <v>1</v>
      </c>
      <c r="AI24" s="5" t="s">
        <v>1372</v>
      </c>
      <c r="AJ24">
        <v>1</v>
      </c>
      <c r="AK24">
        <v>1</v>
      </c>
      <c r="AL24" s="5" t="s">
        <v>1372</v>
      </c>
      <c r="AM24">
        <v>1</v>
      </c>
      <c r="AN24">
        <v>1</v>
      </c>
      <c r="AO24" s="5" t="s">
        <v>1372</v>
      </c>
      <c r="AP24">
        <v>2</v>
      </c>
      <c r="AQ24">
        <v>2</v>
      </c>
      <c r="AR24" s="5" t="s">
        <v>1372</v>
      </c>
      <c r="AS24" s="5" t="s">
        <v>1372</v>
      </c>
      <c r="AT24">
        <v>1</v>
      </c>
      <c r="AU24">
        <v>2</v>
      </c>
      <c r="AV24" s="5" t="s">
        <v>1372</v>
      </c>
      <c r="AW24">
        <v>2</v>
      </c>
      <c r="AX24">
        <v>2</v>
      </c>
      <c r="AY24" s="5" t="s">
        <v>1372</v>
      </c>
      <c r="AZ24">
        <v>1</v>
      </c>
      <c r="BA24">
        <v>1</v>
      </c>
      <c r="BB24" s="5" t="s">
        <v>1372</v>
      </c>
      <c r="BC24">
        <v>1</v>
      </c>
      <c r="BD24">
        <v>1</v>
      </c>
      <c r="BE24" s="5" t="s">
        <v>1372</v>
      </c>
      <c r="BF24">
        <v>1</v>
      </c>
      <c r="BG24">
        <v>1</v>
      </c>
      <c r="BH24" s="5" t="s">
        <v>1372</v>
      </c>
      <c r="BI24">
        <v>1</v>
      </c>
      <c r="BJ24">
        <v>2</v>
      </c>
      <c r="BK24" s="5" t="s">
        <v>1372</v>
      </c>
      <c r="BL24">
        <v>2</v>
      </c>
      <c r="BM24" s="5" t="s">
        <v>1372</v>
      </c>
      <c r="BN24" s="5" t="s">
        <v>1372</v>
      </c>
      <c r="BP24">
        <f t="shared" si="0"/>
        <v>16</v>
      </c>
      <c r="BQ24">
        <f t="shared" si="1"/>
        <v>17</v>
      </c>
    </row>
    <row r="25" spans="1:69" x14ac:dyDescent="0.2">
      <c r="A25" s="5">
        <v>30</v>
      </c>
      <c r="B25">
        <v>1</v>
      </c>
      <c r="C25">
        <v>1</v>
      </c>
      <c r="D25">
        <v>1</v>
      </c>
      <c r="E25" s="5" t="s">
        <v>1372</v>
      </c>
      <c r="F25">
        <v>1</v>
      </c>
      <c r="G25">
        <v>1</v>
      </c>
      <c r="H25">
        <v>1</v>
      </c>
      <c r="I25" s="5" t="s">
        <v>1372</v>
      </c>
      <c r="J25" s="5" t="s">
        <v>1372</v>
      </c>
      <c r="K25">
        <v>2</v>
      </c>
      <c r="L25">
        <v>2</v>
      </c>
      <c r="M25" s="5" t="s">
        <v>1372</v>
      </c>
      <c r="N25" s="5" t="s">
        <v>1372</v>
      </c>
      <c r="O25" s="5" t="s">
        <v>1372</v>
      </c>
      <c r="P25">
        <v>1</v>
      </c>
      <c r="Q25">
        <v>1</v>
      </c>
      <c r="R25" s="5" t="s">
        <v>1372</v>
      </c>
      <c r="S25" s="5" t="s">
        <v>1372</v>
      </c>
      <c r="T25">
        <v>1</v>
      </c>
      <c r="U25">
        <v>1</v>
      </c>
      <c r="V25" s="5" t="s">
        <v>1372</v>
      </c>
      <c r="W25" s="5" t="s">
        <v>1372</v>
      </c>
      <c r="X25">
        <v>1</v>
      </c>
      <c r="Y25">
        <v>3</v>
      </c>
      <c r="Z25">
        <v>2</v>
      </c>
      <c r="AA25" s="5" t="s">
        <v>1372</v>
      </c>
      <c r="AB25">
        <v>1</v>
      </c>
      <c r="AC25">
        <v>1</v>
      </c>
      <c r="AD25">
        <v>1</v>
      </c>
      <c r="AE25" s="5" t="s">
        <v>1372</v>
      </c>
      <c r="AF25" s="5" t="s">
        <v>1372</v>
      </c>
      <c r="AG25">
        <v>1</v>
      </c>
      <c r="AH25">
        <v>1</v>
      </c>
      <c r="AI25" s="5" t="s">
        <v>1372</v>
      </c>
      <c r="AJ25">
        <v>1</v>
      </c>
      <c r="AK25">
        <v>1</v>
      </c>
      <c r="AL25">
        <v>1</v>
      </c>
      <c r="AM25">
        <v>1</v>
      </c>
      <c r="AN25">
        <v>1</v>
      </c>
      <c r="AO25" s="5" t="s">
        <v>1372</v>
      </c>
      <c r="AP25">
        <v>1</v>
      </c>
      <c r="AQ25">
        <v>1</v>
      </c>
      <c r="AR25" s="5" t="s">
        <v>1372</v>
      </c>
      <c r="AS25" s="5" t="s">
        <v>1372</v>
      </c>
      <c r="AT25">
        <v>1</v>
      </c>
      <c r="AU25">
        <v>1</v>
      </c>
      <c r="AV25" s="5" t="s">
        <v>1372</v>
      </c>
      <c r="AW25">
        <v>1</v>
      </c>
      <c r="AX25">
        <v>1</v>
      </c>
      <c r="AY25" s="5" t="s">
        <v>1372</v>
      </c>
      <c r="AZ25">
        <v>1</v>
      </c>
      <c r="BA25">
        <v>1</v>
      </c>
      <c r="BB25" s="5" t="s">
        <v>1372</v>
      </c>
      <c r="BC25">
        <v>1</v>
      </c>
      <c r="BD25">
        <v>1</v>
      </c>
      <c r="BE25" s="5" t="s">
        <v>1372</v>
      </c>
      <c r="BF25">
        <v>1</v>
      </c>
      <c r="BG25">
        <v>1</v>
      </c>
      <c r="BH25" s="5" t="s">
        <v>1372</v>
      </c>
      <c r="BI25">
        <v>1</v>
      </c>
      <c r="BJ25">
        <v>1</v>
      </c>
      <c r="BK25" s="5" t="s">
        <v>1372</v>
      </c>
      <c r="BL25">
        <v>1</v>
      </c>
      <c r="BM25">
        <v>1</v>
      </c>
      <c r="BN25" s="5" t="s">
        <v>1372</v>
      </c>
      <c r="BP25">
        <f t="shared" si="0"/>
        <v>37</v>
      </c>
      <c r="BQ25">
        <f t="shared" si="1"/>
        <v>3</v>
      </c>
    </row>
    <row r="26" spans="1:69" x14ac:dyDescent="0.2">
      <c r="A26" s="5">
        <v>31</v>
      </c>
      <c r="B26">
        <v>1</v>
      </c>
      <c r="C26">
        <v>1</v>
      </c>
      <c r="D26">
        <v>1</v>
      </c>
      <c r="E26" s="5" t="s">
        <v>1372</v>
      </c>
      <c r="F26">
        <v>1</v>
      </c>
      <c r="G26">
        <v>1</v>
      </c>
      <c r="H26" s="5" t="s">
        <v>1372</v>
      </c>
      <c r="I26" s="5" t="s">
        <v>1372</v>
      </c>
      <c r="J26" s="5" t="s">
        <v>1372</v>
      </c>
      <c r="K26">
        <v>1</v>
      </c>
      <c r="L26">
        <v>1</v>
      </c>
      <c r="M26" s="5" t="s">
        <v>1372</v>
      </c>
      <c r="N26" s="5" t="s">
        <v>1372</v>
      </c>
      <c r="O26" s="5" t="s">
        <v>1372</v>
      </c>
      <c r="P26">
        <v>1</v>
      </c>
      <c r="Q26">
        <v>1</v>
      </c>
      <c r="R26" s="5" t="s">
        <v>1372</v>
      </c>
      <c r="S26" s="5" t="s">
        <v>1372</v>
      </c>
      <c r="T26">
        <v>2</v>
      </c>
      <c r="U26">
        <v>2</v>
      </c>
      <c r="V26" s="5" t="s">
        <v>1372</v>
      </c>
      <c r="W26" s="5" t="s">
        <v>1372</v>
      </c>
      <c r="X26">
        <v>2</v>
      </c>
      <c r="Y26">
        <v>1</v>
      </c>
      <c r="Z26" s="5" t="s">
        <v>1372</v>
      </c>
      <c r="AA26" s="5" t="s">
        <v>1372</v>
      </c>
      <c r="AB26">
        <v>1</v>
      </c>
      <c r="AC26">
        <v>1</v>
      </c>
      <c r="AD26" s="5" t="s">
        <v>1372</v>
      </c>
      <c r="AE26" s="5" t="s">
        <v>1372</v>
      </c>
      <c r="AF26" s="5" t="s">
        <v>1372</v>
      </c>
      <c r="AG26">
        <v>1</v>
      </c>
      <c r="AH26">
        <v>1</v>
      </c>
      <c r="AI26" s="5" t="s">
        <v>1372</v>
      </c>
      <c r="AJ26">
        <v>1</v>
      </c>
      <c r="AK26">
        <v>3</v>
      </c>
      <c r="AL26">
        <v>1</v>
      </c>
      <c r="AM26">
        <v>1</v>
      </c>
      <c r="AN26">
        <v>2</v>
      </c>
      <c r="AO26" s="5" t="s">
        <v>1372</v>
      </c>
      <c r="AP26">
        <v>2</v>
      </c>
      <c r="AQ26">
        <v>1</v>
      </c>
      <c r="AR26" s="5" t="s">
        <v>1372</v>
      </c>
      <c r="AS26" s="5" t="s">
        <v>1372</v>
      </c>
      <c r="AT26">
        <v>1</v>
      </c>
      <c r="AU26" s="5" t="s">
        <v>1372</v>
      </c>
      <c r="AV26" s="5" t="s">
        <v>1372</v>
      </c>
      <c r="AW26">
        <v>2</v>
      </c>
      <c r="AX26">
        <v>3</v>
      </c>
      <c r="AY26" s="5" t="s">
        <v>1372</v>
      </c>
      <c r="AZ26">
        <v>1</v>
      </c>
      <c r="BA26">
        <v>1</v>
      </c>
      <c r="BB26" s="5" t="s">
        <v>1372</v>
      </c>
      <c r="BC26">
        <v>1</v>
      </c>
      <c r="BD26">
        <v>1</v>
      </c>
      <c r="BE26" s="5" t="s">
        <v>1372</v>
      </c>
      <c r="BF26">
        <v>1</v>
      </c>
      <c r="BG26">
        <v>1</v>
      </c>
      <c r="BH26" s="5" t="s">
        <v>1372</v>
      </c>
      <c r="BI26">
        <v>2</v>
      </c>
      <c r="BJ26">
        <v>1</v>
      </c>
      <c r="BK26" s="5" t="s">
        <v>1372</v>
      </c>
      <c r="BL26">
        <v>1</v>
      </c>
      <c r="BM26">
        <v>1</v>
      </c>
      <c r="BN26" s="5" t="s">
        <v>1372</v>
      </c>
      <c r="BP26">
        <f t="shared" si="0"/>
        <v>28</v>
      </c>
      <c r="BQ26">
        <f t="shared" si="1"/>
        <v>7</v>
      </c>
    </row>
    <row r="27" spans="1:69" x14ac:dyDescent="0.2">
      <c r="A27" s="5">
        <v>32</v>
      </c>
      <c r="B27">
        <v>2</v>
      </c>
      <c r="C27">
        <v>2</v>
      </c>
      <c r="D27" s="5" t="s">
        <v>1372</v>
      </c>
      <c r="E27" s="5" t="s">
        <v>1372</v>
      </c>
      <c r="F27">
        <v>2</v>
      </c>
      <c r="G27">
        <v>3</v>
      </c>
      <c r="H27" s="5" t="s">
        <v>1372</v>
      </c>
      <c r="I27" s="5" t="s">
        <v>1372</v>
      </c>
      <c r="J27" s="5" t="s">
        <v>1372</v>
      </c>
      <c r="K27" s="5" t="s">
        <v>1372</v>
      </c>
      <c r="L27" s="5" t="s">
        <v>1372</v>
      </c>
      <c r="M27" s="5" t="s">
        <v>1372</v>
      </c>
      <c r="N27" s="5" t="s">
        <v>1372</v>
      </c>
      <c r="O27" s="5" t="s">
        <v>1372</v>
      </c>
      <c r="P27">
        <v>2</v>
      </c>
      <c r="Q27">
        <v>2</v>
      </c>
      <c r="R27" s="5" t="s">
        <v>1372</v>
      </c>
      <c r="S27" s="5" t="s">
        <v>1372</v>
      </c>
      <c r="T27">
        <v>2</v>
      </c>
      <c r="U27">
        <v>2</v>
      </c>
      <c r="V27" s="5" t="s">
        <v>1372</v>
      </c>
      <c r="W27" s="5" t="s">
        <v>1372</v>
      </c>
      <c r="X27">
        <v>2</v>
      </c>
      <c r="Y27">
        <v>2</v>
      </c>
      <c r="Z27" s="5" t="s">
        <v>1372</v>
      </c>
      <c r="AA27" s="5" t="s">
        <v>1372</v>
      </c>
      <c r="AB27">
        <v>3</v>
      </c>
      <c r="AC27">
        <v>2</v>
      </c>
      <c r="AD27" s="5" t="s">
        <v>1372</v>
      </c>
      <c r="AE27" s="5" t="s">
        <v>1372</v>
      </c>
      <c r="AF27" s="5" t="s">
        <v>1372</v>
      </c>
      <c r="AG27">
        <v>3</v>
      </c>
      <c r="AH27">
        <v>2</v>
      </c>
      <c r="AI27" s="5" t="s">
        <v>1372</v>
      </c>
      <c r="AJ27">
        <v>2</v>
      </c>
      <c r="AK27" s="5" t="s">
        <v>1372</v>
      </c>
      <c r="AL27" s="5" t="s">
        <v>1372</v>
      </c>
      <c r="AM27">
        <v>1</v>
      </c>
      <c r="AN27" s="5" t="s">
        <v>1372</v>
      </c>
      <c r="AO27" s="5" t="s">
        <v>1372</v>
      </c>
      <c r="AP27">
        <v>1</v>
      </c>
      <c r="AQ27" s="5" t="s">
        <v>1372</v>
      </c>
      <c r="AR27" s="5" t="s">
        <v>1372</v>
      </c>
      <c r="AS27" s="5" t="s">
        <v>1372</v>
      </c>
      <c r="AT27">
        <v>2</v>
      </c>
      <c r="AU27">
        <v>1</v>
      </c>
      <c r="AV27" s="5" t="s">
        <v>1372</v>
      </c>
      <c r="AW27">
        <v>4</v>
      </c>
      <c r="AX27" s="5" t="s">
        <v>1372</v>
      </c>
      <c r="AY27" s="5" t="s">
        <v>1372</v>
      </c>
      <c r="AZ27">
        <v>2</v>
      </c>
      <c r="BA27" s="5" t="s">
        <v>1372</v>
      </c>
      <c r="BB27" s="5" t="s">
        <v>1372</v>
      </c>
      <c r="BC27">
        <v>2</v>
      </c>
      <c r="BD27" s="5" t="s">
        <v>1372</v>
      </c>
      <c r="BE27" s="5" t="s">
        <v>1372</v>
      </c>
      <c r="BF27">
        <v>2</v>
      </c>
      <c r="BG27">
        <v>2</v>
      </c>
      <c r="BH27" s="5" t="s">
        <v>1372</v>
      </c>
      <c r="BI27">
        <v>1</v>
      </c>
      <c r="BJ27">
        <v>1</v>
      </c>
      <c r="BK27" s="5" t="s">
        <v>1372</v>
      </c>
      <c r="BL27">
        <v>1</v>
      </c>
      <c r="BM27">
        <v>2</v>
      </c>
      <c r="BN27" s="5" t="s">
        <v>1372</v>
      </c>
      <c r="BP27">
        <f t="shared" si="0"/>
        <v>6</v>
      </c>
      <c r="BQ27">
        <f t="shared" si="1"/>
        <v>18</v>
      </c>
    </row>
    <row r="28" spans="1:69" x14ac:dyDescent="0.2">
      <c r="A28" s="5">
        <v>33</v>
      </c>
      <c r="B28">
        <v>1</v>
      </c>
      <c r="C28">
        <v>1</v>
      </c>
      <c r="D28" s="5" t="s">
        <v>1372</v>
      </c>
      <c r="E28" s="5" t="s">
        <v>1372</v>
      </c>
      <c r="F28">
        <v>1</v>
      </c>
      <c r="G28">
        <v>1</v>
      </c>
      <c r="H28" s="5" t="s">
        <v>1372</v>
      </c>
      <c r="I28" s="5" t="s">
        <v>1372</v>
      </c>
      <c r="J28" s="5" t="s">
        <v>1372</v>
      </c>
      <c r="K28">
        <v>2</v>
      </c>
      <c r="L28">
        <v>2</v>
      </c>
      <c r="M28" s="5" t="s">
        <v>1372</v>
      </c>
      <c r="N28" s="5" t="s">
        <v>1372</v>
      </c>
      <c r="O28" s="5" t="s">
        <v>1372</v>
      </c>
      <c r="P28">
        <v>1</v>
      </c>
      <c r="Q28">
        <v>1</v>
      </c>
      <c r="R28">
        <v>1</v>
      </c>
      <c r="S28" s="5" t="s">
        <v>1372</v>
      </c>
      <c r="T28">
        <v>1</v>
      </c>
      <c r="U28">
        <v>1</v>
      </c>
      <c r="V28">
        <v>1</v>
      </c>
      <c r="W28" s="5" t="s">
        <v>1372</v>
      </c>
      <c r="X28">
        <v>1</v>
      </c>
      <c r="Y28">
        <v>1</v>
      </c>
      <c r="Z28" s="5" t="s">
        <v>1372</v>
      </c>
      <c r="AA28" s="5" t="s">
        <v>1372</v>
      </c>
      <c r="AB28">
        <v>1</v>
      </c>
      <c r="AC28">
        <v>1</v>
      </c>
      <c r="AD28" s="5" t="s">
        <v>1372</v>
      </c>
      <c r="AE28" s="5" t="s">
        <v>1372</v>
      </c>
      <c r="AF28" s="5" t="s">
        <v>1372</v>
      </c>
      <c r="AG28">
        <v>1</v>
      </c>
      <c r="AH28">
        <v>1</v>
      </c>
      <c r="AI28" s="5" t="s">
        <v>1372</v>
      </c>
      <c r="AJ28">
        <v>1</v>
      </c>
      <c r="AK28">
        <v>1</v>
      </c>
      <c r="AL28" s="5" t="s">
        <v>1372</v>
      </c>
      <c r="AM28">
        <v>1</v>
      </c>
      <c r="AN28">
        <v>1</v>
      </c>
      <c r="AO28">
        <v>1</v>
      </c>
      <c r="AP28">
        <v>1</v>
      </c>
      <c r="AQ28">
        <v>1</v>
      </c>
      <c r="AR28" s="5" t="s">
        <v>1372</v>
      </c>
      <c r="AS28" s="5" t="s">
        <v>1372</v>
      </c>
      <c r="AT28">
        <v>1</v>
      </c>
      <c r="AU28">
        <v>1</v>
      </c>
      <c r="AV28" s="5" t="s">
        <v>1372</v>
      </c>
      <c r="AW28">
        <v>1</v>
      </c>
      <c r="AX28">
        <v>1</v>
      </c>
      <c r="AY28" s="5" t="s">
        <v>1372</v>
      </c>
      <c r="AZ28" s="5" t="s">
        <v>1372</v>
      </c>
      <c r="BA28" s="5" t="s">
        <v>1372</v>
      </c>
      <c r="BB28" s="5" t="s">
        <v>1372</v>
      </c>
      <c r="BC28" s="5" t="s">
        <v>1372</v>
      </c>
      <c r="BD28" s="5" t="s">
        <v>1372</v>
      </c>
      <c r="BE28" s="5" t="s">
        <v>1372</v>
      </c>
      <c r="BF28" s="5" t="s">
        <v>1372</v>
      </c>
      <c r="BG28" s="5" t="s">
        <v>1372</v>
      </c>
      <c r="BH28" s="5" t="s">
        <v>1372</v>
      </c>
      <c r="BI28" s="5" t="s">
        <v>1372</v>
      </c>
      <c r="BJ28" s="5" t="s">
        <v>1372</v>
      </c>
      <c r="BK28" s="5" t="s">
        <v>1372</v>
      </c>
      <c r="BL28" s="5" t="s">
        <v>1372</v>
      </c>
      <c r="BM28" s="5" t="s">
        <v>1372</v>
      </c>
      <c r="BN28" s="5" t="s">
        <v>1372</v>
      </c>
      <c r="BP28">
        <f t="shared" si="0"/>
        <v>27</v>
      </c>
      <c r="BQ28">
        <f t="shared" si="1"/>
        <v>2</v>
      </c>
    </row>
    <row r="29" spans="1:69" x14ac:dyDescent="0.2">
      <c r="A29" s="5">
        <v>34</v>
      </c>
      <c r="B29">
        <v>1</v>
      </c>
      <c r="C29">
        <v>1</v>
      </c>
      <c r="D29">
        <v>1</v>
      </c>
      <c r="E29" s="5" t="s">
        <v>1372</v>
      </c>
      <c r="F29">
        <v>1</v>
      </c>
      <c r="G29">
        <v>1</v>
      </c>
      <c r="H29" s="5" t="s">
        <v>1372</v>
      </c>
      <c r="I29" s="5" t="s">
        <v>1372</v>
      </c>
      <c r="J29" s="5" t="s">
        <v>1372</v>
      </c>
      <c r="K29">
        <v>1</v>
      </c>
      <c r="L29">
        <v>2</v>
      </c>
      <c r="M29" s="5" t="s">
        <v>1372</v>
      </c>
      <c r="N29" s="5" t="s">
        <v>1372</v>
      </c>
      <c r="O29" s="5" t="s">
        <v>1372</v>
      </c>
      <c r="P29">
        <v>1</v>
      </c>
      <c r="Q29">
        <v>1</v>
      </c>
      <c r="R29" s="5" t="s">
        <v>1372</v>
      </c>
      <c r="S29" s="5" t="s">
        <v>1372</v>
      </c>
      <c r="T29">
        <v>1</v>
      </c>
      <c r="U29">
        <v>2</v>
      </c>
      <c r="V29" s="5" t="s">
        <v>1372</v>
      </c>
      <c r="W29" s="5" t="s">
        <v>1372</v>
      </c>
      <c r="X29">
        <v>1</v>
      </c>
      <c r="Y29">
        <v>2</v>
      </c>
      <c r="Z29" s="5" t="s">
        <v>1372</v>
      </c>
      <c r="AA29" s="5" t="s">
        <v>1372</v>
      </c>
      <c r="AB29">
        <v>1</v>
      </c>
      <c r="AC29">
        <v>2</v>
      </c>
      <c r="AD29" s="5" t="s">
        <v>1372</v>
      </c>
      <c r="AE29" s="5" t="s">
        <v>1372</v>
      </c>
      <c r="AF29" s="5" t="s">
        <v>1372</v>
      </c>
      <c r="AG29">
        <v>1</v>
      </c>
      <c r="AH29">
        <v>1</v>
      </c>
      <c r="AI29">
        <v>1</v>
      </c>
      <c r="AJ29">
        <v>1</v>
      </c>
      <c r="AK29" s="5" t="s">
        <v>1372</v>
      </c>
      <c r="AL29" s="5" t="s">
        <v>1372</v>
      </c>
      <c r="AM29">
        <v>2</v>
      </c>
      <c r="AN29">
        <v>1</v>
      </c>
      <c r="AO29" s="5" t="s">
        <v>1372</v>
      </c>
      <c r="AP29">
        <v>1</v>
      </c>
      <c r="AQ29">
        <v>1</v>
      </c>
      <c r="AR29" s="5" t="s">
        <v>1372</v>
      </c>
      <c r="AS29" s="5" t="s">
        <v>1372</v>
      </c>
      <c r="AT29">
        <v>1</v>
      </c>
      <c r="AU29">
        <v>1</v>
      </c>
      <c r="AV29" s="5" t="s">
        <v>1372</v>
      </c>
      <c r="AW29">
        <v>1</v>
      </c>
      <c r="AX29">
        <v>1</v>
      </c>
      <c r="AY29" s="5" t="s">
        <v>1372</v>
      </c>
      <c r="AZ29">
        <v>1</v>
      </c>
      <c r="BA29">
        <v>1</v>
      </c>
      <c r="BB29" s="5" t="s">
        <v>1372</v>
      </c>
      <c r="BC29">
        <v>1</v>
      </c>
      <c r="BD29">
        <v>1</v>
      </c>
      <c r="BE29" s="5" t="s">
        <v>1372</v>
      </c>
      <c r="BF29" s="5" t="s">
        <v>1372</v>
      </c>
      <c r="BG29" s="5" t="s">
        <v>1372</v>
      </c>
      <c r="BH29" s="5" t="s">
        <v>1372</v>
      </c>
      <c r="BI29" s="5" t="s">
        <v>1372</v>
      </c>
      <c r="BJ29" s="5" t="s">
        <v>1372</v>
      </c>
      <c r="BK29" s="5" t="s">
        <v>1372</v>
      </c>
      <c r="BL29" s="5" t="s">
        <v>1372</v>
      </c>
      <c r="BM29" s="5" t="s">
        <v>1372</v>
      </c>
      <c r="BN29" s="5" t="s">
        <v>1372</v>
      </c>
      <c r="BP29">
        <f t="shared" si="0"/>
        <v>26</v>
      </c>
      <c r="BQ29">
        <f t="shared" si="1"/>
        <v>5</v>
      </c>
    </row>
    <row r="30" spans="1:69" x14ac:dyDescent="0.2">
      <c r="A30" s="5">
        <v>35</v>
      </c>
      <c r="B30">
        <v>1</v>
      </c>
      <c r="C30">
        <v>2</v>
      </c>
      <c r="D30" s="5" t="s">
        <v>1372</v>
      </c>
      <c r="E30" s="5" t="s">
        <v>1372</v>
      </c>
      <c r="F30">
        <v>1</v>
      </c>
      <c r="G30">
        <v>1</v>
      </c>
      <c r="H30">
        <v>1</v>
      </c>
      <c r="I30" s="5" t="s">
        <v>1372</v>
      </c>
      <c r="J30" s="5" t="s">
        <v>1372</v>
      </c>
      <c r="K30">
        <v>1</v>
      </c>
      <c r="L30">
        <v>1</v>
      </c>
      <c r="M30" s="5" t="s">
        <v>1372</v>
      </c>
      <c r="N30" s="5" t="s">
        <v>1372</v>
      </c>
      <c r="O30" s="5" t="s">
        <v>1372</v>
      </c>
      <c r="P30">
        <v>1</v>
      </c>
      <c r="Q30">
        <v>1</v>
      </c>
      <c r="R30">
        <v>1</v>
      </c>
      <c r="S30" s="5" t="s">
        <v>1372</v>
      </c>
      <c r="T30">
        <v>1</v>
      </c>
      <c r="U30">
        <v>1</v>
      </c>
      <c r="V30">
        <v>1</v>
      </c>
      <c r="W30" s="5" t="s">
        <v>1372</v>
      </c>
      <c r="X30">
        <v>1</v>
      </c>
      <c r="Y30">
        <v>1</v>
      </c>
      <c r="Z30" s="5" t="s">
        <v>1372</v>
      </c>
      <c r="AA30" s="5" t="s">
        <v>1372</v>
      </c>
      <c r="AB30">
        <v>1</v>
      </c>
      <c r="AC30" s="5" t="s">
        <v>1372</v>
      </c>
      <c r="AD30" s="5" t="s">
        <v>1372</v>
      </c>
      <c r="AE30" s="5" t="s">
        <v>1372</v>
      </c>
      <c r="AF30" s="5" t="s">
        <v>1372</v>
      </c>
      <c r="AG30">
        <v>1</v>
      </c>
      <c r="AH30" s="5" t="s">
        <v>1372</v>
      </c>
      <c r="AI30" s="5" t="s">
        <v>1372</v>
      </c>
      <c r="AJ30">
        <v>1</v>
      </c>
      <c r="AK30" s="5" t="s">
        <v>1372</v>
      </c>
      <c r="AL30" s="5" t="s">
        <v>1372</v>
      </c>
      <c r="AM30">
        <v>1</v>
      </c>
      <c r="AN30">
        <v>1</v>
      </c>
      <c r="AO30" s="5" t="s">
        <v>1372</v>
      </c>
      <c r="AP30">
        <v>1</v>
      </c>
      <c r="AQ30" s="5" t="s">
        <v>1372</v>
      </c>
      <c r="AR30" s="5" t="s">
        <v>1372</v>
      </c>
      <c r="AS30" s="5" t="s">
        <v>1372</v>
      </c>
      <c r="AT30">
        <v>1</v>
      </c>
      <c r="AU30">
        <v>1</v>
      </c>
      <c r="AV30" s="5" t="s">
        <v>1372</v>
      </c>
      <c r="AW30">
        <v>1</v>
      </c>
      <c r="AX30" s="5" t="s">
        <v>1372</v>
      </c>
      <c r="AY30" s="5" t="s">
        <v>1372</v>
      </c>
      <c r="AZ30">
        <v>1</v>
      </c>
      <c r="BA30" s="5" t="s">
        <v>1372</v>
      </c>
      <c r="BB30" s="5" t="s">
        <v>1372</v>
      </c>
      <c r="BC30">
        <v>1</v>
      </c>
      <c r="BD30">
        <v>1</v>
      </c>
      <c r="BE30" s="5" t="s">
        <v>1372</v>
      </c>
      <c r="BF30">
        <v>1</v>
      </c>
      <c r="BG30">
        <v>1</v>
      </c>
      <c r="BH30" s="5" t="s">
        <v>1372</v>
      </c>
      <c r="BI30">
        <v>1</v>
      </c>
      <c r="BJ30">
        <v>1</v>
      </c>
      <c r="BK30" s="5" t="s">
        <v>1372</v>
      </c>
      <c r="BL30">
        <v>1</v>
      </c>
      <c r="BM30">
        <v>1</v>
      </c>
      <c r="BN30" s="5" t="s">
        <v>1372</v>
      </c>
      <c r="BP30">
        <f t="shared" si="0"/>
        <v>32</v>
      </c>
      <c r="BQ30">
        <f t="shared" si="1"/>
        <v>1</v>
      </c>
    </row>
    <row r="31" spans="1:69" x14ac:dyDescent="0.2">
      <c r="A31" s="5">
        <v>36</v>
      </c>
      <c r="B31">
        <v>1</v>
      </c>
      <c r="C31">
        <v>1</v>
      </c>
      <c r="D31" s="5" t="s">
        <v>1372</v>
      </c>
      <c r="E31" s="5" t="s">
        <v>1372</v>
      </c>
      <c r="F31">
        <v>1</v>
      </c>
      <c r="G31">
        <v>1</v>
      </c>
      <c r="H31" s="5" t="s">
        <v>1372</v>
      </c>
      <c r="I31" s="5" t="s">
        <v>1372</v>
      </c>
      <c r="J31" s="5" t="s">
        <v>1372</v>
      </c>
      <c r="K31">
        <v>1</v>
      </c>
      <c r="L31">
        <v>1</v>
      </c>
      <c r="M31" s="5" t="s">
        <v>1372</v>
      </c>
      <c r="N31" s="5" t="s">
        <v>1372</v>
      </c>
      <c r="O31" s="5" t="s">
        <v>1372</v>
      </c>
      <c r="P31">
        <v>1</v>
      </c>
      <c r="Q31">
        <v>1</v>
      </c>
      <c r="R31" s="5" t="s">
        <v>1372</v>
      </c>
      <c r="S31" s="5" t="s">
        <v>1372</v>
      </c>
      <c r="T31">
        <v>1</v>
      </c>
      <c r="U31">
        <v>1</v>
      </c>
      <c r="V31" s="5" t="s">
        <v>1372</v>
      </c>
      <c r="W31" s="5" t="s">
        <v>1372</v>
      </c>
      <c r="X31">
        <v>1</v>
      </c>
      <c r="Y31">
        <v>1</v>
      </c>
      <c r="Z31" s="5" t="s">
        <v>1372</v>
      </c>
      <c r="AA31" s="5" t="s">
        <v>1372</v>
      </c>
      <c r="AB31">
        <v>1</v>
      </c>
      <c r="AC31">
        <v>1</v>
      </c>
      <c r="AD31" s="5" t="s">
        <v>1372</v>
      </c>
      <c r="AE31" s="5" t="s">
        <v>1372</v>
      </c>
      <c r="AF31" s="5" t="s">
        <v>1372</v>
      </c>
      <c r="AG31">
        <v>1</v>
      </c>
      <c r="AH31">
        <v>1</v>
      </c>
      <c r="AI31" s="5" t="s">
        <v>1372</v>
      </c>
      <c r="AJ31">
        <v>1</v>
      </c>
      <c r="AK31">
        <v>1</v>
      </c>
      <c r="AL31" s="5" t="s">
        <v>1372</v>
      </c>
      <c r="AM31">
        <v>1</v>
      </c>
      <c r="AN31">
        <v>1</v>
      </c>
      <c r="AO31" s="5" t="s">
        <v>1372</v>
      </c>
      <c r="AP31">
        <v>1</v>
      </c>
      <c r="AQ31">
        <v>1</v>
      </c>
      <c r="AR31" s="5" t="s">
        <v>1372</v>
      </c>
      <c r="AS31" s="5" t="s">
        <v>1372</v>
      </c>
      <c r="AT31">
        <v>1</v>
      </c>
      <c r="AU31">
        <v>1</v>
      </c>
      <c r="AV31" s="5" t="s">
        <v>1372</v>
      </c>
      <c r="AW31">
        <v>1</v>
      </c>
      <c r="AX31">
        <v>1</v>
      </c>
      <c r="AY31" s="5" t="s">
        <v>1372</v>
      </c>
      <c r="AZ31">
        <v>1</v>
      </c>
      <c r="BA31">
        <v>1</v>
      </c>
      <c r="BB31" s="5" t="s">
        <v>1372</v>
      </c>
      <c r="BC31">
        <v>1</v>
      </c>
      <c r="BD31">
        <v>1</v>
      </c>
      <c r="BE31" s="5" t="s">
        <v>1372</v>
      </c>
      <c r="BF31">
        <v>1</v>
      </c>
      <c r="BG31">
        <v>1</v>
      </c>
      <c r="BH31" s="5" t="s">
        <v>1372</v>
      </c>
      <c r="BI31">
        <v>1</v>
      </c>
      <c r="BJ31">
        <v>1</v>
      </c>
      <c r="BK31" s="5" t="s">
        <v>1372</v>
      </c>
      <c r="BL31">
        <v>1</v>
      </c>
      <c r="BM31">
        <v>1</v>
      </c>
      <c r="BN31" s="5" t="s">
        <v>1372</v>
      </c>
      <c r="BP31">
        <f t="shared" si="0"/>
        <v>36</v>
      </c>
      <c r="BQ31">
        <f t="shared" si="1"/>
        <v>0</v>
      </c>
    </row>
    <row r="32" spans="1:69" x14ac:dyDescent="0.2">
      <c r="A32" s="5">
        <v>37</v>
      </c>
      <c r="B32">
        <v>1</v>
      </c>
      <c r="C32">
        <v>2</v>
      </c>
      <c r="D32" s="5" t="s">
        <v>1372</v>
      </c>
      <c r="E32" s="5" t="s">
        <v>1372</v>
      </c>
      <c r="F32">
        <v>2</v>
      </c>
      <c r="G32">
        <v>2</v>
      </c>
      <c r="H32" s="5" t="s">
        <v>1372</v>
      </c>
      <c r="I32" s="5" t="s">
        <v>1372</v>
      </c>
      <c r="J32" s="5" t="s">
        <v>1372</v>
      </c>
      <c r="K32">
        <v>1</v>
      </c>
      <c r="L32">
        <v>1</v>
      </c>
      <c r="M32" s="5" t="s">
        <v>1372</v>
      </c>
      <c r="N32" s="5" t="s">
        <v>1372</v>
      </c>
      <c r="O32" s="5" t="s">
        <v>1372</v>
      </c>
      <c r="P32">
        <v>1</v>
      </c>
      <c r="Q32">
        <v>1</v>
      </c>
      <c r="R32" s="5" t="s">
        <v>1372</v>
      </c>
      <c r="S32" s="5" t="s">
        <v>1372</v>
      </c>
      <c r="T32">
        <v>2</v>
      </c>
      <c r="U32">
        <v>1</v>
      </c>
      <c r="V32" s="5" t="s">
        <v>1372</v>
      </c>
      <c r="W32" s="5" t="s">
        <v>1372</v>
      </c>
      <c r="X32">
        <v>1</v>
      </c>
      <c r="Y32">
        <v>1</v>
      </c>
      <c r="Z32">
        <v>1</v>
      </c>
      <c r="AA32" s="5" t="s">
        <v>1372</v>
      </c>
      <c r="AB32">
        <v>1</v>
      </c>
      <c r="AC32">
        <v>1</v>
      </c>
      <c r="AD32">
        <v>1</v>
      </c>
      <c r="AE32" s="5" t="s">
        <v>1372</v>
      </c>
      <c r="AF32" s="5" t="s">
        <v>1372</v>
      </c>
      <c r="AG32">
        <v>2</v>
      </c>
      <c r="AH32">
        <v>1</v>
      </c>
      <c r="AI32" s="5" t="s">
        <v>1372</v>
      </c>
      <c r="AJ32">
        <v>1</v>
      </c>
      <c r="AK32">
        <v>1</v>
      </c>
      <c r="AL32" s="5" t="s">
        <v>1372</v>
      </c>
      <c r="AM32">
        <v>1</v>
      </c>
      <c r="AN32">
        <v>1</v>
      </c>
      <c r="AO32" s="5" t="s">
        <v>1372</v>
      </c>
      <c r="AP32">
        <v>1</v>
      </c>
      <c r="AQ32">
        <v>1</v>
      </c>
      <c r="AR32" s="5" t="s">
        <v>1372</v>
      </c>
      <c r="AS32" s="5" t="s">
        <v>1372</v>
      </c>
      <c r="AT32">
        <v>2</v>
      </c>
      <c r="AU32">
        <v>1</v>
      </c>
      <c r="AV32" s="5" t="s">
        <v>1372</v>
      </c>
      <c r="AW32">
        <v>2</v>
      </c>
      <c r="AX32">
        <v>1</v>
      </c>
      <c r="AY32" s="5" t="s">
        <v>1372</v>
      </c>
      <c r="AZ32">
        <v>1</v>
      </c>
      <c r="BA32">
        <v>2</v>
      </c>
      <c r="BB32" s="5" t="s">
        <v>1372</v>
      </c>
      <c r="BC32">
        <v>1</v>
      </c>
      <c r="BD32">
        <v>1</v>
      </c>
      <c r="BE32" s="5" t="s">
        <v>1372</v>
      </c>
      <c r="BF32">
        <v>1</v>
      </c>
      <c r="BG32">
        <v>1</v>
      </c>
      <c r="BH32" s="5" t="s">
        <v>1372</v>
      </c>
      <c r="BI32">
        <v>1</v>
      </c>
      <c r="BJ32" s="5" t="s">
        <v>1372</v>
      </c>
      <c r="BK32" s="5" t="s">
        <v>1372</v>
      </c>
      <c r="BL32">
        <v>1</v>
      </c>
      <c r="BM32">
        <v>1</v>
      </c>
      <c r="BN32" s="5" t="s">
        <v>1372</v>
      </c>
      <c r="BP32">
        <f t="shared" si="0"/>
        <v>29</v>
      </c>
      <c r="BQ32">
        <f t="shared" si="1"/>
        <v>8</v>
      </c>
    </row>
    <row r="33" spans="1:69" x14ac:dyDescent="0.2">
      <c r="A33" s="5">
        <v>38</v>
      </c>
      <c r="B33">
        <v>1</v>
      </c>
      <c r="C33">
        <v>3</v>
      </c>
      <c r="D33">
        <v>2</v>
      </c>
      <c r="E33" s="5" t="s">
        <v>1372</v>
      </c>
      <c r="F33">
        <v>2</v>
      </c>
      <c r="G33">
        <v>2</v>
      </c>
      <c r="H33" s="5" t="s">
        <v>1372</v>
      </c>
      <c r="I33" s="5" t="s">
        <v>1372</v>
      </c>
      <c r="J33" s="5" t="s">
        <v>1372</v>
      </c>
      <c r="K33">
        <v>1</v>
      </c>
      <c r="L33">
        <v>1</v>
      </c>
      <c r="M33" s="5" t="s">
        <v>1372</v>
      </c>
      <c r="N33" s="5" t="s">
        <v>1372</v>
      </c>
      <c r="O33" s="5" t="s">
        <v>1372</v>
      </c>
      <c r="P33">
        <v>2</v>
      </c>
      <c r="Q33">
        <v>1</v>
      </c>
      <c r="R33" s="5" t="s">
        <v>1372</v>
      </c>
      <c r="S33" s="5" t="s">
        <v>1372</v>
      </c>
      <c r="T33">
        <v>1</v>
      </c>
      <c r="U33">
        <v>1</v>
      </c>
      <c r="V33" s="5" t="s">
        <v>1372</v>
      </c>
      <c r="W33" s="5" t="s">
        <v>1372</v>
      </c>
      <c r="X33">
        <v>1</v>
      </c>
      <c r="Y33">
        <v>1</v>
      </c>
      <c r="Z33" s="5" t="s">
        <v>1372</v>
      </c>
      <c r="AA33" s="5" t="s">
        <v>1372</v>
      </c>
      <c r="AB33">
        <v>1</v>
      </c>
      <c r="AC33">
        <v>1</v>
      </c>
      <c r="AD33" s="5" t="s">
        <v>1372</v>
      </c>
      <c r="AE33" s="5" t="s">
        <v>1372</v>
      </c>
      <c r="AF33" s="5" t="s">
        <v>1372</v>
      </c>
      <c r="AG33">
        <v>1</v>
      </c>
      <c r="AH33">
        <v>1</v>
      </c>
      <c r="AI33" s="5" t="s">
        <v>1372</v>
      </c>
      <c r="AJ33">
        <v>1</v>
      </c>
      <c r="AK33">
        <v>4</v>
      </c>
      <c r="AL33">
        <v>1</v>
      </c>
      <c r="AM33">
        <v>1</v>
      </c>
      <c r="AN33" s="5" t="s">
        <v>1372</v>
      </c>
      <c r="AO33" s="5" t="s">
        <v>1372</v>
      </c>
      <c r="AP33">
        <v>1</v>
      </c>
      <c r="AQ33">
        <v>1</v>
      </c>
      <c r="AR33" s="5" t="s">
        <v>1372</v>
      </c>
      <c r="AS33" s="5" t="s">
        <v>1372</v>
      </c>
      <c r="AT33">
        <v>1</v>
      </c>
      <c r="AU33">
        <v>1</v>
      </c>
      <c r="AV33" s="5" t="s">
        <v>1372</v>
      </c>
      <c r="AW33">
        <v>1</v>
      </c>
      <c r="AX33">
        <v>1</v>
      </c>
      <c r="AY33" s="5" t="s">
        <v>1372</v>
      </c>
      <c r="AZ33">
        <v>1</v>
      </c>
      <c r="BA33">
        <v>1</v>
      </c>
      <c r="BB33" s="5" t="s">
        <v>1372</v>
      </c>
      <c r="BC33">
        <v>1</v>
      </c>
      <c r="BD33">
        <v>1</v>
      </c>
      <c r="BE33" s="5" t="s">
        <v>1372</v>
      </c>
      <c r="BF33">
        <v>1</v>
      </c>
      <c r="BG33">
        <v>1</v>
      </c>
      <c r="BH33" s="5" t="s">
        <v>1372</v>
      </c>
      <c r="BI33">
        <v>1</v>
      </c>
      <c r="BJ33">
        <v>1</v>
      </c>
      <c r="BK33" s="5" t="s">
        <v>1372</v>
      </c>
      <c r="BL33">
        <v>1</v>
      </c>
      <c r="BM33">
        <v>1</v>
      </c>
      <c r="BN33" s="5" t="s">
        <v>1372</v>
      </c>
      <c r="BP33">
        <f t="shared" si="0"/>
        <v>31</v>
      </c>
      <c r="BQ33">
        <f t="shared" si="1"/>
        <v>4</v>
      </c>
    </row>
    <row r="34" spans="1:69" x14ac:dyDescent="0.2">
      <c r="A34" s="5">
        <v>39</v>
      </c>
      <c r="B34">
        <v>1</v>
      </c>
      <c r="C34" s="5" t="s">
        <v>1372</v>
      </c>
      <c r="D34" s="5" t="s">
        <v>1372</v>
      </c>
      <c r="E34" s="5" t="s">
        <v>1372</v>
      </c>
      <c r="F34">
        <v>1</v>
      </c>
      <c r="G34">
        <v>2</v>
      </c>
      <c r="H34" s="5" t="s">
        <v>1372</v>
      </c>
      <c r="I34" s="5" t="s">
        <v>1372</v>
      </c>
      <c r="J34" s="5" t="s">
        <v>1372</v>
      </c>
      <c r="K34">
        <v>2</v>
      </c>
      <c r="L34">
        <v>2</v>
      </c>
      <c r="M34" s="5" t="s">
        <v>1372</v>
      </c>
      <c r="N34" s="5" t="s">
        <v>1372</v>
      </c>
      <c r="O34" s="5" t="s">
        <v>1372</v>
      </c>
      <c r="P34">
        <v>1</v>
      </c>
      <c r="Q34">
        <v>1</v>
      </c>
      <c r="R34" s="5" t="s">
        <v>1372</v>
      </c>
      <c r="S34" s="5" t="s">
        <v>1372</v>
      </c>
      <c r="T34">
        <v>1</v>
      </c>
      <c r="U34">
        <v>1</v>
      </c>
      <c r="V34" s="5" t="s">
        <v>1372</v>
      </c>
      <c r="W34" s="5" t="s">
        <v>1372</v>
      </c>
      <c r="X34">
        <v>1</v>
      </c>
      <c r="Y34">
        <v>1</v>
      </c>
      <c r="Z34" s="5" t="s">
        <v>1372</v>
      </c>
      <c r="AA34" s="5" t="s">
        <v>1372</v>
      </c>
      <c r="AB34">
        <v>1</v>
      </c>
      <c r="AC34">
        <v>1</v>
      </c>
      <c r="AD34" s="5" t="s">
        <v>1372</v>
      </c>
      <c r="AE34" s="5" t="s">
        <v>1372</v>
      </c>
      <c r="AF34" s="5" t="s">
        <v>1372</v>
      </c>
      <c r="AG34">
        <v>1</v>
      </c>
      <c r="AH34">
        <v>1</v>
      </c>
      <c r="AI34" s="5" t="s">
        <v>1372</v>
      </c>
      <c r="AJ34">
        <v>1</v>
      </c>
      <c r="AK34">
        <v>1</v>
      </c>
      <c r="AL34" s="5" t="s">
        <v>1372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1</v>
      </c>
      <c r="AS34">
        <v>1</v>
      </c>
      <c r="AT34">
        <v>1</v>
      </c>
      <c r="AU34">
        <v>1</v>
      </c>
      <c r="AV34" s="5" t="s">
        <v>1372</v>
      </c>
      <c r="AW34">
        <v>1</v>
      </c>
      <c r="AX34">
        <v>1</v>
      </c>
      <c r="AY34">
        <v>1</v>
      </c>
      <c r="AZ34">
        <v>1</v>
      </c>
      <c r="BA34">
        <v>1</v>
      </c>
      <c r="BB34" s="5" t="s">
        <v>1372</v>
      </c>
      <c r="BC34">
        <v>1</v>
      </c>
      <c r="BD34">
        <v>1</v>
      </c>
      <c r="BE34" s="5" t="s">
        <v>1372</v>
      </c>
      <c r="BF34">
        <v>1</v>
      </c>
      <c r="BG34">
        <v>1</v>
      </c>
      <c r="BH34" s="5" t="s">
        <v>1372</v>
      </c>
      <c r="BI34">
        <v>1</v>
      </c>
      <c r="BJ34" s="5" t="s">
        <v>1372</v>
      </c>
      <c r="BK34" s="5" t="s">
        <v>1372</v>
      </c>
      <c r="BL34">
        <v>1</v>
      </c>
      <c r="BM34">
        <v>1</v>
      </c>
      <c r="BN34" s="5" t="s">
        <v>1372</v>
      </c>
      <c r="BP34">
        <f t="shared" si="0"/>
        <v>34</v>
      </c>
      <c r="BQ34">
        <f t="shared" si="1"/>
        <v>4</v>
      </c>
    </row>
    <row r="35" spans="1:69" x14ac:dyDescent="0.2">
      <c r="A35" s="5">
        <v>40</v>
      </c>
      <c r="B35">
        <v>1</v>
      </c>
      <c r="C35">
        <v>1</v>
      </c>
      <c r="D35" s="5" t="s">
        <v>1372</v>
      </c>
      <c r="E35" s="5" t="s">
        <v>1372</v>
      </c>
      <c r="F35">
        <v>1</v>
      </c>
      <c r="G35">
        <v>1</v>
      </c>
      <c r="H35" s="5" t="s">
        <v>1372</v>
      </c>
      <c r="I35" s="5" t="s">
        <v>1372</v>
      </c>
      <c r="J35" s="5" t="s">
        <v>1372</v>
      </c>
      <c r="K35">
        <v>2</v>
      </c>
      <c r="L35">
        <v>1</v>
      </c>
      <c r="M35" s="5" t="s">
        <v>1372</v>
      </c>
      <c r="N35" s="5" t="s">
        <v>1372</v>
      </c>
      <c r="O35" s="5" t="s">
        <v>1372</v>
      </c>
      <c r="P35">
        <v>1</v>
      </c>
      <c r="Q35">
        <v>1</v>
      </c>
      <c r="R35" s="5" t="s">
        <v>1372</v>
      </c>
      <c r="S35" s="5" t="s">
        <v>1372</v>
      </c>
      <c r="T35">
        <v>2</v>
      </c>
      <c r="U35">
        <v>1</v>
      </c>
      <c r="V35" s="5" t="s">
        <v>1372</v>
      </c>
      <c r="W35" s="5" t="s">
        <v>1372</v>
      </c>
      <c r="X35">
        <v>1</v>
      </c>
      <c r="Y35">
        <v>1</v>
      </c>
      <c r="Z35" s="5" t="s">
        <v>1372</v>
      </c>
      <c r="AA35" s="5" t="s">
        <v>1372</v>
      </c>
      <c r="AB35">
        <v>1</v>
      </c>
      <c r="AC35">
        <v>2</v>
      </c>
      <c r="AD35">
        <v>1</v>
      </c>
      <c r="AE35" s="5" t="s">
        <v>1372</v>
      </c>
      <c r="AF35" s="5" t="s">
        <v>1372</v>
      </c>
      <c r="AG35">
        <v>2</v>
      </c>
      <c r="AH35">
        <v>2</v>
      </c>
      <c r="AI35">
        <v>1</v>
      </c>
      <c r="AJ35">
        <v>1</v>
      </c>
      <c r="AK35">
        <v>2</v>
      </c>
      <c r="AL35" s="5" t="s">
        <v>1372</v>
      </c>
      <c r="AM35">
        <v>1</v>
      </c>
      <c r="AN35">
        <v>2</v>
      </c>
      <c r="AO35" s="5" t="s">
        <v>1372</v>
      </c>
      <c r="AP35">
        <v>1</v>
      </c>
      <c r="AQ35">
        <v>1</v>
      </c>
      <c r="AR35" s="5" t="s">
        <v>1372</v>
      </c>
      <c r="AS35" s="5" t="s">
        <v>1372</v>
      </c>
      <c r="AT35">
        <v>1</v>
      </c>
      <c r="AU35" s="5" t="s">
        <v>1372</v>
      </c>
      <c r="AV35" s="5" t="s">
        <v>1372</v>
      </c>
      <c r="AW35">
        <v>1</v>
      </c>
      <c r="AX35">
        <v>1</v>
      </c>
      <c r="AY35" s="5" t="s">
        <v>1372</v>
      </c>
      <c r="AZ35">
        <v>1</v>
      </c>
      <c r="BA35">
        <v>1</v>
      </c>
      <c r="BB35" s="5" t="s">
        <v>1372</v>
      </c>
      <c r="BC35">
        <v>2</v>
      </c>
      <c r="BD35" s="5" t="s">
        <v>1372</v>
      </c>
      <c r="BE35" s="5" t="s">
        <v>1372</v>
      </c>
      <c r="BF35">
        <v>1</v>
      </c>
      <c r="BG35">
        <v>2</v>
      </c>
      <c r="BH35">
        <v>1</v>
      </c>
      <c r="BI35">
        <v>2</v>
      </c>
      <c r="BJ35">
        <v>2</v>
      </c>
      <c r="BK35" s="5" t="s">
        <v>1372</v>
      </c>
      <c r="BL35">
        <v>3</v>
      </c>
      <c r="BM35" s="5" t="s">
        <v>1372</v>
      </c>
      <c r="BN35" s="5" t="s">
        <v>1372</v>
      </c>
      <c r="BP35">
        <f t="shared" si="0"/>
        <v>24</v>
      </c>
      <c r="BQ35">
        <f t="shared" si="1"/>
        <v>11</v>
      </c>
    </row>
    <row r="36" spans="1:69" x14ac:dyDescent="0.2">
      <c r="A36" s="5">
        <v>41</v>
      </c>
      <c r="B36">
        <v>1</v>
      </c>
      <c r="C36" s="5" t="s">
        <v>1372</v>
      </c>
      <c r="D36" s="5" t="s">
        <v>1372</v>
      </c>
      <c r="E36" s="5" t="s">
        <v>1372</v>
      </c>
      <c r="F36">
        <v>1</v>
      </c>
      <c r="G36">
        <v>1</v>
      </c>
      <c r="H36" s="5" t="s">
        <v>1372</v>
      </c>
      <c r="I36" s="5" t="s">
        <v>1372</v>
      </c>
      <c r="J36" s="5" t="s">
        <v>1372</v>
      </c>
      <c r="K36">
        <v>2</v>
      </c>
      <c r="L36">
        <v>2</v>
      </c>
      <c r="M36" s="5" t="s">
        <v>1372</v>
      </c>
      <c r="N36" s="5" t="s">
        <v>1372</v>
      </c>
      <c r="O36" s="5" t="s">
        <v>1372</v>
      </c>
      <c r="P36">
        <v>1</v>
      </c>
      <c r="Q36">
        <v>1</v>
      </c>
      <c r="R36" s="5" t="s">
        <v>1372</v>
      </c>
      <c r="S36" s="5" t="s">
        <v>1372</v>
      </c>
      <c r="T36">
        <v>1</v>
      </c>
      <c r="U36">
        <v>1</v>
      </c>
      <c r="V36" s="5" t="s">
        <v>1372</v>
      </c>
      <c r="W36" s="5" t="s">
        <v>1372</v>
      </c>
      <c r="X36">
        <v>1</v>
      </c>
      <c r="Y36">
        <v>1</v>
      </c>
      <c r="Z36" s="5" t="s">
        <v>1372</v>
      </c>
      <c r="AA36" s="5" t="s">
        <v>1372</v>
      </c>
      <c r="AB36">
        <v>1</v>
      </c>
      <c r="AC36">
        <v>2</v>
      </c>
      <c r="AD36" s="5" t="s">
        <v>1372</v>
      </c>
      <c r="AE36" s="5" t="s">
        <v>1372</v>
      </c>
      <c r="AF36" s="5" t="s">
        <v>1372</v>
      </c>
      <c r="AG36">
        <v>1</v>
      </c>
      <c r="AH36">
        <v>1</v>
      </c>
      <c r="AI36" s="5" t="s">
        <v>1372</v>
      </c>
      <c r="AJ36">
        <v>1</v>
      </c>
      <c r="AK36" s="5" t="s">
        <v>1372</v>
      </c>
      <c r="AL36" s="5" t="s">
        <v>1372</v>
      </c>
      <c r="AM36">
        <v>1</v>
      </c>
      <c r="AN36">
        <v>1</v>
      </c>
      <c r="AO36" s="5" t="s">
        <v>1372</v>
      </c>
      <c r="AP36">
        <v>1</v>
      </c>
      <c r="AQ36">
        <v>1</v>
      </c>
      <c r="AR36" s="5" t="s">
        <v>1372</v>
      </c>
      <c r="AS36" s="5" t="s">
        <v>1372</v>
      </c>
      <c r="AT36">
        <v>1</v>
      </c>
      <c r="AU36">
        <v>1</v>
      </c>
      <c r="AV36" s="5" t="s">
        <v>1372</v>
      </c>
      <c r="AW36">
        <v>1</v>
      </c>
      <c r="AX36">
        <v>1</v>
      </c>
      <c r="AY36" s="5" t="s">
        <v>1372</v>
      </c>
      <c r="AZ36">
        <v>1</v>
      </c>
      <c r="BA36">
        <v>1</v>
      </c>
      <c r="BB36" s="5" t="s">
        <v>1372</v>
      </c>
      <c r="BC36">
        <v>1</v>
      </c>
      <c r="BD36">
        <v>1</v>
      </c>
      <c r="BE36" s="5" t="s">
        <v>1372</v>
      </c>
      <c r="BF36">
        <v>1</v>
      </c>
      <c r="BG36">
        <v>1</v>
      </c>
      <c r="BH36" s="5" t="s">
        <v>1372</v>
      </c>
      <c r="BI36">
        <v>1</v>
      </c>
      <c r="BJ36" s="5" t="s">
        <v>1372</v>
      </c>
      <c r="BK36" s="5" t="s">
        <v>1372</v>
      </c>
      <c r="BL36">
        <v>1</v>
      </c>
      <c r="BM36">
        <v>1</v>
      </c>
      <c r="BN36" s="5" t="s">
        <v>1372</v>
      </c>
      <c r="BP36">
        <f t="shared" si="0"/>
        <v>30</v>
      </c>
      <c r="BQ36">
        <f t="shared" si="1"/>
        <v>3</v>
      </c>
    </row>
    <row r="37" spans="1:69" x14ac:dyDescent="0.2">
      <c r="A37" s="5">
        <v>44</v>
      </c>
      <c r="B37">
        <v>1</v>
      </c>
      <c r="C37">
        <v>1</v>
      </c>
      <c r="D37">
        <v>1</v>
      </c>
      <c r="E37" s="5" t="s">
        <v>1372</v>
      </c>
      <c r="F37">
        <v>1</v>
      </c>
      <c r="G37">
        <v>1</v>
      </c>
      <c r="H37" s="5" t="s">
        <v>1372</v>
      </c>
      <c r="I37" s="5" t="s">
        <v>1372</v>
      </c>
      <c r="J37" s="5" t="s">
        <v>1372</v>
      </c>
      <c r="K37">
        <v>2</v>
      </c>
      <c r="L37">
        <v>1</v>
      </c>
      <c r="M37" s="5" t="s">
        <v>1372</v>
      </c>
      <c r="N37" s="5" t="s">
        <v>1372</v>
      </c>
      <c r="O37" s="5" t="s">
        <v>1372</v>
      </c>
      <c r="P37">
        <v>1</v>
      </c>
      <c r="Q37">
        <v>1</v>
      </c>
      <c r="R37" s="5" t="s">
        <v>1372</v>
      </c>
      <c r="S37" s="5" t="s">
        <v>1372</v>
      </c>
      <c r="T37">
        <v>1</v>
      </c>
      <c r="U37">
        <v>1</v>
      </c>
      <c r="V37" s="5" t="s">
        <v>1372</v>
      </c>
      <c r="W37" s="5" t="s">
        <v>1372</v>
      </c>
      <c r="X37">
        <v>1</v>
      </c>
      <c r="Y37">
        <v>1</v>
      </c>
      <c r="Z37" s="5" t="s">
        <v>1372</v>
      </c>
      <c r="AA37" s="5" t="s">
        <v>1372</v>
      </c>
      <c r="AB37">
        <v>1</v>
      </c>
      <c r="AC37" s="5" t="s">
        <v>1372</v>
      </c>
      <c r="AD37" s="5" t="s">
        <v>1372</v>
      </c>
      <c r="AE37" s="5" t="s">
        <v>1372</v>
      </c>
      <c r="AF37" s="5" t="s">
        <v>1372</v>
      </c>
      <c r="AG37">
        <v>1</v>
      </c>
      <c r="AH37" s="5" t="s">
        <v>1372</v>
      </c>
      <c r="AI37" s="5" t="s">
        <v>1372</v>
      </c>
      <c r="AJ37">
        <v>1</v>
      </c>
      <c r="AK37" s="5" t="s">
        <v>1372</v>
      </c>
      <c r="AL37" s="5" t="s">
        <v>1372</v>
      </c>
      <c r="AM37">
        <v>1</v>
      </c>
      <c r="AN37">
        <v>1</v>
      </c>
      <c r="AO37" s="5" t="s">
        <v>1372</v>
      </c>
      <c r="AP37">
        <v>1</v>
      </c>
      <c r="AQ37" s="5" t="s">
        <v>1372</v>
      </c>
      <c r="AR37" s="5" t="s">
        <v>1372</v>
      </c>
      <c r="AS37" s="5" t="s">
        <v>1372</v>
      </c>
      <c r="AT37">
        <v>1</v>
      </c>
      <c r="AU37" s="5" t="s">
        <v>1372</v>
      </c>
      <c r="AV37" s="5" t="s">
        <v>1372</v>
      </c>
      <c r="AW37">
        <v>1</v>
      </c>
      <c r="AX37" s="5" t="s">
        <v>1372</v>
      </c>
      <c r="AY37" s="5" t="s">
        <v>1372</v>
      </c>
      <c r="AZ37">
        <v>1</v>
      </c>
      <c r="BA37" s="5" t="s">
        <v>1372</v>
      </c>
      <c r="BB37" s="5" t="s">
        <v>1372</v>
      </c>
      <c r="BC37">
        <v>1</v>
      </c>
      <c r="BD37">
        <v>1</v>
      </c>
      <c r="BE37" s="5" t="s">
        <v>1372</v>
      </c>
      <c r="BF37">
        <v>1</v>
      </c>
      <c r="BG37" s="5" t="s">
        <v>1372</v>
      </c>
      <c r="BH37" s="5" t="s">
        <v>1372</v>
      </c>
      <c r="BI37">
        <v>1</v>
      </c>
      <c r="BJ37" s="5" t="s">
        <v>1372</v>
      </c>
      <c r="BK37" s="5" t="s">
        <v>1372</v>
      </c>
      <c r="BL37">
        <v>1</v>
      </c>
      <c r="BM37" s="5" t="s">
        <v>1372</v>
      </c>
      <c r="BN37" s="5" t="s">
        <v>1372</v>
      </c>
      <c r="BP37">
        <f t="shared" si="0"/>
        <v>26</v>
      </c>
      <c r="BQ37">
        <f t="shared" si="1"/>
        <v>1</v>
      </c>
    </row>
    <row r="38" spans="1:69" x14ac:dyDescent="0.2">
      <c r="A38" s="5">
        <v>45</v>
      </c>
      <c r="B38">
        <v>1</v>
      </c>
      <c r="C38">
        <v>1</v>
      </c>
      <c r="D38" s="5" t="s">
        <v>1372</v>
      </c>
      <c r="E38" s="5" t="s">
        <v>1372</v>
      </c>
      <c r="F38">
        <v>1</v>
      </c>
      <c r="G38">
        <v>1</v>
      </c>
      <c r="H38" s="5" t="s">
        <v>1372</v>
      </c>
      <c r="I38" s="5" t="s">
        <v>1372</v>
      </c>
      <c r="J38" s="5" t="s">
        <v>1372</v>
      </c>
      <c r="K38">
        <v>1</v>
      </c>
      <c r="L38">
        <v>1</v>
      </c>
      <c r="M38" s="5" t="s">
        <v>1372</v>
      </c>
      <c r="N38" s="5" t="s">
        <v>1372</v>
      </c>
      <c r="O38" s="5" t="s">
        <v>1372</v>
      </c>
      <c r="P38">
        <v>1</v>
      </c>
      <c r="Q38">
        <v>1</v>
      </c>
      <c r="R38" s="5" t="s">
        <v>1372</v>
      </c>
      <c r="S38" s="5" t="s">
        <v>1372</v>
      </c>
      <c r="T38">
        <v>1</v>
      </c>
      <c r="U38">
        <v>1</v>
      </c>
      <c r="V38" s="5" t="s">
        <v>1372</v>
      </c>
      <c r="W38" s="5" t="s">
        <v>1372</v>
      </c>
      <c r="X38">
        <v>1</v>
      </c>
      <c r="Y38">
        <v>1</v>
      </c>
      <c r="Z38" s="5" t="s">
        <v>1372</v>
      </c>
      <c r="AA38" s="5" t="s">
        <v>1372</v>
      </c>
      <c r="AB38">
        <v>1</v>
      </c>
      <c r="AC38" s="5" t="s">
        <v>1372</v>
      </c>
      <c r="AD38" s="5" t="s">
        <v>1372</v>
      </c>
      <c r="AE38" s="5" t="s">
        <v>1372</v>
      </c>
      <c r="AF38" s="5" t="s">
        <v>1372</v>
      </c>
      <c r="AG38">
        <v>1</v>
      </c>
      <c r="AH38">
        <v>1</v>
      </c>
      <c r="AI38" s="5" t="s">
        <v>1372</v>
      </c>
      <c r="AJ38">
        <v>1</v>
      </c>
      <c r="AK38">
        <v>1</v>
      </c>
      <c r="AL38" s="5" t="s">
        <v>1372</v>
      </c>
      <c r="AM38">
        <v>1</v>
      </c>
      <c r="AN38">
        <v>1</v>
      </c>
      <c r="AO38" s="5" t="s">
        <v>1372</v>
      </c>
      <c r="AP38">
        <v>1</v>
      </c>
      <c r="AQ38">
        <v>1</v>
      </c>
      <c r="AR38">
        <v>1</v>
      </c>
      <c r="AS38" s="5" t="s">
        <v>1372</v>
      </c>
      <c r="AT38">
        <v>1</v>
      </c>
      <c r="AU38">
        <v>1</v>
      </c>
      <c r="AV38">
        <v>1</v>
      </c>
      <c r="AW38">
        <v>1</v>
      </c>
      <c r="AX38">
        <v>1</v>
      </c>
      <c r="AY38" s="5" t="s">
        <v>1372</v>
      </c>
      <c r="AZ38">
        <v>1</v>
      </c>
      <c r="BA38">
        <v>1</v>
      </c>
      <c r="BB38" s="5" t="s">
        <v>1372</v>
      </c>
      <c r="BC38">
        <v>1</v>
      </c>
      <c r="BD38">
        <v>1</v>
      </c>
      <c r="BE38" s="5" t="s">
        <v>1372</v>
      </c>
      <c r="BF38">
        <v>1</v>
      </c>
      <c r="BG38">
        <v>1</v>
      </c>
      <c r="BH38" s="5" t="s">
        <v>1372</v>
      </c>
      <c r="BI38">
        <v>1</v>
      </c>
      <c r="BJ38">
        <v>1</v>
      </c>
      <c r="BK38" s="5" t="s">
        <v>1372</v>
      </c>
      <c r="BL38">
        <v>1</v>
      </c>
      <c r="BM38">
        <v>1</v>
      </c>
      <c r="BN38" s="5" t="s">
        <v>1372</v>
      </c>
      <c r="BP38">
        <f t="shared" si="0"/>
        <v>37</v>
      </c>
      <c r="BQ38">
        <f t="shared" si="1"/>
        <v>0</v>
      </c>
    </row>
    <row r="39" spans="1:69" x14ac:dyDescent="0.2">
      <c r="A39" s="5">
        <v>46</v>
      </c>
      <c r="B39">
        <v>1</v>
      </c>
      <c r="C39">
        <v>1</v>
      </c>
      <c r="D39">
        <v>1</v>
      </c>
      <c r="E39" s="5" t="s">
        <v>1372</v>
      </c>
      <c r="F39">
        <v>1</v>
      </c>
      <c r="G39">
        <v>1</v>
      </c>
      <c r="H39" s="5" t="s">
        <v>1372</v>
      </c>
      <c r="I39" s="5" t="s">
        <v>1372</v>
      </c>
      <c r="J39" s="5" t="s">
        <v>1372</v>
      </c>
      <c r="K39">
        <v>1</v>
      </c>
      <c r="L39">
        <v>1</v>
      </c>
      <c r="M39">
        <v>1</v>
      </c>
      <c r="N39" s="5" t="s">
        <v>1372</v>
      </c>
      <c r="O39" s="5" t="s">
        <v>1372</v>
      </c>
      <c r="P39">
        <v>1</v>
      </c>
      <c r="Q39">
        <v>2</v>
      </c>
      <c r="R39" s="5" t="s">
        <v>1372</v>
      </c>
      <c r="S39" s="5" t="s">
        <v>1372</v>
      </c>
      <c r="T39">
        <v>1</v>
      </c>
      <c r="U39">
        <v>1</v>
      </c>
      <c r="V39" s="5" t="s">
        <v>1372</v>
      </c>
      <c r="W39" s="5" t="s">
        <v>1372</v>
      </c>
      <c r="X39">
        <v>1</v>
      </c>
      <c r="Y39">
        <v>1</v>
      </c>
      <c r="Z39">
        <v>1</v>
      </c>
      <c r="AA39" s="5" t="s">
        <v>1372</v>
      </c>
      <c r="AB39">
        <v>1</v>
      </c>
      <c r="AC39">
        <v>2</v>
      </c>
      <c r="AD39">
        <v>2</v>
      </c>
      <c r="AE39" s="5" t="s">
        <v>1372</v>
      </c>
      <c r="AF39" s="5" t="s">
        <v>1372</v>
      </c>
      <c r="AG39">
        <v>3</v>
      </c>
      <c r="AH39">
        <v>1</v>
      </c>
      <c r="AI39" s="5" t="s">
        <v>1372</v>
      </c>
      <c r="AJ39">
        <v>1</v>
      </c>
      <c r="AK39">
        <v>1</v>
      </c>
      <c r="AL39" s="5" t="s">
        <v>1372</v>
      </c>
      <c r="AM39">
        <v>1</v>
      </c>
      <c r="AN39">
        <v>1</v>
      </c>
      <c r="AO39" s="5" t="s">
        <v>1372</v>
      </c>
      <c r="AP39">
        <v>1</v>
      </c>
      <c r="AQ39">
        <v>1</v>
      </c>
      <c r="AR39" s="5" t="s">
        <v>1372</v>
      </c>
      <c r="AS39" s="5" t="s">
        <v>1372</v>
      </c>
      <c r="AT39">
        <v>1</v>
      </c>
      <c r="AU39">
        <v>2</v>
      </c>
      <c r="AV39" s="5" t="s">
        <v>1372</v>
      </c>
      <c r="AW39">
        <v>1</v>
      </c>
      <c r="AX39">
        <v>2</v>
      </c>
      <c r="AY39">
        <v>1</v>
      </c>
      <c r="AZ39">
        <v>1</v>
      </c>
      <c r="BA39">
        <v>1</v>
      </c>
      <c r="BB39" s="5" t="s">
        <v>1372</v>
      </c>
      <c r="BC39">
        <v>1</v>
      </c>
      <c r="BD39" s="5" t="s">
        <v>1372</v>
      </c>
      <c r="BE39" s="5" t="s">
        <v>1372</v>
      </c>
      <c r="BF39">
        <v>1</v>
      </c>
      <c r="BG39" s="5" t="s">
        <v>1372</v>
      </c>
      <c r="BH39" s="5" t="s">
        <v>1372</v>
      </c>
      <c r="BI39">
        <v>1</v>
      </c>
      <c r="BJ39">
        <v>1</v>
      </c>
      <c r="BK39" s="5" t="s">
        <v>1372</v>
      </c>
      <c r="BL39">
        <v>1</v>
      </c>
      <c r="BM39" s="5" t="s">
        <v>1372</v>
      </c>
      <c r="BN39" s="5" t="s">
        <v>1372</v>
      </c>
      <c r="BP39">
        <f t="shared" si="0"/>
        <v>32</v>
      </c>
      <c r="BQ39">
        <f t="shared" si="1"/>
        <v>5</v>
      </c>
    </row>
    <row r="40" spans="1:69" x14ac:dyDescent="0.2">
      <c r="A40" s="5">
        <v>47</v>
      </c>
      <c r="B40">
        <v>1</v>
      </c>
      <c r="C40">
        <v>1</v>
      </c>
      <c r="D40">
        <v>1</v>
      </c>
      <c r="E40" s="5" t="s">
        <v>1372</v>
      </c>
      <c r="F40">
        <v>1</v>
      </c>
      <c r="G40">
        <v>1</v>
      </c>
      <c r="H40">
        <v>1</v>
      </c>
      <c r="I40" s="5" t="s">
        <v>1372</v>
      </c>
      <c r="J40" s="5" t="s">
        <v>1372</v>
      </c>
      <c r="K40">
        <v>2</v>
      </c>
      <c r="L40">
        <v>1</v>
      </c>
      <c r="M40" s="5" t="s">
        <v>1372</v>
      </c>
      <c r="N40" s="5" t="s">
        <v>1372</v>
      </c>
      <c r="O40" s="5" t="s">
        <v>1372</v>
      </c>
      <c r="P40">
        <v>3</v>
      </c>
      <c r="Q40">
        <v>3</v>
      </c>
      <c r="R40">
        <v>2</v>
      </c>
      <c r="S40" s="5" t="s">
        <v>1372</v>
      </c>
      <c r="T40">
        <v>1</v>
      </c>
      <c r="U40">
        <v>2</v>
      </c>
      <c r="V40" s="5" t="s">
        <v>1372</v>
      </c>
      <c r="W40" s="5" t="s">
        <v>1372</v>
      </c>
      <c r="X40">
        <v>1</v>
      </c>
      <c r="Y40">
        <v>2</v>
      </c>
      <c r="Z40" s="5" t="s">
        <v>1372</v>
      </c>
      <c r="AA40" s="5" t="s">
        <v>1372</v>
      </c>
      <c r="AB40">
        <v>1</v>
      </c>
      <c r="AC40">
        <v>1</v>
      </c>
      <c r="AD40">
        <v>1</v>
      </c>
      <c r="AE40" s="5" t="s">
        <v>1372</v>
      </c>
      <c r="AF40" s="5" t="s">
        <v>1372</v>
      </c>
      <c r="AG40">
        <v>1</v>
      </c>
      <c r="AH40">
        <v>1</v>
      </c>
      <c r="AI40" s="5" t="s">
        <v>1372</v>
      </c>
      <c r="AJ40">
        <v>2</v>
      </c>
      <c r="AK40">
        <v>2</v>
      </c>
      <c r="AL40" s="5" t="s">
        <v>1372</v>
      </c>
      <c r="AM40">
        <v>2</v>
      </c>
      <c r="AN40">
        <v>2</v>
      </c>
      <c r="AO40" s="5" t="s">
        <v>1372</v>
      </c>
      <c r="AP40">
        <v>1</v>
      </c>
      <c r="AQ40">
        <v>1</v>
      </c>
      <c r="AR40" s="5" t="s">
        <v>1372</v>
      </c>
      <c r="AS40" s="5" t="s">
        <v>1372</v>
      </c>
      <c r="AT40">
        <v>1</v>
      </c>
      <c r="AU40">
        <v>2</v>
      </c>
      <c r="AV40" s="5" t="s">
        <v>1372</v>
      </c>
      <c r="AW40">
        <v>2</v>
      </c>
      <c r="AX40">
        <v>2</v>
      </c>
      <c r="AY40">
        <v>2</v>
      </c>
      <c r="AZ40">
        <v>1</v>
      </c>
      <c r="BA40">
        <v>1</v>
      </c>
      <c r="BB40" s="5" t="s">
        <v>1372</v>
      </c>
      <c r="BC40">
        <v>1</v>
      </c>
      <c r="BD40">
        <v>1</v>
      </c>
      <c r="BE40" s="5" t="s">
        <v>1372</v>
      </c>
      <c r="BF40">
        <v>2</v>
      </c>
      <c r="BG40">
        <v>2</v>
      </c>
      <c r="BH40" s="5" t="s">
        <v>1372</v>
      </c>
      <c r="BI40">
        <v>1</v>
      </c>
      <c r="BJ40">
        <v>1</v>
      </c>
      <c r="BK40" s="5" t="s">
        <v>1372</v>
      </c>
      <c r="BL40">
        <v>1</v>
      </c>
      <c r="BM40">
        <v>2</v>
      </c>
      <c r="BN40" s="5" t="s">
        <v>1372</v>
      </c>
      <c r="BP40">
        <f t="shared" si="0"/>
        <v>24</v>
      </c>
      <c r="BQ40">
        <f t="shared" si="1"/>
        <v>15</v>
      </c>
    </row>
    <row r="41" spans="1:69" x14ac:dyDescent="0.2">
      <c r="A41" s="5">
        <v>48</v>
      </c>
      <c r="B41">
        <v>1</v>
      </c>
      <c r="C41">
        <v>1</v>
      </c>
      <c r="D41" s="5" t="s">
        <v>1372</v>
      </c>
      <c r="E41" s="5" t="s">
        <v>1372</v>
      </c>
      <c r="F41">
        <v>1</v>
      </c>
      <c r="G41">
        <v>1</v>
      </c>
      <c r="H41" s="5" t="s">
        <v>1372</v>
      </c>
      <c r="I41" s="5" t="s">
        <v>1372</v>
      </c>
      <c r="J41" s="5" t="s">
        <v>1372</v>
      </c>
      <c r="K41">
        <v>1</v>
      </c>
      <c r="L41">
        <v>1</v>
      </c>
      <c r="M41">
        <v>1</v>
      </c>
      <c r="N41" s="5" t="s">
        <v>1372</v>
      </c>
      <c r="O41" s="5" t="s">
        <v>1372</v>
      </c>
      <c r="P41">
        <v>1</v>
      </c>
      <c r="Q41" s="5" t="s">
        <v>1372</v>
      </c>
      <c r="R41" s="5" t="s">
        <v>1372</v>
      </c>
      <c r="S41" s="5" t="s">
        <v>1372</v>
      </c>
      <c r="T41">
        <v>1</v>
      </c>
      <c r="U41">
        <v>1</v>
      </c>
      <c r="V41" s="5" t="s">
        <v>1372</v>
      </c>
      <c r="W41" s="5" t="s">
        <v>1372</v>
      </c>
      <c r="X41">
        <v>1</v>
      </c>
      <c r="Y41">
        <v>1</v>
      </c>
      <c r="Z41" s="5" t="s">
        <v>1372</v>
      </c>
      <c r="AA41" s="5" t="s">
        <v>1372</v>
      </c>
      <c r="AB41">
        <v>1</v>
      </c>
      <c r="AC41">
        <v>1</v>
      </c>
      <c r="AD41" s="5" t="s">
        <v>1372</v>
      </c>
      <c r="AE41" s="5" t="s">
        <v>1372</v>
      </c>
      <c r="AF41" s="5" t="s">
        <v>1372</v>
      </c>
      <c r="AG41">
        <v>1</v>
      </c>
      <c r="AH41" s="5" t="s">
        <v>1372</v>
      </c>
      <c r="AI41" s="5" t="s">
        <v>1372</v>
      </c>
      <c r="AJ41">
        <v>1</v>
      </c>
      <c r="AK41">
        <v>1</v>
      </c>
      <c r="AL41" s="5" t="s">
        <v>1372</v>
      </c>
      <c r="AM41">
        <v>1</v>
      </c>
      <c r="AN41">
        <v>1</v>
      </c>
      <c r="AO41" s="5" t="s">
        <v>1372</v>
      </c>
      <c r="AP41">
        <v>1</v>
      </c>
      <c r="AQ41">
        <v>1</v>
      </c>
      <c r="AR41" s="5" t="s">
        <v>1372</v>
      </c>
      <c r="AS41" s="5" t="s">
        <v>1372</v>
      </c>
      <c r="AT41">
        <v>1</v>
      </c>
      <c r="AU41" s="5" t="s">
        <v>1372</v>
      </c>
      <c r="AV41" s="5" t="s">
        <v>1372</v>
      </c>
      <c r="AW41">
        <v>1</v>
      </c>
      <c r="AX41">
        <v>1</v>
      </c>
      <c r="AY41" s="5" t="s">
        <v>1372</v>
      </c>
      <c r="AZ41">
        <v>1</v>
      </c>
      <c r="BA41">
        <v>1</v>
      </c>
      <c r="BB41" s="5" t="s">
        <v>1372</v>
      </c>
      <c r="BC41">
        <v>2</v>
      </c>
      <c r="BD41">
        <v>1</v>
      </c>
      <c r="BE41" s="5" t="s">
        <v>1372</v>
      </c>
      <c r="BF41">
        <v>1</v>
      </c>
      <c r="BG41">
        <v>1</v>
      </c>
      <c r="BH41" s="5" t="s">
        <v>1372</v>
      </c>
      <c r="BI41">
        <v>1</v>
      </c>
      <c r="BJ41">
        <v>1</v>
      </c>
      <c r="BK41" s="5" t="s">
        <v>1372</v>
      </c>
      <c r="BL41">
        <v>1</v>
      </c>
      <c r="BM41">
        <v>1</v>
      </c>
      <c r="BN41" s="5" t="s">
        <v>1372</v>
      </c>
      <c r="BP41">
        <f t="shared" si="0"/>
        <v>33</v>
      </c>
      <c r="BQ41">
        <f t="shared" si="1"/>
        <v>1</v>
      </c>
    </row>
    <row r="42" spans="1:69" x14ac:dyDescent="0.2">
      <c r="A42" s="5">
        <v>49</v>
      </c>
      <c r="B42">
        <v>1</v>
      </c>
      <c r="C42">
        <v>3</v>
      </c>
      <c r="D42" s="5" t="s">
        <v>1372</v>
      </c>
      <c r="E42" s="5" t="s">
        <v>1372</v>
      </c>
      <c r="F42">
        <v>2</v>
      </c>
      <c r="G42">
        <v>2</v>
      </c>
      <c r="H42" s="5" t="s">
        <v>1372</v>
      </c>
      <c r="I42" s="5" t="s">
        <v>1372</v>
      </c>
      <c r="J42" s="5" t="s">
        <v>1372</v>
      </c>
      <c r="K42">
        <v>1</v>
      </c>
      <c r="L42">
        <v>2</v>
      </c>
      <c r="M42" s="5" t="s">
        <v>1372</v>
      </c>
      <c r="N42" s="5" t="s">
        <v>1372</v>
      </c>
      <c r="O42" s="5" t="s">
        <v>1372</v>
      </c>
      <c r="P42">
        <v>1</v>
      </c>
      <c r="Q42">
        <v>1</v>
      </c>
      <c r="R42" s="5" t="s">
        <v>1372</v>
      </c>
      <c r="S42" s="5" t="s">
        <v>1372</v>
      </c>
      <c r="T42">
        <v>1</v>
      </c>
      <c r="U42">
        <v>1</v>
      </c>
      <c r="V42">
        <v>1</v>
      </c>
      <c r="W42" s="5" t="s">
        <v>1372</v>
      </c>
      <c r="X42">
        <v>1</v>
      </c>
      <c r="Y42">
        <v>1</v>
      </c>
      <c r="Z42" s="5" t="s">
        <v>1372</v>
      </c>
      <c r="AA42" s="5" t="s">
        <v>1372</v>
      </c>
      <c r="AB42">
        <v>1</v>
      </c>
      <c r="AC42">
        <v>1</v>
      </c>
      <c r="AD42">
        <v>1</v>
      </c>
      <c r="AE42" s="5" t="s">
        <v>1372</v>
      </c>
      <c r="AF42" s="5" t="s">
        <v>1372</v>
      </c>
      <c r="AG42">
        <v>1</v>
      </c>
      <c r="AH42">
        <v>1</v>
      </c>
      <c r="AI42" s="5" t="s">
        <v>1372</v>
      </c>
      <c r="AJ42">
        <v>1</v>
      </c>
      <c r="AK42" s="5" t="s">
        <v>1372</v>
      </c>
      <c r="AL42" s="5" t="s">
        <v>1372</v>
      </c>
      <c r="AM42">
        <v>1</v>
      </c>
      <c r="AN42">
        <v>1</v>
      </c>
      <c r="AO42" s="5" t="s">
        <v>1372</v>
      </c>
      <c r="AP42">
        <v>1</v>
      </c>
      <c r="AQ42">
        <v>1</v>
      </c>
      <c r="AR42" s="5" t="s">
        <v>1372</v>
      </c>
      <c r="AS42" s="5" t="s">
        <v>1372</v>
      </c>
      <c r="AT42" s="5" t="s">
        <v>1372</v>
      </c>
      <c r="AU42">
        <v>1</v>
      </c>
      <c r="AV42" s="5" t="s">
        <v>1372</v>
      </c>
      <c r="AW42">
        <v>1</v>
      </c>
      <c r="AX42">
        <v>1</v>
      </c>
      <c r="AY42" s="5" t="s">
        <v>1372</v>
      </c>
      <c r="AZ42">
        <v>1</v>
      </c>
      <c r="BA42">
        <v>1</v>
      </c>
      <c r="BB42">
        <v>1</v>
      </c>
      <c r="BC42">
        <v>1</v>
      </c>
      <c r="BD42">
        <v>1</v>
      </c>
      <c r="BE42" s="5" t="s">
        <v>1372</v>
      </c>
      <c r="BF42">
        <v>1</v>
      </c>
      <c r="BG42">
        <v>1</v>
      </c>
      <c r="BH42" s="5" t="s">
        <v>1372</v>
      </c>
      <c r="BI42">
        <v>1</v>
      </c>
      <c r="BJ42">
        <v>1</v>
      </c>
      <c r="BK42" s="5" t="s">
        <v>1372</v>
      </c>
      <c r="BL42">
        <v>1</v>
      </c>
      <c r="BM42">
        <v>1</v>
      </c>
      <c r="BN42" s="5" t="s">
        <v>1372</v>
      </c>
      <c r="BP42">
        <f t="shared" si="0"/>
        <v>33</v>
      </c>
      <c r="BQ42">
        <f t="shared" si="1"/>
        <v>3</v>
      </c>
    </row>
    <row r="43" spans="1:69" x14ac:dyDescent="0.2">
      <c r="A43" s="5">
        <v>50</v>
      </c>
      <c r="B43">
        <v>2</v>
      </c>
      <c r="C43">
        <v>1</v>
      </c>
      <c r="D43">
        <v>1</v>
      </c>
      <c r="E43" s="5" t="s">
        <v>1372</v>
      </c>
      <c r="F43">
        <v>2</v>
      </c>
      <c r="G43">
        <v>1</v>
      </c>
      <c r="H43" s="5" t="s">
        <v>1372</v>
      </c>
      <c r="I43" s="5" t="s">
        <v>1372</v>
      </c>
      <c r="J43" s="5" t="s">
        <v>1372</v>
      </c>
      <c r="K43">
        <v>1</v>
      </c>
      <c r="L43">
        <v>1</v>
      </c>
      <c r="M43">
        <v>1</v>
      </c>
      <c r="N43" s="5" t="s">
        <v>1372</v>
      </c>
      <c r="O43" s="5" t="s">
        <v>1372</v>
      </c>
      <c r="P43">
        <v>1</v>
      </c>
      <c r="Q43" s="5" t="s">
        <v>1372</v>
      </c>
      <c r="R43" s="5" t="s">
        <v>1372</v>
      </c>
      <c r="S43" s="5" t="s">
        <v>1372</v>
      </c>
      <c r="T43">
        <v>1</v>
      </c>
      <c r="U43">
        <v>1</v>
      </c>
      <c r="V43" s="5" t="s">
        <v>1372</v>
      </c>
      <c r="W43" s="5" t="s">
        <v>1372</v>
      </c>
      <c r="X43">
        <v>1</v>
      </c>
      <c r="Y43">
        <v>1</v>
      </c>
      <c r="Z43" s="5" t="s">
        <v>1372</v>
      </c>
      <c r="AA43" s="5" t="s">
        <v>1372</v>
      </c>
      <c r="AB43">
        <v>1</v>
      </c>
      <c r="AC43">
        <v>1</v>
      </c>
      <c r="AD43" s="5" t="s">
        <v>1372</v>
      </c>
      <c r="AE43" s="5" t="s">
        <v>1372</v>
      </c>
      <c r="AF43" s="5" t="s">
        <v>1372</v>
      </c>
      <c r="AG43">
        <v>1</v>
      </c>
      <c r="AH43">
        <v>1</v>
      </c>
      <c r="AI43" s="5" t="s">
        <v>1372</v>
      </c>
      <c r="AJ43">
        <v>1</v>
      </c>
      <c r="AK43">
        <v>1</v>
      </c>
      <c r="AL43" s="5" t="s">
        <v>1372</v>
      </c>
      <c r="AM43">
        <v>1</v>
      </c>
      <c r="AN43" s="5" t="s">
        <v>1372</v>
      </c>
      <c r="AO43" s="5" t="s">
        <v>1372</v>
      </c>
      <c r="AP43">
        <v>1</v>
      </c>
      <c r="AQ43">
        <v>1</v>
      </c>
      <c r="AR43" s="5" t="s">
        <v>1372</v>
      </c>
      <c r="AS43" s="5" t="s">
        <v>1372</v>
      </c>
      <c r="AT43">
        <v>1</v>
      </c>
      <c r="AU43" s="5" t="s">
        <v>1372</v>
      </c>
      <c r="AV43" s="5" t="s">
        <v>1372</v>
      </c>
      <c r="AW43">
        <v>1</v>
      </c>
      <c r="AX43" s="5" t="s">
        <v>1372</v>
      </c>
      <c r="AY43" s="5" t="s">
        <v>1372</v>
      </c>
      <c r="AZ43">
        <v>1</v>
      </c>
      <c r="BA43">
        <v>1</v>
      </c>
      <c r="BB43" s="5" t="s">
        <v>1372</v>
      </c>
      <c r="BC43">
        <v>1</v>
      </c>
      <c r="BD43">
        <v>1</v>
      </c>
      <c r="BE43" s="5" t="s">
        <v>1372</v>
      </c>
      <c r="BF43">
        <v>1</v>
      </c>
      <c r="BG43" s="5" t="s">
        <v>1372</v>
      </c>
      <c r="BH43" s="5" t="s">
        <v>1372</v>
      </c>
      <c r="BI43">
        <v>1</v>
      </c>
      <c r="BJ43" s="5" t="s">
        <v>1372</v>
      </c>
      <c r="BK43" s="5" t="s">
        <v>1372</v>
      </c>
      <c r="BL43">
        <v>1</v>
      </c>
      <c r="BM43">
        <v>1</v>
      </c>
      <c r="BN43" s="5" t="s">
        <v>1372</v>
      </c>
      <c r="BP43">
        <f t="shared" si="0"/>
        <v>30</v>
      </c>
      <c r="BQ43">
        <f t="shared" si="1"/>
        <v>2</v>
      </c>
    </row>
    <row r="44" spans="1:69" x14ac:dyDescent="0.2">
      <c r="A44" s="5">
        <v>51</v>
      </c>
      <c r="B44">
        <v>1</v>
      </c>
      <c r="C44">
        <v>3</v>
      </c>
      <c r="D44">
        <v>1</v>
      </c>
      <c r="E44" s="5" t="s">
        <v>1372</v>
      </c>
      <c r="F44">
        <v>1</v>
      </c>
      <c r="G44">
        <v>1</v>
      </c>
      <c r="H44" s="5" t="s">
        <v>1372</v>
      </c>
      <c r="I44" s="5" t="s">
        <v>1372</v>
      </c>
      <c r="J44" s="5" t="s">
        <v>1372</v>
      </c>
      <c r="K44">
        <v>1</v>
      </c>
      <c r="L44">
        <v>1</v>
      </c>
      <c r="M44" s="5" t="s">
        <v>1372</v>
      </c>
      <c r="N44" s="5" t="s">
        <v>1372</v>
      </c>
      <c r="O44" s="5" t="s">
        <v>1372</v>
      </c>
      <c r="P44">
        <v>1</v>
      </c>
      <c r="Q44">
        <v>1</v>
      </c>
      <c r="R44" s="5" t="s">
        <v>1372</v>
      </c>
      <c r="S44" s="5" t="s">
        <v>1372</v>
      </c>
      <c r="T44">
        <v>1</v>
      </c>
      <c r="U44">
        <v>1</v>
      </c>
      <c r="V44" s="5" t="s">
        <v>1372</v>
      </c>
      <c r="W44" s="5" t="s">
        <v>1372</v>
      </c>
      <c r="X44">
        <v>1</v>
      </c>
      <c r="Y44">
        <v>1</v>
      </c>
      <c r="Z44" s="5" t="s">
        <v>1372</v>
      </c>
      <c r="AA44" s="5" t="s">
        <v>1372</v>
      </c>
      <c r="AB44">
        <v>1</v>
      </c>
      <c r="AC44">
        <v>1</v>
      </c>
      <c r="AD44" s="5" t="s">
        <v>1372</v>
      </c>
      <c r="AE44" s="5" t="s">
        <v>1372</v>
      </c>
      <c r="AF44" s="5" t="s">
        <v>1372</v>
      </c>
      <c r="AG44">
        <v>1</v>
      </c>
      <c r="AH44">
        <v>1</v>
      </c>
      <c r="AI44" s="5" t="s">
        <v>1372</v>
      </c>
      <c r="AJ44">
        <v>1</v>
      </c>
      <c r="AK44">
        <v>1</v>
      </c>
      <c r="AL44">
        <v>1</v>
      </c>
      <c r="AM44">
        <v>1</v>
      </c>
      <c r="AN44">
        <v>1</v>
      </c>
      <c r="AO44" s="5" t="s">
        <v>1372</v>
      </c>
      <c r="AP44">
        <v>1</v>
      </c>
      <c r="AQ44">
        <v>1</v>
      </c>
      <c r="AR44" s="5" t="s">
        <v>1372</v>
      </c>
      <c r="AS44" s="5" t="s">
        <v>1372</v>
      </c>
      <c r="AT44">
        <v>1</v>
      </c>
      <c r="AU44">
        <v>1</v>
      </c>
      <c r="AV44" s="5" t="s">
        <v>1372</v>
      </c>
      <c r="AW44">
        <v>1</v>
      </c>
      <c r="AX44">
        <v>1</v>
      </c>
      <c r="AY44" s="5" t="s">
        <v>1372</v>
      </c>
      <c r="AZ44">
        <v>1</v>
      </c>
      <c r="BA44">
        <v>1</v>
      </c>
      <c r="BB44" s="5" t="s">
        <v>1372</v>
      </c>
      <c r="BC44">
        <v>1</v>
      </c>
      <c r="BD44">
        <v>1</v>
      </c>
      <c r="BE44" s="5" t="s">
        <v>1372</v>
      </c>
      <c r="BF44">
        <v>1</v>
      </c>
      <c r="BG44">
        <v>1</v>
      </c>
      <c r="BH44" s="5" t="s">
        <v>1372</v>
      </c>
      <c r="BI44">
        <v>1</v>
      </c>
      <c r="BJ44" s="5" t="s">
        <v>1372</v>
      </c>
      <c r="BK44" s="5" t="s">
        <v>1372</v>
      </c>
      <c r="BL44">
        <v>1</v>
      </c>
      <c r="BM44" s="5" t="s">
        <v>1372</v>
      </c>
      <c r="BN44" s="5" t="s">
        <v>1372</v>
      </c>
      <c r="BP44">
        <f t="shared" si="0"/>
        <v>35</v>
      </c>
      <c r="BQ44">
        <f t="shared" si="1"/>
        <v>0</v>
      </c>
    </row>
    <row r="45" spans="1:69" x14ac:dyDescent="0.2">
      <c r="A45" s="5">
        <v>52</v>
      </c>
      <c r="B45">
        <v>1</v>
      </c>
      <c r="C45">
        <v>2</v>
      </c>
      <c r="D45" s="5" t="s">
        <v>1372</v>
      </c>
      <c r="E45" s="5" t="s">
        <v>1372</v>
      </c>
      <c r="F45">
        <v>3</v>
      </c>
      <c r="G45">
        <v>1</v>
      </c>
      <c r="H45">
        <v>3</v>
      </c>
      <c r="I45" s="5" t="s">
        <v>1372</v>
      </c>
      <c r="J45" s="5" t="s">
        <v>1372</v>
      </c>
      <c r="K45">
        <v>1</v>
      </c>
      <c r="L45">
        <v>2</v>
      </c>
      <c r="M45" s="5" t="s">
        <v>1372</v>
      </c>
      <c r="N45" s="5" t="s">
        <v>1372</v>
      </c>
      <c r="O45" s="5" t="s">
        <v>1372</v>
      </c>
      <c r="P45">
        <v>1</v>
      </c>
      <c r="Q45">
        <v>1</v>
      </c>
      <c r="R45" s="5" t="s">
        <v>1372</v>
      </c>
      <c r="S45" s="5" t="s">
        <v>1372</v>
      </c>
      <c r="T45">
        <v>1</v>
      </c>
      <c r="U45">
        <v>2</v>
      </c>
      <c r="V45" s="5" t="s">
        <v>1372</v>
      </c>
      <c r="W45" s="5" t="s">
        <v>1372</v>
      </c>
      <c r="X45">
        <v>1</v>
      </c>
      <c r="Y45" s="5" t="s">
        <v>1372</v>
      </c>
      <c r="Z45" s="5" t="s">
        <v>1372</v>
      </c>
      <c r="AA45" s="5" t="s">
        <v>1372</v>
      </c>
      <c r="AB45">
        <v>1</v>
      </c>
      <c r="AC45">
        <v>1</v>
      </c>
      <c r="AD45" s="5" t="s">
        <v>1372</v>
      </c>
      <c r="AE45" s="5" t="s">
        <v>1372</v>
      </c>
      <c r="AF45" s="5" t="s">
        <v>1372</v>
      </c>
      <c r="AG45">
        <v>1</v>
      </c>
      <c r="AH45">
        <v>1</v>
      </c>
      <c r="AI45" s="5" t="s">
        <v>1372</v>
      </c>
      <c r="AJ45">
        <v>1</v>
      </c>
      <c r="AK45">
        <v>1</v>
      </c>
      <c r="AL45" s="5" t="s">
        <v>1372</v>
      </c>
      <c r="AM45">
        <v>1</v>
      </c>
      <c r="AN45">
        <v>1</v>
      </c>
      <c r="AO45" s="5" t="s">
        <v>1372</v>
      </c>
      <c r="AP45">
        <v>1</v>
      </c>
      <c r="AQ45">
        <v>1</v>
      </c>
      <c r="AR45" s="5" t="s">
        <v>1372</v>
      </c>
      <c r="AS45" s="5" t="s">
        <v>1372</v>
      </c>
      <c r="AT45">
        <v>1</v>
      </c>
      <c r="AU45">
        <v>1</v>
      </c>
      <c r="AV45" s="5" t="s">
        <v>1372</v>
      </c>
      <c r="AW45">
        <v>1</v>
      </c>
      <c r="AX45">
        <v>2</v>
      </c>
      <c r="AY45" s="5" t="s">
        <v>1372</v>
      </c>
      <c r="AZ45" s="5" t="s">
        <v>1372</v>
      </c>
      <c r="BA45" s="5" t="s">
        <v>1372</v>
      </c>
      <c r="BB45" s="5" t="s">
        <v>1372</v>
      </c>
      <c r="BC45" s="5" t="s">
        <v>1372</v>
      </c>
      <c r="BD45" s="5" t="s">
        <v>1372</v>
      </c>
      <c r="BE45" s="5" t="s">
        <v>1372</v>
      </c>
      <c r="BF45" s="5" t="s">
        <v>1372</v>
      </c>
      <c r="BG45" s="5" t="s">
        <v>1372</v>
      </c>
      <c r="BH45" s="5" t="s">
        <v>1372</v>
      </c>
      <c r="BI45" s="5" t="s">
        <v>1372</v>
      </c>
      <c r="BJ45" s="5" t="s">
        <v>1372</v>
      </c>
      <c r="BK45" s="5" t="s">
        <v>1372</v>
      </c>
      <c r="BL45" s="5" t="s">
        <v>1372</v>
      </c>
      <c r="BM45" s="5" t="s">
        <v>1372</v>
      </c>
      <c r="BN45" s="5" t="s">
        <v>1372</v>
      </c>
      <c r="BP45">
        <f t="shared" si="0"/>
        <v>20</v>
      </c>
      <c r="BQ45">
        <f t="shared" si="1"/>
        <v>4</v>
      </c>
    </row>
    <row r="46" spans="1:69" x14ac:dyDescent="0.2">
      <c r="A46" s="5">
        <v>53</v>
      </c>
      <c r="B46">
        <v>1</v>
      </c>
      <c r="C46">
        <v>1</v>
      </c>
      <c r="D46" s="5" t="s">
        <v>1372</v>
      </c>
      <c r="E46" s="5" t="s">
        <v>1372</v>
      </c>
      <c r="F46">
        <v>1</v>
      </c>
      <c r="G46">
        <v>1</v>
      </c>
      <c r="H46">
        <v>1</v>
      </c>
      <c r="I46" s="5" t="s">
        <v>1372</v>
      </c>
      <c r="J46" s="5" t="s">
        <v>1372</v>
      </c>
      <c r="K46">
        <v>1</v>
      </c>
      <c r="L46">
        <v>1</v>
      </c>
      <c r="M46" s="5" t="s">
        <v>1372</v>
      </c>
      <c r="N46" s="5" t="s">
        <v>1372</v>
      </c>
      <c r="O46" s="5" t="s">
        <v>1372</v>
      </c>
      <c r="P46">
        <v>1</v>
      </c>
      <c r="Q46" s="5" t="s">
        <v>1372</v>
      </c>
      <c r="R46" s="5" t="s">
        <v>1372</v>
      </c>
      <c r="S46" s="5" t="s">
        <v>1372</v>
      </c>
      <c r="T46">
        <v>1</v>
      </c>
      <c r="U46">
        <v>1</v>
      </c>
      <c r="V46" s="5" t="s">
        <v>1372</v>
      </c>
      <c r="W46" s="5" t="s">
        <v>1372</v>
      </c>
      <c r="X46">
        <v>1</v>
      </c>
      <c r="Y46">
        <v>1</v>
      </c>
      <c r="Z46" s="5" t="s">
        <v>1372</v>
      </c>
      <c r="AA46" s="5" t="s">
        <v>1372</v>
      </c>
      <c r="AB46">
        <v>1</v>
      </c>
      <c r="AC46">
        <v>1</v>
      </c>
      <c r="AD46" s="5" t="s">
        <v>1372</v>
      </c>
      <c r="AE46" s="5" t="s">
        <v>1372</v>
      </c>
      <c r="AF46" s="5" t="s">
        <v>1372</v>
      </c>
      <c r="AG46">
        <v>1</v>
      </c>
      <c r="AH46">
        <v>1</v>
      </c>
      <c r="AI46" s="5" t="s">
        <v>1372</v>
      </c>
      <c r="AJ46">
        <v>1</v>
      </c>
      <c r="AK46">
        <v>1</v>
      </c>
      <c r="AL46" s="5" t="s">
        <v>1372</v>
      </c>
      <c r="AM46">
        <v>1</v>
      </c>
      <c r="AN46">
        <v>1</v>
      </c>
      <c r="AO46" s="5" t="s">
        <v>1372</v>
      </c>
      <c r="AP46">
        <v>1</v>
      </c>
      <c r="AQ46" s="5" t="s">
        <v>1372</v>
      </c>
      <c r="AR46" s="5" t="s">
        <v>1372</v>
      </c>
      <c r="AS46" s="5" t="s">
        <v>1372</v>
      </c>
      <c r="AT46">
        <v>1</v>
      </c>
      <c r="AU46">
        <v>1</v>
      </c>
      <c r="AV46" s="5" t="s">
        <v>1372</v>
      </c>
      <c r="AW46">
        <v>1</v>
      </c>
      <c r="AX46" s="5" t="s">
        <v>1372</v>
      </c>
      <c r="AY46" s="5" t="s">
        <v>1372</v>
      </c>
      <c r="AZ46" s="5" t="s">
        <v>1372</v>
      </c>
      <c r="BA46" s="5" t="s">
        <v>1372</v>
      </c>
      <c r="BB46" s="5" t="s">
        <v>1372</v>
      </c>
      <c r="BC46" s="5" t="s">
        <v>1372</v>
      </c>
      <c r="BD46" s="5" t="s">
        <v>1372</v>
      </c>
      <c r="BE46" s="5" t="s">
        <v>1372</v>
      </c>
      <c r="BF46" s="5" t="s">
        <v>1372</v>
      </c>
      <c r="BG46" s="5" t="s">
        <v>1372</v>
      </c>
      <c r="BH46" s="5" t="s">
        <v>1372</v>
      </c>
      <c r="BI46" s="5" t="s">
        <v>1372</v>
      </c>
      <c r="BJ46" s="5" t="s">
        <v>1372</v>
      </c>
      <c r="BK46" s="5" t="s">
        <v>1372</v>
      </c>
      <c r="BL46" s="5" t="s">
        <v>1372</v>
      </c>
      <c r="BM46" s="5" t="s">
        <v>1372</v>
      </c>
      <c r="BN46" s="5" t="s">
        <v>1372</v>
      </c>
      <c r="BP46">
        <f t="shared" si="0"/>
        <v>24</v>
      </c>
      <c r="BQ46">
        <f t="shared" si="1"/>
        <v>0</v>
      </c>
    </row>
    <row r="47" spans="1:69" x14ac:dyDescent="0.2">
      <c r="A47" s="5">
        <v>54</v>
      </c>
      <c r="B47">
        <v>2</v>
      </c>
      <c r="C47">
        <v>1</v>
      </c>
      <c r="D47" s="5" t="s">
        <v>1372</v>
      </c>
      <c r="E47" s="5" t="s">
        <v>1372</v>
      </c>
      <c r="F47">
        <v>1</v>
      </c>
      <c r="G47">
        <v>3</v>
      </c>
      <c r="H47">
        <v>1</v>
      </c>
      <c r="I47" s="5" t="s">
        <v>1372</v>
      </c>
      <c r="J47" s="5" t="s">
        <v>1372</v>
      </c>
      <c r="K47">
        <v>1</v>
      </c>
      <c r="L47">
        <v>1</v>
      </c>
      <c r="M47" s="5" t="s">
        <v>1372</v>
      </c>
      <c r="N47" s="5" t="s">
        <v>1372</v>
      </c>
      <c r="O47" s="5" t="s">
        <v>1372</v>
      </c>
      <c r="P47">
        <v>2</v>
      </c>
      <c r="Q47">
        <v>2</v>
      </c>
      <c r="R47" s="5" t="s">
        <v>1372</v>
      </c>
      <c r="S47" s="5" t="s">
        <v>1372</v>
      </c>
      <c r="T47">
        <v>2</v>
      </c>
      <c r="U47" s="5" t="s">
        <v>1372</v>
      </c>
      <c r="V47" s="5" t="s">
        <v>1372</v>
      </c>
      <c r="W47" s="5" t="s">
        <v>1372</v>
      </c>
      <c r="X47">
        <v>1</v>
      </c>
      <c r="Y47" s="5" t="s">
        <v>1372</v>
      </c>
      <c r="Z47" s="5" t="s">
        <v>1372</v>
      </c>
      <c r="AA47" s="5" t="s">
        <v>1372</v>
      </c>
      <c r="AB47">
        <v>1</v>
      </c>
      <c r="AC47">
        <v>1</v>
      </c>
      <c r="AD47" s="5" t="s">
        <v>1372</v>
      </c>
      <c r="AE47" s="5" t="s">
        <v>1372</v>
      </c>
      <c r="AF47" s="5" t="s">
        <v>1372</v>
      </c>
      <c r="AG47">
        <v>1</v>
      </c>
      <c r="AH47">
        <v>2</v>
      </c>
      <c r="AI47" s="5" t="s">
        <v>1372</v>
      </c>
      <c r="AJ47">
        <v>1</v>
      </c>
      <c r="AK47">
        <v>1</v>
      </c>
      <c r="AL47" s="5" t="s">
        <v>1372</v>
      </c>
      <c r="AM47">
        <v>1</v>
      </c>
      <c r="AN47">
        <v>1</v>
      </c>
      <c r="AO47" s="5" t="s">
        <v>1372</v>
      </c>
      <c r="AP47">
        <v>1</v>
      </c>
      <c r="AQ47" s="5" t="s">
        <v>1372</v>
      </c>
      <c r="AR47" s="5" t="s">
        <v>1372</v>
      </c>
      <c r="AS47" s="5" t="s">
        <v>1372</v>
      </c>
      <c r="AT47">
        <v>2</v>
      </c>
      <c r="AU47">
        <v>2</v>
      </c>
      <c r="AV47" s="5" t="s">
        <v>1372</v>
      </c>
      <c r="AW47">
        <v>1</v>
      </c>
      <c r="AX47">
        <v>1</v>
      </c>
      <c r="AY47" s="5" t="s">
        <v>1372</v>
      </c>
      <c r="AZ47">
        <v>1</v>
      </c>
      <c r="BA47">
        <v>1</v>
      </c>
      <c r="BB47" s="5" t="s">
        <v>1372</v>
      </c>
      <c r="BC47">
        <v>1</v>
      </c>
      <c r="BD47">
        <v>1</v>
      </c>
      <c r="BE47" s="5" t="s">
        <v>1372</v>
      </c>
      <c r="BF47">
        <v>1</v>
      </c>
      <c r="BG47">
        <v>1</v>
      </c>
      <c r="BH47" s="5" t="s">
        <v>1372</v>
      </c>
      <c r="BI47">
        <v>1</v>
      </c>
      <c r="BJ47" s="5" t="s">
        <v>1372</v>
      </c>
      <c r="BK47" s="5" t="s">
        <v>1372</v>
      </c>
      <c r="BL47">
        <v>1</v>
      </c>
      <c r="BM47">
        <v>2</v>
      </c>
      <c r="BN47" s="5" t="s">
        <v>1372</v>
      </c>
      <c r="BP47">
        <f t="shared" si="0"/>
        <v>24</v>
      </c>
      <c r="BQ47">
        <f t="shared" si="1"/>
        <v>8</v>
      </c>
    </row>
    <row r="48" spans="1:69" x14ac:dyDescent="0.2">
      <c r="A48" s="5">
        <v>55</v>
      </c>
      <c r="B48">
        <v>1</v>
      </c>
      <c r="C48">
        <v>2</v>
      </c>
      <c r="D48" s="5" t="s">
        <v>1372</v>
      </c>
      <c r="E48" s="5" t="s">
        <v>1372</v>
      </c>
      <c r="F48">
        <v>1</v>
      </c>
      <c r="G48">
        <v>1</v>
      </c>
      <c r="H48" s="5" t="s">
        <v>1372</v>
      </c>
      <c r="I48" s="5" t="s">
        <v>1372</v>
      </c>
      <c r="J48" s="5" t="s">
        <v>1372</v>
      </c>
      <c r="K48">
        <v>1</v>
      </c>
      <c r="L48">
        <v>1</v>
      </c>
      <c r="M48" s="5" t="s">
        <v>1372</v>
      </c>
      <c r="N48" s="5" t="s">
        <v>1372</v>
      </c>
      <c r="O48" s="5" t="s">
        <v>1372</v>
      </c>
      <c r="P48">
        <v>1</v>
      </c>
      <c r="Q48">
        <v>1</v>
      </c>
      <c r="R48" s="5" t="s">
        <v>1372</v>
      </c>
      <c r="S48" s="5" t="s">
        <v>1372</v>
      </c>
      <c r="T48">
        <v>1</v>
      </c>
      <c r="U48">
        <v>2</v>
      </c>
      <c r="V48" s="5" t="s">
        <v>1372</v>
      </c>
      <c r="W48" s="5" t="s">
        <v>1372</v>
      </c>
      <c r="X48">
        <v>1</v>
      </c>
      <c r="Y48">
        <v>1</v>
      </c>
      <c r="Z48" s="5" t="s">
        <v>1372</v>
      </c>
      <c r="AA48" s="5" t="s">
        <v>1372</v>
      </c>
      <c r="AB48">
        <v>1</v>
      </c>
      <c r="AC48">
        <v>1</v>
      </c>
      <c r="AD48" s="5" t="s">
        <v>1372</v>
      </c>
      <c r="AE48" s="5" t="s">
        <v>1372</v>
      </c>
      <c r="AF48" s="5" t="s">
        <v>1372</v>
      </c>
      <c r="AG48">
        <v>1</v>
      </c>
      <c r="AH48" s="5" t="s">
        <v>1372</v>
      </c>
      <c r="AI48" s="5" t="s">
        <v>1372</v>
      </c>
      <c r="AJ48">
        <v>1</v>
      </c>
      <c r="AK48">
        <v>1</v>
      </c>
      <c r="AL48">
        <v>1</v>
      </c>
      <c r="AM48">
        <v>1</v>
      </c>
      <c r="AN48">
        <v>1</v>
      </c>
      <c r="AO48" s="5" t="s">
        <v>1372</v>
      </c>
      <c r="AP48">
        <v>1</v>
      </c>
      <c r="AQ48" s="5" t="s">
        <v>1372</v>
      </c>
      <c r="AR48" s="5" t="s">
        <v>1372</v>
      </c>
      <c r="AS48" s="5" t="s">
        <v>1372</v>
      </c>
      <c r="AT48">
        <v>1</v>
      </c>
      <c r="AU48">
        <v>1</v>
      </c>
      <c r="AV48">
        <v>1</v>
      </c>
      <c r="AW48">
        <v>1</v>
      </c>
      <c r="AX48">
        <v>1</v>
      </c>
      <c r="AY48" s="5" t="s">
        <v>1372</v>
      </c>
      <c r="AZ48">
        <v>1</v>
      </c>
      <c r="BA48">
        <v>1</v>
      </c>
      <c r="BB48" s="5" t="s">
        <v>1372</v>
      </c>
      <c r="BC48">
        <v>1</v>
      </c>
      <c r="BD48">
        <v>1</v>
      </c>
      <c r="BE48" s="5" t="s">
        <v>1372</v>
      </c>
      <c r="BF48">
        <v>1</v>
      </c>
      <c r="BG48">
        <v>1</v>
      </c>
      <c r="BH48" s="5" t="s">
        <v>1372</v>
      </c>
      <c r="BI48">
        <v>1</v>
      </c>
      <c r="BJ48">
        <v>1</v>
      </c>
      <c r="BK48" s="5" t="s">
        <v>1372</v>
      </c>
      <c r="BL48">
        <v>1</v>
      </c>
      <c r="BM48">
        <v>1</v>
      </c>
      <c r="BN48" s="5" t="s">
        <v>1372</v>
      </c>
      <c r="BP48">
        <f t="shared" si="0"/>
        <v>34</v>
      </c>
      <c r="BQ48">
        <f t="shared" si="1"/>
        <v>2</v>
      </c>
    </row>
    <row r="49" spans="1:69" x14ac:dyDescent="0.2">
      <c r="A49" s="5">
        <v>56</v>
      </c>
      <c r="B49">
        <v>2</v>
      </c>
      <c r="C49">
        <v>1</v>
      </c>
      <c r="D49">
        <v>1</v>
      </c>
      <c r="E49" s="5" t="s">
        <v>1372</v>
      </c>
      <c r="F49">
        <v>1</v>
      </c>
      <c r="G49">
        <v>1</v>
      </c>
      <c r="H49" s="5" t="s">
        <v>1372</v>
      </c>
      <c r="I49" s="5" t="s">
        <v>1372</v>
      </c>
      <c r="J49" s="5" t="s">
        <v>1372</v>
      </c>
      <c r="K49">
        <v>1</v>
      </c>
      <c r="L49">
        <v>1</v>
      </c>
      <c r="M49" s="5" t="s">
        <v>1372</v>
      </c>
      <c r="N49" s="5" t="s">
        <v>1372</v>
      </c>
      <c r="O49" s="5" t="s">
        <v>1372</v>
      </c>
      <c r="P49">
        <v>1</v>
      </c>
      <c r="Q49">
        <v>1</v>
      </c>
      <c r="R49" s="5" t="s">
        <v>1372</v>
      </c>
      <c r="S49" s="5" t="s">
        <v>1372</v>
      </c>
      <c r="T49">
        <v>1</v>
      </c>
      <c r="U49">
        <v>1</v>
      </c>
      <c r="V49" s="5" t="s">
        <v>1372</v>
      </c>
      <c r="W49" s="5" t="s">
        <v>1372</v>
      </c>
      <c r="X49">
        <v>1</v>
      </c>
      <c r="Y49">
        <v>1</v>
      </c>
      <c r="Z49">
        <v>1</v>
      </c>
      <c r="AA49" s="5" t="s">
        <v>1372</v>
      </c>
      <c r="AB49">
        <v>1</v>
      </c>
      <c r="AC49">
        <v>1</v>
      </c>
      <c r="AD49" s="5" t="s">
        <v>1372</v>
      </c>
      <c r="AE49" s="5" t="s">
        <v>1372</v>
      </c>
      <c r="AF49" s="5" t="s">
        <v>1372</v>
      </c>
      <c r="AG49">
        <v>1</v>
      </c>
      <c r="AH49">
        <v>1</v>
      </c>
      <c r="AI49" s="5" t="s">
        <v>1372</v>
      </c>
      <c r="AJ49">
        <v>1</v>
      </c>
      <c r="AK49">
        <v>1</v>
      </c>
      <c r="AL49" s="5" t="s">
        <v>1372</v>
      </c>
      <c r="AM49">
        <v>1</v>
      </c>
      <c r="AN49">
        <v>1</v>
      </c>
      <c r="AO49" s="5" t="s">
        <v>1372</v>
      </c>
      <c r="AP49">
        <v>1</v>
      </c>
      <c r="AQ49">
        <v>1</v>
      </c>
      <c r="AR49" s="5" t="s">
        <v>1372</v>
      </c>
      <c r="AS49" s="5" t="s">
        <v>1372</v>
      </c>
      <c r="AT49">
        <v>1</v>
      </c>
      <c r="AU49">
        <v>1</v>
      </c>
      <c r="AV49" s="5" t="s">
        <v>1372</v>
      </c>
      <c r="AW49">
        <v>1</v>
      </c>
      <c r="AX49">
        <v>1</v>
      </c>
      <c r="AY49">
        <v>1</v>
      </c>
      <c r="AZ49">
        <v>1</v>
      </c>
      <c r="BA49">
        <v>1</v>
      </c>
      <c r="BB49" s="5" t="s">
        <v>1372</v>
      </c>
      <c r="BC49">
        <v>1</v>
      </c>
      <c r="BD49">
        <v>1</v>
      </c>
      <c r="BE49" s="5" t="s">
        <v>1372</v>
      </c>
      <c r="BF49">
        <v>1</v>
      </c>
      <c r="BG49">
        <v>1</v>
      </c>
      <c r="BH49" s="5" t="s">
        <v>1372</v>
      </c>
      <c r="BI49">
        <v>1</v>
      </c>
      <c r="BJ49">
        <v>1</v>
      </c>
      <c r="BK49" s="5" t="s">
        <v>1372</v>
      </c>
      <c r="BL49">
        <v>1</v>
      </c>
      <c r="BM49" s="5" t="s">
        <v>1372</v>
      </c>
      <c r="BN49" s="5" t="s">
        <v>1372</v>
      </c>
      <c r="BP49">
        <f t="shared" si="0"/>
        <v>37</v>
      </c>
      <c r="BQ49">
        <f t="shared" si="1"/>
        <v>1</v>
      </c>
    </row>
    <row r="50" spans="1:69" x14ac:dyDescent="0.2">
      <c r="A50" s="5">
        <v>57</v>
      </c>
      <c r="B50">
        <v>1</v>
      </c>
      <c r="C50">
        <v>2</v>
      </c>
      <c r="D50" s="5" t="s">
        <v>1372</v>
      </c>
      <c r="E50" s="5" t="s">
        <v>1372</v>
      </c>
      <c r="F50">
        <v>1</v>
      </c>
      <c r="G50">
        <v>3</v>
      </c>
      <c r="H50">
        <v>1</v>
      </c>
      <c r="I50" s="5" t="s">
        <v>1372</v>
      </c>
      <c r="J50" s="5" t="s">
        <v>1372</v>
      </c>
      <c r="K50">
        <v>1</v>
      </c>
      <c r="L50">
        <v>2</v>
      </c>
      <c r="M50" s="5" t="s">
        <v>1372</v>
      </c>
      <c r="N50" s="5" t="s">
        <v>1372</v>
      </c>
      <c r="O50" s="5" t="s">
        <v>1372</v>
      </c>
      <c r="P50">
        <v>1</v>
      </c>
      <c r="Q50">
        <v>2</v>
      </c>
      <c r="R50" s="5" t="s">
        <v>1372</v>
      </c>
      <c r="S50" s="5" t="s">
        <v>1372</v>
      </c>
      <c r="T50">
        <v>1</v>
      </c>
      <c r="U50">
        <v>1</v>
      </c>
      <c r="V50" s="5" t="s">
        <v>1372</v>
      </c>
      <c r="W50" s="5" t="s">
        <v>1372</v>
      </c>
      <c r="X50">
        <v>1</v>
      </c>
      <c r="Y50">
        <v>1</v>
      </c>
      <c r="Z50" s="5" t="s">
        <v>1372</v>
      </c>
      <c r="AA50" s="5" t="s">
        <v>1372</v>
      </c>
      <c r="AB50">
        <v>1</v>
      </c>
      <c r="AC50">
        <v>2</v>
      </c>
      <c r="AD50" s="5" t="s">
        <v>1372</v>
      </c>
      <c r="AE50" s="5" t="s">
        <v>1372</v>
      </c>
      <c r="AF50" s="5" t="s">
        <v>1372</v>
      </c>
      <c r="AG50">
        <v>2</v>
      </c>
      <c r="AH50">
        <v>2</v>
      </c>
      <c r="AI50" s="5" t="s">
        <v>1372</v>
      </c>
      <c r="AJ50">
        <v>1</v>
      </c>
      <c r="AK50">
        <v>1</v>
      </c>
      <c r="AL50" s="5" t="s">
        <v>1372</v>
      </c>
      <c r="AM50">
        <v>1</v>
      </c>
      <c r="AN50">
        <v>3</v>
      </c>
      <c r="AO50">
        <v>3</v>
      </c>
      <c r="AP50">
        <v>1</v>
      </c>
      <c r="AQ50">
        <v>2</v>
      </c>
      <c r="AR50" s="5" t="s">
        <v>1372</v>
      </c>
      <c r="AS50" s="5" t="s">
        <v>1372</v>
      </c>
      <c r="AT50">
        <v>1</v>
      </c>
      <c r="AU50">
        <v>2</v>
      </c>
      <c r="AV50" s="5" t="s">
        <v>1372</v>
      </c>
      <c r="AW50">
        <v>1</v>
      </c>
      <c r="AX50">
        <v>1</v>
      </c>
      <c r="AY50" s="5" t="s">
        <v>1372</v>
      </c>
      <c r="AZ50">
        <v>1</v>
      </c>
      <c r="BA50">
        <v>2</v>
      </c>
      <c r="BB50" s="5" t="s">
        <v>1372</v>
      </c>
      <c r="BC50">
        <v>3</v>
      </c>
      <c r="BD50">
        <v>1</v>
      </c>
      <c r="BE50" s="5" t="s">
        <v>1372</v>
      </c>
      <c r="BF50">
        <v>1</v>
      </c>
      <c r="BG50">
        <v>1</v>
      </c>
      <c r="BH50" s="5" t="s">
        <v>1372</v>
      </c>
      <c r="BI50">
        <v>1</v>
      </c>
      <c r="BJ50">
        <v>2</v>
      </c>
      <c r="BK50" s="5" t="s">
        <v>1372</v>
      </c>
      <c r="BL50">
        <v>2</v>
      </c>
      <c r="BM50">
        <v>1</v>
      </c>
      <c r="BN50" s="5" t="s">
        <v>1372</v>
      </c>
      <c r="BP50">
        <f t="shared" si="0"/>
        <v>23</v>
      </c>
      <c r="BQ50">
        <f t="shared" si="1"/>
        <v>11</v>
      </c>
    </row>
    <row r="51" spans="1:69" x14ac:dyDescent="0.2">
      <c r="A51" s="5">
        <v>58</v>
      </c>
      <c r="B51">
        <v>1</v>
      </c>
      <c r="C51">
        <v>1</v>
      </c>
      <c r="D51" s="5" t="s">
        <v>1372</v>
      </c>
      <c r="E51" s="5" t="s">
        <v>1372</v>
      </c>
      <c r="F51">
        <v>1</v>
      </c>
      <c r="G51">
        <v>1</v>
      </c>
      <c r="H51" s="5" t="s">
        <v>1372</v>
      </c>
      <c r="I51" s="5" t="s">
        <v>1372</v>
      </c>
      <c r="J51" s="5" t="s">
        <v>1372</v>
      </c>
      <c r="K51">
        <v>1</v>
      </c>
      <c r="L51">
        <v>1</v>
      </c>
      <c r="M51">
        <v>1</v>
      </c>
      <c r="N51" s="5" t="s">
        <v>1372</v>
      </c>
      <c r="O51" s="5" t="s">
        <v>1372</v>
      </c>
      <c r="P51">
        <v>1</v>
      </c>
      <c r="Q51">
        <v>1</v>
      </c>
      <c r="R51">
        <v>1</v>
      </c>
      <c r="S51" s="5" t="s">
        <v>1372</v>
      </c>
      <c r="T51">
        <v>1</v>
      </c>
      <c r="U51">
        <v>1</v>
      </c>
      <c r="V51">
        <v>1</v>
      </c>
      <c r="W51" s="5" t="s">
        <v>1372</v>
      </c>
      <c r="X51">
        <v>1</v>
      </c>
      <c r="Y51">
        <v>2</v>
      </c>
      <c r="Z51" s="5" t="s">
        <v>1372</v>
      </c>
      <c r="AA51" s="5" t="s">
        <v>1372</v>
      </c>
      <c r="AB51">
        <v>1</v>
      </c>
      <c r="AC51">
        <v>1</v>
      </c>
      <c r="AD51">
        <v>1</v>
      </c>
      <c r="AE51" s="5" t="s">
        <v>1372</v>
      </c>
      <c r="AF51" s="5" t="s">
        <v>1372</v>
      </c>
      <c r="AG51">
        <v>1</v>
      </c>
      <c r="AH51">
        <v>1</v>
      </c>
      <c r="AI51" s="5" t="s">
        <v>1372</v>
      </c>
      <c r="AJ51">
        <v>1</v>
      </c>
      <c r="AK51">
        <v>1</v>
      </c>
      <c r="AL51" s="5" t="s">
        <v>1372</v>
      </c>
      <c r="AM51">
        <v>1</v>
      </c>
      <c r="AN51">
        <v>1</v>
      </c>
      <c r="AO51">
        <v>1</v>
      </c>
      <c r="AP51">
        <v>1</v>
      </c>
      <c r="AQ51">
        <v>1</v>
      </c>
      <c r="AR51" s="5" t="s">
        <v>1372</v>
      </c>
      <c r="AS51" s="5" t="s">
        <v>1372</v>
      </c>
      <c r="AT51">
        <v>1</v>
      </c>
      <c r="AU51">
        <v>1</v>
      </c>
      <c r="AV51" s="5" t="s">
        <v>1372</v>
      </c>
      <c r="AW51">
        <v>1</v>
      </c>
      <c r="AX51">
        <v>1</v>
      </c>
      <c r="AY51" s="5" t="s">
        <v>1372</v>
      </c>
      <c r="AZ51">
        <v>1</v>
      </c>
      <c r="BA51">
        <v>1</v>
      </c>
      <c r="BB51" s="5" t="s">
        <v>1372</v>
      </c>
      <c r="BC51">
        <v>1</v>
      </c>
      <c r="BD51">
        <v>1</v>
      </c>
      <c r="BE51" s="5" t="s">
        <v>1372</v>
      </c>
      <c r="BF51">
        <v>1</v>
      </c>
      <c r="BG51">
        <v>1</v>
      </c>
      <c r="BH51" s="5" t="s">
        <v>1372</v>
      </c>
      <c r="BI51">
        <v>1</v>
      </c>
      <c r="BJ51">
        <v>1</v>
      </c>
      <c r="BK51" s="5" t="s">
        <v>1372</v>
      </c>
      <c r="BL51">
        <v>1</v>
      </c>
      <c r="BM51">
        <v>1</v>
      </c>
      <c r="BN51" s="5" t="s">
        <v>1372</v>
      </c>
      <c r="BP51">
        <f t="shared" si="0"/>
        <v>40</v>
      </c>
      <c r="BQ51">
        <f t="shared" si="1"/>
        <v>1</v>
      </c>
    </row>
    <row r="52" spans="1:69" x14ac:dyDescent="0.2">
      <c r="A52" s="5">
        <v>59</v>
      </c>
      <c r="B52">
        <v>1</v>
      </c>
      <c r="C52">
        <v>1</v>
      </c>
      <c r="D52" s="5" t="s">
        <v>1372</v>
      </c>
      <c r="E52" s="5" t="s">
        <v>1372</v>
      </c>
      <c r="F52">
        <v>2</v>
      </c>
      <c r="G52">
        <v>2</v>
      </c>
      <c r="H52" s="5" t="s">
        <v>1372</v>
      </c>
      <c r="I52" s="5" t="s">
        <v>1372</v>
      </c>
      <c r="J52" s="5" t="s">
        <v>1372</v>
      </c>
      <c r="K52">
        <v>2</v>
      </c>
      <c r="L52">
        <v>1</v>
      </c>
      <c r="M52" s="5" t="s">
        <v>1372</v>
      </c>
      <c r="N52" s="5" t="s">
        <v>1372</v>
      </c>
      <c r="O52" s="5" t="s">
        <v>1372</v>
      </c>
      <c r="P52">
        <v>1</v>
      </c>
      <c r="Q52">
        <v>2</v>
      </c>
      <c r="R52" s="5" t="s">
        <v>1372</v>
      </c>
      <c r="S52" s="5" t="s">
        <v>1372</v>
      </c>
      <c r="T52">
        <v>1</v>
      </c>
      <c r="U52">
        <v>2</v>
      </c>
      <c r="V52" s="5" t="s">
        <v>1372</v>
      </c>
      <c r="W52" s="5" t="s">
        <v>1372</v>
      </c>
      <c r="X52">
        <v>1</v>
      </c>
      <c r="Y52">
        <v>1</v>
      </c>
      <c r="Z52" s="5" t="s">
        <v>1372</v>
      </c>
      <c r="AA52" s="5" t="s">
        <v>1372</v>
      </c>
      <c r="AB52">
        <v>2</v>
      </c>
      <c r="AC52">
        <v>1</v>
      </c>
      <c r="AD52">
        <v>1</v>
      </c>
      <c r="AE52" s="5" t="s">
        <v>1372</v>
      </c>
      <c r="AF52" s="5" t="s">
        <v>1372</v>
      </c>
      <c r="AG52">
        <v>1</v>
      </c>
      <c r="AH52">
        <v>1</v>
      </c>
      <c r="AI52" s="5" t="s">
        <v>1372</v>
      </c>
      <c r="AJ52">
        <v>2</v>
      </c>
      <c r="AK52" s="5" t="s">
        <v>1372</v>
      </c>
      <c r="AL52" s="5" t="s">
        <v>1372</v>
      </c>
      <c r="AM52">
        <v>2</v>
      </c>
      <c r="AN52">
        <v>1</v>
      </c>
      <c r="AO52">
        <v>1</v>
      </c>
      <c r="AP52">
        <v>2</v>
      </c>
      <c r="AQ52">
        <v>1</v>
      </c>
      <c r="AR52" s="5" t="s">
        <v>1372</v>
      </c>
      <c r="AS52" s="5" t="s">
        <v>1372</v>
      </c>
      <c r="AT52">
        <v>1</v>
      </c>
      <c r="AU52">
        <v>1</v>
      </c>
      <c r="AV52" s="5" t="s">
        <v>1372</v>
      </c>
      <c r="AW52">
        <v>1</v>
      </c>
      <c r="AX52">
        <v>1</v>
      </c>
      <c r="AY52" s="5" t="s">
        <v>1372</v>
      </c>
      <c r="AZ52">
        <v>1</v>
      </c>
      <c r="BA52">
        <v>1</v>
      </c>
      <c r="BB52" s="5" t="s">
        <v>1372</v>
      </c>
      <c r="BC52">
        <v>2</v>
      </c>
      <c r="BD52">
        <v>1</v>
      </c>
      <c r="BE52" s="5" t="s">
        <v>1372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 s="5" t="s">
        <v>1372</v>
      </c>
      <c r="BP52">
        <f t="shared" si="0"/>
        <v>29</v>
      </c>
      <c r="BQ52">
        <f t="shared" si="1"/>
        <v>10</v>
      </c>
    </row>
    <row r="53" spans="1:69" x14ac:dyDescent="0.2">
      <c r="A53" s="5">
        <v>60</v>
      </c>
      <c r="B53">
        <v>1</v>
      </c>
      <c r="C53">
        <v>1</v>
      </c>
      <c r="D53">
        <v>1</v>
      </c>
      <c r="E53" s="5" t="s">
        <v>1372</v>
      </c>
      <c r="F53">
        <v>1</v>
      </c>
      <c r="G53">
        <v>1</v>
      </c>
      <c r="H53">
        <v>1</v>
      </c>
      <c r="I53" s="5" t="s">
        <v>1372</v>
      </c>
      <c r="J53" s="5" t="s">
        <v>1372</v>
      </c>
      <c r="K53">
        <v>1</v>
      </c>
      <c r="L53">
        <v>1</v>
      </c>
      <c r="M53">
        <v>1</v>
      </c>
      <c r="N53" s="5" t="s">
        <v>1372</v>
      </c>
      <c r="O53" s="5" t="s">
        <v>1372</v>
      </c>
      <c r="P53">
        <v>1</v>
      </c>
      <c r="Q53">
        <v>1</v>
      </c>
      <c r="R53" s="5" t="s">
        <v>1372</v>
      </c>
      <c r="S53" s="5" t="s">
        <v>1372</v>
      </c>
      <c r="T53">
        <v>1</v>
      </c>
      <c r="U53">
        <v>1</v>
      </c>
      <c r="V53">
        <v>1</v>
      </c>
      <c r="W53" s="5" t="s">
        <v>1372</v>
      </c>
      <c r="X53">
        <v>1</v>
      </c>
      <c r="Y53">
        <v>1</v>
      </c>
      <c r="Z53">
        <v>1</v>
      </c>
      <c r="AA53" s="5" t="s">
        <v>1372</v>
      </c>
      <c r="AB53">
        <v>1</v>
      </c>
      <c r="AC53">
        <v>1</v>
      </c>
      <c r="AD53" s="5" t="s">
        <v>1372</v>
      </c>
      <c r="AE53" s="5" t="s">
        <v>1372</v>
      </c>
      <c r="AF53" s="5" t="s">
        <v>1372</v>
      </c>
      <c r="AG53">
        <v>1</v>
      </c>
      <c r="AH53">
        <v>1</v>
      </c>
      <c r="AI53" s="5" t="s">
        <v>1372</v>
      </c>
      <c r="AJ53">
        <v>1</v>
      </c>
      <c r="AK53">
        <v>1</v>
      </c>
      <c r="AL53">
        <v>1</v>
      </c>
      <c r="AM53">
        <v>1</v>
      </c>
      <c r="AN53">
        <v>2</v>
      </c>
      <c r="AO53">
        <v>1</v>
      </c>
      <c r="AP53">
        <v>1</v>
      </c>
      <c r="AQ53">
        <v>1</v>
      </c>
      <c r="AR53">
        <v>1</v>
      </c>
      <c r="AS53" s="5" t="s">
        <v>1372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 s="5" t="s">
        <v>1372</v>
      </c>
      <c r="BI53">
        <v>1</v>
      </c>
      <c r="BJ53">
        <v>1</v>
      </c>
      <c r="BK53" s="5" t="s">
        <v>1372</v>
      </c>
      <c r="BL53">
        <v>1</v>
      </c>
      <c r="BM53">
        <v>1</v>
      </c>
      <c r="BN53" s="5" t="s">
        <v>1372</v>
      </c>
      <c r="BP53">
        <f t="shared" si="0"/>
        <v>47</v>
      </c>
      <c r="BQ53">
        <f t="shared" si="1"/>
        <v>1</v>
      </c>
    </row>
    <row r="54" spans="1:69" x14ac:dyDescent="0.2">
      <c r="A54" s="5">
        <v>61</v>
      </c>
      <c r="B54">
        <v>1</v>
      </c>
      <c r="C54">
        <v>1</v>
      </c>
      <c r="D54" s="5" t="s">
        <v>1372</v>
      </c>
      <c r="E54" s="5" t="s">
        <v>1372</v>
      </c>
      <c r="F54">
        <v>1</v>
      </c>
      <c r="G54">
        <v>1</v>
      </c>
      <c r="H54" s="5" t="s">
        <v>1372</v>
      </c>
      <c r="I54" s="5" t="s">
        <v>1372</v>
      </c>
      <c r="J54" s="5" t="s">
        <v>1372</v>
      </c>
      <c r="K54">
        <v>1</v>
      </c>
      <c r="L54">
        <v>1</v>
      </c>
      <c r="M54" s="5" t="s">
        <v>1372</v>
      </c>
      <c r="N54" s="5" t="s">
        <v>1372</v>
      </c>
      <c r="O54" s="5" t="s">
        <v>1372</v>
      </c>
      <c r="P54">
        <v>1</v>
      </c>
      <c r="Q54">
        <v>1</v>
      </c>
      <c r="R54" s="5" t="s">
        <v>1372</v>
      </c>
      <c r="S54" s="5" t="s">
        <v>1372</v>
      </c>
      <c r="T54">
        <v>1</v>
      </c>
      <c r="U54">
        <v>1</v>
      </c>
      <c r="V54" s="5" t="s">
        <v>1372</v>
      </c>
      <c r="W54" s="5" t="s">
        <v>1372</v>
      </c>
      <c r="X54">
        <v>1</v>
      </c>
      <c r="Y54">
        <v>1</v>
      </c>
      <c r="Z54">
        <v>1</v>
      </c>
      <c r="AA54" s="5" t="s">
        <v>1372</v>
      </c>
      <c r="AB54">
        <v>1</v>
      </c>
      <c r="AC54">
        <v>1</v>
      </c>
      <c r="AD54" s="5" t="s">
        <v>1372</v>
      </c>
      <c r="AE54" s="5" t="s">
        <v>1372</v>
      </c>
      <c r="AF54" s="5" t="s">
        <v>1372</v>
      </c>
      <c r="AG54">
        <v>1</v>
      </c>
      <c r="AH54">
        <v>1</v>
      </c>
      <c r="AI54" s="5" t="s">
        <v>1372</v>
      </c>
      <c r="AJ54">
        <v>2</v>
      </c>
      <c r="AK54">
        <v>1</v>
      </c>
      <c r="AL54" s="5" t="s">
        <v>1372</v>
      </c>
      <c r="AM54">
        <v>1</v>
      </c>
      <c r="AN54">
        <v>1</v>
      </c>
      <c r="AO54" s="5" t="s">
        <v>1372</v>
      </c>
      <c r="AP54">
        <v>1</v>
      </c>
      <c r="AQ54">
        <v>1</v>
      </c>
      <c r="AR54" s="5" t="s">
        <v>1372</v>
      </c>
      <c r="AS54" s="5" t="s">
        <v>1372</v>
      </c>
      <c r="AT54">
        <v>1</v>
      </c>
      <c r="AU54">
        <v>1</v>
      </c>
      <c r="AV54" s="5" t="s">
        <v>1372</v>
      </c>
      <c r="AW54">
        <v>1</v>
      </c>
      <c r="AX54">
        <v>1</v>
      </c>
      <c r="AY54" s="5" t="s">
        <v>1372</v>
      </c>
      <c r="AZ54">
        <v>1</v>
      </c>
      <c r="BA54">
        <v>1</v>
      </c>
      <c r="BB54" s="5" t="s">
        <v>1372</v>
      </c>
      <c r="BC54">
        <v>1</v>
      </c>
      <c r="BD54" s="5" t="s">
        <v>1372</v>
      </c>
      <c r="BE54" s="5" t="s">
        <v>1372</v>
      </c>
      <c r="BF54">
        <v>1</v>
      </c>
      <c r="BG54">
        <v>1</v>
      </c>
      <c r="BH54" s="5" t="s">
        <v>1372</v>
      </c>
      <c r="BI54">
        <v>1</v>
      </c>
      <c r="BJ54">
        <v>1</v>
      </c>
      <c r="BK54">
        <v>1</v>
      </c>
      <c r="BL54">
        <v>1</v>
      </c>
      <c r="BM54" s="5" t="s">
        <v>1372</v>
      </c>
      <c r="BN54" s="5" t="s">
        <v>1372</v>
      </c>
      <c r="BP54">
        <f t="shared" si="0"/>
        <v>35</v>
      </c>
      <c r="BQ54">
        <f t="shared" si="1"/>
        <v>1</v>
      </c>
    </row>
    <row r="55" spans="1:69" x14ac:dyDescent="0.2">
      <c r="A55" s="5">
        <v>62</v>
      </c>
      <c r="B55">
        <v>1</v>
      </c>
      <c r="C55">
        <v>2</v>
      </c>
      <c r="D55">
        <v>2</v>
      </c>
      <c r="E55" s="5" t="s">
        <v>1372</v>
      </c>
      <c r="F55">
        <v>3</v>
      </c>
      <c r="G55">
        <v>1</v>
      </c>
      <c r="H55" s="5" t="s">
        <v>1372</v>
      </c>
      <c r="I55" s="5" t="s">
        <v>1372</v>
      </c>
      <c r="J55" s="5" t="s">
        <v>1372</v>
      </c>
      <c r="K55">
        <v>1</v>
      </c>
      <c r="L55">
        <v>1</v>
      </c>
      <c r="M55">
        <v>1</v>
      </c>
      <c r="N55" s="5" t="s">
        <v>1372</v>
      </c>
      <c r="O55" s="5" t="s">
        <v>1372</v>
      </c>
      <c r="P55">
        <v>2</v>
      </c>
      <c r="Q55">
        <v>1</v>
      </c>
      <c r="R55">
        <v>1</v>
      </c>
      <c r="S55" s="5" t="s">
        <v>1372</v>
      </c>
      <c r="T55">
        <v>1</v>
      </c>
      <c r="U55">
        <v>1</v>
      </c>
      <c r="V55">
        <v>1</v>
      </c>
      <c r="W55" s="5" t="s">
        <v>1372</v>
      </c>
      <c r="X55">
        <v>1</v>
      </c>
      <c r="Y55">
        <v>2</v>
      </c>
      <c r="Z55">
        <v>2</v>
      </c>
      <c r="AA55" s="5" t="s">
        <v>1372</v>
      </c>
      <c r="AB55">
        <v>1</v>
      </c>
      <c r="AC55">
        <v>1</v>
      </c>
      <c r="AD55" s="5" t="s">
        <v>1372</v>
      </c>
      <c r="AE55" s="5" t="s">
        <v>1372</v>
      </c>
      <c r="AF55" s="5" t="s">
        <v>1372</v>
      </c>
      <c r="AG55">
        <v>1</v>
      </c>
      <c r="AH55">
        <v>1</v>
      </c>
      <c r="AI55">
        <v>1</v>
      </c>
      <c r="AJ55">
        <v>1</v>
      </c>
      <c r="AK55">
        <v>1</v>
      </c>
      <c r="AL55" s="5" t="s">
        <v>1372</v>
      </c>
      <c r="AM55">
        <v>2</v>
      </c>
      <c r="AN55">
        <v>1</v>
      </c>
      <c r="AO55">
        <v>1</v>
      </c>
      <c r="AP55">
        <v>2</v>
      </c>
      <c r="AQ55">
        <v>1</v>
      </c>
      <c r="AR55" s="5" t="s">
        <v>1372</v>
      </c>
      <c r="AS55" s="5" t="s">
        <v>1372</v>
      </c>
      <c r="AT55">
        <v>1</v>
      </c>
      <c r="AU55">
        <v>1</v>
      </c>
      <c r="AV55" s="5" t="s">
        <v>1372</v>
      </c>
      <c r="AW55">
        <v>1</v>
      </c>
      <c r="AX55">
        <v>3</v>
      </c>
      <c r="AY55">
        <v>1</v>
      </c>
      <c r="AZ55">
        <v>1</v>
      </c>
      <c r="BA55">
        <v>2</v>
      </c>
      <c r="BB55" s="5" t="s">
        <v>1372</v>
      </c>
      <c r="BC55">
        <v>1</v>
      </c>
      <c r="BD55">
        <v>2</v>
      </c>
      <c r="BE55" s="5" t="s">
        <v>1372</v>
      </c>
      <c r="BF55">
        <v>1</v>
      </c>
      <c r="BG55">
        <v>2</v>
      </c>
      <c r="BH55" s="5" t="s">
        <v>1372</v>
      </c>
      <c r="BI55">
        <v>1</v>
      </c>
      <c r="BJ55">
        <v>2</v>
      </c>
      <c r="BK55" s="5" t="s">
        <v>1372</v>
      </c>
      <c r="BL55">
        <v>1</v>
      </c>
      <c r="BM55">
        <v>1</v>
      </c>
      <c r="BN55" s="5" t="s">
        <v>1372</v>
      </c>
      <c r="BP55">
        <f t="shared" si="0"/>
        <v>31</v>
      </c>
      <c r="BQ55">
        <f t="shared" si="1"/>
        <v>11</v>
      </c>
    </row>
    <row r="56" spans="1:69" x14ac:dyDescent="0.2">
      <c r="A56" s="5">
        <v>63</v>
      </c>
      <c r="B56">
        <v>1</v>
      </c>
      <c r="C56">
        <v>2</v>
      </c>
      <c r="D56">
        <v>1</v>
      </c>
      <c r="E56" s="5" t="s">
        <v>1372</v>
      </c>
      <c r="F56">
        <v>2</v>
      </c>
      <c r="G56">
        <v>2</v>
      </c>
      <c r="H56" s="5" t="s">
        <v>1372</v>
      </c>
      <c r="I56" s="5" t="s">
        <v>1372</v>
      </c>
      <c r="J56" s="5" t="s">
        <v>1372</v>
      </c>
      <c r="K56">
        <v>1</v>
      </c>
      <c r="L56">
        <v>2</v>
      </c>
      <c r="M56" s="5" t="s">
        <v>1372</v>
      </c>
      <c r="N56" s="5" t="s">
        <v>1372</v>
      </c>
      <c r="O56" s="5" t="s">
        <v>1372</v>
      </c>
      <c r="P56">
        <v>2</v>
      </c>
      <c r="Q56">
        <v>2</v>
      </c>
      <c r="R56" s="5" t="s">
        <v>1372</v>
      </c>
      <c r="S56" s="5" t="s">
        <v>1372</v>
      </c>
      <c r="T56">
        <v>2</v>
      </c>
      <c r="U56">
        <v>2</v>
      </c>
      <c r="V56" s="5" t="s">
        <v>1372</v>
      </c>
      <c r="W56" s="5" t="s">
        <v>1372</v>
      </c>
      <c r="X56">
        <v>1</v>
      </c>
      <c r="Y56">
        <v>2</v>
      </c>
      <c r="Z56" s="5" t="s">
        <v>1372</v>
      </c>
      <c r="AA56" s="5" t="s">
        <v>1372</v>
      </c>
      <c r="AB56">
        <v>2</v>
      </c>
      <c r="AC56">
        <v>1</v>
      </c>
      <c r="AD56" s="5" t="s">
        <v>1372</v>
      </c>
      <c r="AE56" s="5" t="s">
        <v>1372</v>
      </c>
      <c r="AF56" s="5" t="s">
        <v>1372</v>
      </c>
      <c r="AG56">
        <v>2</v>
      </c>
      <c r="AH56">
        <v>1</v>
      </c>
      <c r="AI56">
        <v>1</v>
      </c>
      <c r="AJ56">
        <v>1</v>
      </c>
      <c r="AK56">
        <v>2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 s="5" t="s">
        <v>1372</v>
      </c>
      <c r="AS56" s="5" t="s">
        <v>1372</v>
      </c>
      <c r="AT56">
        <v>1</v>
      </c>
      <c r="AU56" s="5" t="s">
        <v>1372</v>
      </c>
      <c r="AV56" s="5" t="s">
        <v>1372</v>
      </c>
      <c r="AW56">
        <v>1</v>
      </c>
      <c r="AX56">
        <v>2</v>
      </c>
      <c r="AY56" s="5" t="s">
        <v>1372</v>
      </c>
      <c r="AZ56">
        <v>1</v>
      </c>
      <c r="BA56">
        <v>1</v>
      </c>
      <c r="BB56" s="5" t="s">
        <v>1372</v>
      </c>
      <c r="BC56">
        <v>1</v>
      </c>
      <c r="BD56">
        <v>2</v>
      </c>
      <c r="BE56" s="5" t="s">
        <v>1372</v>
      </c>
      <c r="BF56">
        <v>1</v>
      </c>
      <c r="BG56">
        <v>2</v>
      </c>
      <c r="BH56" s="5" t="s">
        <v>1372</v>
      </c>
      <c r="BI56">
        <v>1</v>
      </c>
      <c r="BJ56">
        <v>1</v>
      </c>
      <c r="BK56" s="5" t="s">
        <v>1372</v>
      </c>
      <c r="BL56">
        <v>1</v>
      </c>
      <c r="BM56">
        <v>1</v>
      </c>
      <c r="BN56" s="5" t="s">
        <v>1372</v>
      </c>
      <c r="BP56">
        <f t="shared" si="0"/>
        <v>24</v>
      </c>
      <c r="BQ56">
        <f t="shared" si="1"/>
        <v>15</v>
      </c>
    </row>
    <row r="57" spans="1:69" x14ac:dyDescent="0.2">
      <c r="A57" s="5">
        <v>65</v>
      </c>
      <c r="B57">
        <v>1</v>
      </c>
      <c r="C57">
        <v>1</v>
      </c>
      <c r="D57" s="5" t="s">
        <v>1372</v>
      </c>
      <c r="E57" s="5" t="s">
        <v>1372</v>
      </c>
      <c r="F57">
        <v>1</v>
      </c>
      <c r="G57">
        <v>1</v>
      </c>
      <c r="H57">
        <v>1</v>
      </c>
      <c r="I57" s="5" t="s">
        <v>1372</v>
      </c>
      <c r="J57" s="5" t="s">
        <v>1372</v>
      </c>
      <c r="K57">
        <v>1</v>
      </c>
      <c r="L57">
        <v>1</v>
      </c>
      <c r="M57" s="5" t="s">
        <v>1372</v>
      </c>
      <c r="N57" s="5" t="s">
        <v>1372</v>
      </c>
      <c r="O57" s="5" t="s">
        <v>1372</v>
      </c>
      <c r="P57">
        <v>1</v>
      </c>
      <c r="Q57">
        <v>1</v>
      </c>
      <c r="R57" s="5" t="s">
        <v>1372</v>
      </c>
      <c r="S57" s="5" t="s">
        <v>1372</v>
      </c>
      <c r="T57">
        <v>2</v>
      </c>
      <c r="U57">
        <v>1</v>
      </c>
      <c r="V57" s="5" t="s">
        <v>1372</v>
      </c>
      <c r="W57" s="5" t="s">
        <v>1372</v>
      </c>
      <c r="X57">
        <v>1</v>
      </c>
      <c r="Y57">
        <v>1</v>
      </c>
      <c r="Z57" s="5" t="s">
        <v>1372</v>
      </c>
      <c r="AA57" s="5" t="s">
        <v>1372</v>
      </c>
      <c r="AB57">
        <v>1</v>
      </c>
      <c r="AC57">
        <v>2</v>
      </c>
      <c r="AD57">
        <v>1</v>
      </c>
      <c r="AE57" s="5" t="s">
        <v>1372</v>
      </c>
      <c r="AF57" s="5" t="s">
        <v>1372</v>
      </c>
      <c r="AG57">
        <v>1</v>
      </c>
      <c r="AH57">
        <v>1</v>
      </c>
      <c r="AI57">
        <v>2</v>
      </c>
      <c r="AJ57" s="5" t="s">
        <v>1372</v>
      </c>
      <c r="AK57">
        <v>1</v>
      </c>
      <c r="AL57" s="5" t="s">
        <v>1372</v>
      </c>
      <c r="AM57">
        <v>1</v>
      </c>
      <c r="AN57">
        <v>1</v>
      </c>
      <c r="AO57">
        <v>1</v>
      </c>
      <c r="AP57">
        <v>1</v>
      </c>
      <c r="AQ57">
        <v>2</v>
      </c>
      <c r="AR57">
        <v>1</v>
      </c>
      <c r="AS57" s="5" t="s">
        <v>1372</v>
      </c>
      <c r="AT57">
        <v>1</v>
      </c>
      <c r="AU57">
        <v>1</v>
      </c>
      <c r="AV57" s="5" t="s">
        <v>1372</v>
      </c>
      <c r="AW57">
        <v>1</v>
      </c>
      <c r="AX57">
        <v>1</v>
      </c>
      <c r="AY57">
        <v>1</v>
      </c>
      <c r="AZ57">
        <v>1</v>
      </c>
      <c r="BA57">
        <v>1</v>
      </c>
      <c r="BB57" s="5" t="s">
        <v>1372</v>
      </c>
      <c r="BC57">
        <v>1</v>
      </c>
      <c r="BD57">
        <v>1</v>
      </c>
      <c r="BE57" s="5" t="s">
        <v>1372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P57">
        <f t="shared" si="0"/>
        <v>40</v>
      </c>
      <c r="BQ57">
        <f t="shared" si="1"/>
        <v>4</v>
      </c>
    </row>
    <row r="58" spans="1:69" x14ac:dyDescent="0.2">
      <c r="A58" s="5">
        <v>66</v>
      </c>
      <c r="B58">
        <v>1</v>
      </c>
      <c r="C58">
        <v>1</v>
      </c>
      <c r="D58">
        <v>1</v>
      </c>
      <c r="E58" s="5" t="s">
        <v>1372</v>
      </c>
      <c r="F58">
        <v>1</v>
      </c>
      <c r="G58">
        <v>1</v>
      </c>
      <c r="H58" s="5" t="s">
        <v>1372</v>
      </c>
      <c r="I58" s="5" t="s">
        <v>1372</v>
      </c>
      <c r="J58" s="5" t="s">
        <v>1372</v>
      </c>
      <c r="K58">
        <v>1</v>
      </c>
      <c r="L58">
        <v>1</v>
      </c>
      <c r="M58">
        <v>1</v>
      </c>
      <c r="N58" s="5" t="s">
        <v>1372</v>
      </c>
      <c r="O58" s="5" t="s">
        <v>1372</v>
      </c>
      <c r="P58">
        <v>1</v>
      </c>
      <c r="Q58">
        <v>1</v>
      </c>
      <c r="R58">
        <v>1</v>
      </c>
      <c r="S58" s="5" t="s">
        <v>1372</v>
      </c>
      <c r="T58">
        <v>1</v>
      </c>
      <c r="U58">
        <v>1</v>
      </c>
      <c r="V58" s="5" t="s">
        <v>1372</v>
      </c>
      <c r="W58" s="5" t="s">
        <v>1372</v>
      </c>
      <c r="X58">
        <v>1</v>
      </c>
      <c r="Y58">
        <v>1</v>
      </c>
      <c r="Z58" s="5" t="s">
        <v>1372</v>
      </c>
      <c r="AA58" s="5" t="s">
        <v>1372</v>
      </c>
      <c r="AB58">
        <v>1</v>
      </c>
      <c r="AC58">
        <v>1</v>
      </c>
      <c r="AD58">
        <v>2</v>
      </c>
      <c r="AE58">
        <v>1</v>
      </c>
      <c r="AF58" s="5" t="s">
        <v>1372</v>
      </c>
      <c r="AG58">
        <v>1</v>
      </c>
      <c r="AH58">
        <v>1</v>
      </c>
      <c r="AI58" s="5" t="s">
        <v>1372</v>
      </c>
      <c r="AJ58">
        <v>1</v>
      </c>
      <c r="AK58">
        <v>1</v>
      </c>
      <c r="AL58">
        <v>1</v>
      </c>
      <c r="AM58">
        <v>1</v>
      </c>
      <c r="AN58">
        <v>1</v>
      </c>
      <c r="AO58" s="5" t="s">
        <v>1372</v>
      </c>
      <c r="AP58">
        <v>2</v>
      </c>
      <c r="AQ58">
        <v>1</v>
      </c>
      <c r="AR58">
        <v>1</v>
      </c>
      <c r="AS58" s="5" t="s">
        <v>1372</v>
      </c>
      <c r="AT58">
        <v>1</v>
      </c>
      <c r="AU58">
        <v>3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2</v>
      </c>
      <c r="BC58">
        <v>1</v>
      </c>
      <c r="BD58">
        <v>1</v>
      </c>
      <c r="BE58">
        <v>1</v>
      </c>
      <c r="BF58">
        <v>1</v>
      </c>
      <c r="BG58">
        <v>1</v>
      </c>
      <c r="BH58" s="5" t="s">
        <v>1372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P58">
        <f t="shared" si="0"/>
        <v>45</v>
      </c>
      <c r="BQ58">
        <f t="shared" si="1"/>
        <v>3</v>
      </c>
    </row>
    <row r="59" spans="1:69" x14ac:dyDescent="0.2">
      <c r="A59" s="5">
        <v>67</v>
      </c>
      <c r="B59">
        <v>2</v>
      </c>
      <c r="C59">
        <v>1</v>
      </c>
      <c r="D59">
        <v>1</v>
      </c>
      <c r="E59" s="5" t="s">
        <v>1372</v>
      </c>
      <c r="F59">
        <v>1</v>
      </c>
      <c r="G59">
        <v>2</v>
      </c>
      <c r="H59">
        <v>2</v>
      </c>
      <c r="I59" s="5" t="s">
        <v>1372</v>
      </c>
      <c r="J59" s="5" t="s">
        <v>1372</v>
      </c>
      <c r="K59">
        <v>1</v>
      </c>
      <c r="L59">
        <v>3</v>
      </c>
      <c r="M59" s="5" t="s">
        <v>1372</v>
      </c>
      <c r="N59" s="5" t="s">
        <v>1372</v>
      </c>
      <c r="O59" s="5" t="s">
        <v>1372</v>
      </c>
      <c r="P59">
        <v>3</v>
      </c>
      <c r="Q59">
        <v>3</v>
      </c>
      <c r="R59">
        <v>3</v>
      </c>
      <c r="S59" s="5" t="s">
        <v>1372</v>
      </c>
      <c r="T59">
        <v>1</v>
      </c>
      <c r="U59">
        <v>2</v>
      </c>
      <c r="V59">
        <v>2</v>
      </c>
      <c r="W59" s="5" t="s">
        <v>1372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>
        <v>1</v>
      </c>
      <c r="AE59" s="5" t="s">
        <v>1372</v>
      </c>
      <c r="AF59" s="5" t="s">
        <v>1372</v>
      </c>
      <c r="AG59">
        <v>1</v>
      </c>
      <c r="AH59">
        <v>3</v>
      </c>
      <c r="AI59">
        <v>3</v>
      </c>
      <c r="AJ59">
        <v>3</v>
      </c>
      <c r="AK59">
        <v>4</v>
      </c>
      <c r="AL59" s="5" t="s">
        <v>1372</v>
      </c>
      <c r="AM59">
        <v>2</v>
      </c>
      <c r="AN59">
        <v>1</v>
      </c>
      <c r="AO59">
        <v>3</v>
      </c>
      <c r="AP59">
        <v>1</v>
      </c>
      <c r="AQ59">
        <v>2</v>
      </c>
      <c r="AR59">
        <v>2</v>
      </c>
      <c r="AS59" s="5" t="s">
        <v>1372</v>
      </c>
      <c r="AT59">
        <v>1</v>
      </c>
      <c r="AU59">
        <v>1</v>
      </c>
      <c r="AV59">
        <v>2</v>
      </c>
      <c r="AW59">
        <v>1</v>
      </c>
      <c r="AX59">
        <v>1</v>
      </c>
      <c r="AY59" s="5" t="s">
        <v>1372</v>
      </c>
      <c r="AZ59">
        <v>1</v>
      </c>
      <c r="BA59">
        <v>2</v>
      </c>
      <c r="BB59" s="5" t="s">
        <v>1372</v>
      </c>
      <c r="BC59">
        <v>2</v>
      </c>
      <c r="BD59" s="5" t="s">
        <v>1372</v>
      </c>
      <c r="BE59" s="5" t="s">
        <v>1372</v>
      </c>
      <c r="BF59">
        <v>1</v>
      </c>
      <c r="BG59">
        <v>2</v>
      </c>
      <c r="BH59" s="5" t="s">
        <v>1372</v>
      </c>
      <c r="BI59">
        <v>1</v>
      </c>
      <c r="BJ59">
        <v>2</v>
      </c>
      <c r="BK59">
        <v>2</v>
      </c>
      <c r="BL59">
        <v>1</v>
      </c>
      <c r="BM59">
        <v>2</v>
      </c>
      <c r="BN59" s="5" t="s">
        <v>1372</v>
      </c>
      <c r="BP59">
        <f t="shared" si="0"/>
        <v>22</v>
      </c>
      <c r="BQ59">
        <f t="shared" si="1"/>
        <v>16</v>
      </c>
    </row>
    <row r="60" spans="1:69" x14ac:dyDescent="0.2">
      <c r="A60" s="5">
        <v>68</v>
      </c>
      <c r="B60">
        <v>1</v>
      </c>
      <c r="C60">
        <v>1</v>
      </c>
      <c r="D60" s="5" t="s">
        <v>1372</v>
      </c>
      <c r="E60" s="5" t="s">
        <v>1372</v>
      </c>
      <c r="F60">
        <v>1</v>
      </c>
      <c r="G60">
        <v>1</v>
      </c>
      <c r="H60" s="5" t="s">
        <v>1372</v>
      </c>
      <c r="I60" s="5" t="s">
        <v>1372</v>
      </c>
      <c r="J60" s="5" t="s">
        <v>1372</v>
      </c>
      <c r="K60">
        <v>1</v>
      </c>
      <c r="L60">
        <v>1</v>
      </c>
      <c r="M60">
        <v>1</v>
      </c>
      <c r="N60" s="5" t="s">
        <v>1372</v>
      </c>
      <c r="O60" s="5" t="s">
        <v>1372</v>
      </c>
      <c r="P60">
        <v>1</v>
      </c>
      <c r="Q60">
        <v>1</v>
      </c>
      <c r="R60">
        <v>1</v>
      </c>
      <c r="S60" s="5" t="s">
        <v>1372</v>
      </c>
      <c r="T60">
        <v>1</v>
      </c>
      <c r="U60">
        <v>1</v>
      </c>
      <c r="V60">
        <v>1</v>
      </c>
      <c r="W60" s="5" t="s">
        <v>1372</v>
      </c>
      <c r="X60">
        <v>1</v>
      </c>
      <c r="Y60">
        <v>1</v>
      </c>
      <c r="Z60">
        <v>1</v>
      </c>
      <c r="AA60" s="5" t="s">
        <v>1372</v>
      </c>
      <c r="AB60">
        <v>1</v>
      </c>
      <c r="AC60">
        <v>1</v>
      </c>
      <c r="AD60" s="5" t="s">
        <v>1372</v>
      </c>
      <c r="AE60" s="5" t="s">
        <v>1372</v>
      </c>
      <c r="AF60" s="5" t="s">
        <v>1372</v>
      </c>
      <c r="AG60">
        <v>1</v>
      </c>
      <c r="AH60" s="5" t="s">
        <v>1372</v>
      </c>
      <c r="AI60" s="5" t="s">
        <v>1372</v>
      </c>
      <c r="AJ60">
        <v>1</v>
      </c>
      <c r="AK60">
        <v>1</v>
      </c>
      <c r="AL60">
        <v>1</v>
      </c>
      <c r="AM60">
        <v>1</v>
      </c>
      <c r="AN60">
        <v>1</v>
      </c>
      <c r="AO60" s="5" t="s">
        <v>1372</v>
      </c>
      <c r="AP60">
        <v>1</v>
      </c>
      <c r="AQ60">
        <v>1</v>
      </c>
      <c r="AR60" s="5" t="s">
        <v>1372</v>
      </c>
      <c r="AS60" s="5" t="s">
        <v>1372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 s="5" t="s">
        <v>1372</v>
      </c>
      <c r="BI60">
        <v>1</v>
      </c>
      <c r="BJ60">
        <v>1</v>
      </c>
      <c r="BK60" s="5" t="s">
        <v>1372</v>
      </c>
      <c r="BL60">
        <v>1</v>
      </c>
      <c r="BM60">
        <v>2</v>
      </c>
      <c r="BN60" s="5" t="s">
        <v>1372</v>
      </c>
      <c r="BP60">
        <f t="shared" si="0"/>
        <v>43</v>
      </c>
      <c r="BQ60">
        <f t="shared" si="1"/>
        <v>1</v>
      </c>
    </row>
    <row r="61" spans="1:69" x14ac:dyDescent="0.2">
      <c r="A61" s="5">
        <v>69</v>
      </c>
      <c r="B61">
        <v>1</v>
      </c>
      <c r="C61">
        <v>2</v>
      </c>
      <c r="D61" s="5" t="s">
        <v>1372</v>
      </c>
      <c r="E61" s="5" t="s">
        <v>1372</v>
      </c>
      <c r="F61">
        <v>1</v>
      </c>
      <c r="G61">
        <v>2</v>
      </c>
      <c r="H61" s="5" t="s">
        <v>1372</v>
      </c>
      <c r="I61" s="5" t="s">
        <v>1372</v>
      </c>
      <c r="J61" s="5" t="s">
        <v>1372</v>
      </c>
      <c r="K61">
        <v>2</v>
      </c>
      <c r="L61">
        <v>1</v>
      </c>
      <c r="M61" s="5" t="s">
        <v>1372</v>
      </c>
      <c r="N61" s="5" t="s">
        <v>1372</v>
      </c>
      <c r="O61" s="5" t="s">
        <v>1372</v>
      </c>
      <c r="P61">
        <v>1</v>
      </c>
      <c r="Q61">
        <v>1</v>
      </c>
      <c r="R61" s="5" t="s">
        <v>1372</v>
      </c>
      <c r="S61" s="5" t="s">
        <v>1372</v>
      </c>
      <c r="T61">
        <v>2</v>
      </c>
      <c r="U61">
        <v>1</v>
      </c>
      <c r="V61">
        <v>1</v>
      </c>
      <c r="W61" s="5" t="s">
        <v>1372</v>
      </c>
      <c r="X61">
        <v>1</v>
      </c>
      <c r="Y61">
        <v>1</v>
      </c>
      <c r="Z61">
        <v>1</v>
      </c>
      <c r="AA61" s="5" t="s">
        <v>1372</v>
      </c>
      <c r="AB61">
        <v>1</v>
      </c>
      <c r="AC61">
        <v>1</v>
      </c>
      <c r="AD61" s="5" t="s">
        <v>1372</v>
      </c>
      <c r="AE61" s="5" t="s">
        <v>1372</v>
      </c>
      <c r="AF61" s="5" t="s">
        <v>1372</v>
      </c>
      <c r="AG61">
        <v>1</v>
      </c>
      <c r="AH61">
        <v>1</v>
      </c>
      <c r="AI61" s="5" t="s">
        <v>1372</v>
      </c>
      <c r="AJ61">
        <v>1</v>
      </c>
      <c r="AK61">
        <v>1</v>
      </c>
      <c r="AL61">
        <v>1</v>
      </c>
      <c r="AM61">
        <v>1</v>
      </c>
      <c r="AN61">
        <v>1</v>
      </c>
      <c r="AO61" s="5" t="s">
        <v>1372</v>
      </c>
      <c r="AP61">
        <v>1</v>
      </c>
      <c r="AQ61">
        <v>1</v>
      </c>
      <c r="AR61" s="5" t="s">
        <v>1372</v>
      </c>
      <c r="AS61" s="5" t="s">
        <v>1372</v>
      </c>
      <c r="AT61">
        <v>1</v>
      </c>
      <c r="AU61">
        <v>1</v>
      </c>
      <c r="AV61" s="5" t="s">
        <v>1372</v>
      </c>
      <c r="AW61">
        <v>1</v>
      </c>
      <c r="AX61">
        <v>1</v>
      </c>
      <c r="AY61" s="5" t="s">
        <v>1372</v>
      </c>
      <c r="AZ61">
        <v>1</v>
      </c>
      <c r="BA61" s="5" t="s">
        <v>1372</v>
      </c>
      <c r="BB61" s="5" t="s">
        <v>1372</v>
      </c>
      <c r="BC61">
        <v>1</v>
      </c>
      <c r="BD61">
        <v>1</v>
      </c>
      <c r="BE61" s="5" t="s">
        <v>1372</v>
      </c>
      <c r="BF61">
        <v>1</v>
      </c>
      <c r="BG61">
        <v>1</v>
      </c>
      <c r="BH61" s="5" t="s">
        <v>1372</v>
      </c>
      <c r="BI61">
        <v>1</v>
      </c>
      <c r="BJ61">
        <v>1</v>
      </c>
      <c r="BK61" s="5" t="s">
        <v>1372</v>
      </c>
      <c r="BL61">
        <v>1</v>
      </c>
      <c r="BM61">
        <v>2</v>
      </c>
      <c r="BN61" s="5" t="s">
        <v>1372</v>
      </c>
      <c r="BP61">
        <f t="shared" si="0"/>
        <v>33</v>
      </c>
      <c r="BQ61">
        <f t="shared" si="1"/>
        <v>5</v>
      </c>
    </row>
    <row r="82" spans="1:6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</row>
    <row r="83" spans="1:66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</row>
    <row r="84" spans="1:66" x14ac:dyDescent="0.2">
      <c r="A84" s="5"/>
      <c r="D84" s="5"/>
      <c r="E84" s="5"/>
      <c r="I84" s="5"/>
      <c r="J84" s="5"/>
      <c r="O84" s="5"/>
      <c r="R84" s="5"/>
      <c r="S84" s="5"/>
      <c r="W84" s="5"/>
      <c r="Z84" s="5"/>
      <c r="AA84" s="5"/>
      <c r="AD84" s="5"/>
      <c r="AE84" s="5"/>
      <c r="AF84" s="5"/>
      <c r="AI84" s="5"/>
      <c r="AL84" s="5"/>
      <c r="AO84" s="5"/>
      <c r="AQ84" s="5"/>
      <c r="AR84" s="5"/>
      <c r="AS84" s="5"/>
      <c r="AU84" s="5"/>
      <c r="AV84" s="5"/>
      <c r="BB84" s="5"/>
      <c r="BH84" s="5"/>
      <c r="BK84" s="5"/>
      <c r="BN84" s="5"/>
    </row>
    <row r="85" spans="1:66" x14ac:dyDescent="0.2">
      <c r="A85" s="5"/>
      <c r="E85" s="5"/>
      <c r="H85" s="5"/>
      <c r="I85" s="5"/>
      <c r="J85" s="5"/>
      <c r="M85" s="5"/>
      <c r="N85" s="5"/>
      <c r="O85" s="5"/>
      <c r="Q85" s="5"/>
      <c r="R85" s="5"/>
      <c r="S85" s="5"/>
      <c r="V85" s="5"/>
      <c r="W85" s="5"/>
      <c r="Y85" s="5"/>
      <c r="Z85" s="5"/>
      <c r="AA85" s="5"/>
      <c r="AC85" s="5"/>
      <c r="AD85" s="5"/>
      <c r="AE85" s="5"/>
      <c r="AF85" s="5"/>
      <c r="AI85" s="5"/>
      <c r="AK85" s="5"/>
      <c r="AL85" s="5"/>
      <c r="AO85" s="5"/>
      <c r="AR85" s="5"/>
      <c r="AS85" s="5"/>
      <c r="AU85" s="5"/>
      <c r="AV85" s="5"/>
      <c r="AY85" s="5"/>
      <c r="BA85" s="5"/>
      <c r="BB85" s="5"/>
      <c r="BE85" s="5"/>
      <c r="BG85" s="5"/>
      <c r="BH85" s="5"/>
      <c r="BJ85" s="5"/>
      <c r="BK85" s="5"/>
      <c r="BM85" s="5"/>
      <c r="BN85" s="5"/>
    </row>
    <row r="86" spans="1:66" x14ac:dyDescent="0.2">
      <c r="A86" s="5"/>
      <c r="E86" s="5"/>
      <c r="H86" s="5"/>
      <c r="I86" s="5"/>
      <c r="J86" s="5"/>
      <c r="M86" s="5"/>
      <c r="N86" s="5"/>
      <c r="O86" s="5"/>
      <c r="S86" s="5"/>
      <c r="U86" s="5"/>
      <c r="V86" s="5"/>
      <c r="W86" s="5"/>
      <c r="Z86" s="5"/>
      <c r="AA86" s="5"/>
      <c r="AE86" s="5"/>
      <c r="AF86" s="5"/>
      <c r="AI86" s="5"/>
      <c r="AO86" s="5"/>
      <c r="AR86" s="5"/>
      <c r="AS86" s="5"/>
      <c r="AV86" s="5"/>
      <c r="AX86" s="5"/>
      <c r="AY86" s="5"/>
      <c r="BB86" s="5"/>
      <c r="BD86" s="5"/>
      <c r="BE86" s="5"/>
      <c r="BH86" s="5"/>
      <c r="BJ86" s="5"/>
      <c r="BK86" s="5"/>
      <c r="BN86" s="5"/>
    </row>
    <row r="87" spans="1:66" x14ac:dyDescent="0.2">
      <c r="A87" s="5"/>
      <c r="E87" s="5"/>
      <c r="I87" s="5"/>
      <c r="J87" s="5"/>
      <c r="N87" s="5"/>
      <c r="O87" s="5"/>
      <c r="R87" s="5"/>
      <c r="S87" s="5"/>
      <c r="AA87" s="5"/>
      <c r="AD87" s="5"/>
      <c r="AE87" s="5"/>
      <c r="AF87" s="5"/>
      <c r="AI87" s="5"/>
      <c r="AN87" s="5"/>
      <c r="AO87" s="5"/>
      <c r="AS87" s="5"/>
      <c r="AU87" s="5"/>
      <c r="AV87" s="5"/>
      <c r="AY87" s="5"/>
      <c r="BE87" s="5"/>
      <c r="BH87" s="5"/>
      <c r="BK87" s="5"/>
      <c r="BN87" s="5"/>
    </row>
    <row r="88" spans="1:66" x14ac:dyDescent="0.2">
      <c r="A88" s="5"/>
      <c r="H88" s="5"/>
      <c r="I88" s="5"/>
      <c r="J88" s="5"/>
      <c r="M88" s="5"/>
      <c r="N88" s="5"/>
      <c r="O88" s="5"/>
      <c r="R88" s="5"/>
      <c r="S88" s="5"/>
      <c r="V88" s="5"/>
      <c r="W88" s="5"/>
      <c r="Z88" s="5"/>
      <c r="AA88" s="5"/>
      <c r="AD88" s="5"/>
      <c r="AE88" s="5"/>
      <c r="AF88" s="5"/>
      <c r="AI88" s="5"/>
      <c r="AL88" s="5"/>
      <c r="AR88" s="5"/>
      <c r="AS88" s="5"/>
      <c r="AY88" s="5"/>
      <c r="BA88" s="5"/>
      <c r="BB88" s="5"/>
      <c r="BE88" s="5"/>
      <c r="BH88" s="5"/>
      <c r="BK88" s="5"/>
      <c r="BN88" s="5"/>
    </row>
    <row r="89" spans="1:66" x14ac:dyDescent="0.2">
      <c r="A89" s="5"/>
      <c r="C89" s="5"/>
      <c r="D89" s="5"/>
      <c r="E89" s="5"/>
      <c r="I89" s="5"/>
      <c r="J89" s="5"/>
      <c r="M89" s="5"/>
      <c r="N89" s="5"/>
      <c r="O89" s="5"/>
      <c r="R89" s="5"/>
      <c r="S89" s="5"/>
      <c r="V89" s="5"/>
      <c r="W89" s="5"/>
      <c r="AA89" s="5"/>
      <c r="AE89" s="5"/>
      <c r="AF89" s="5"/>
      <c r="AL89" s="5"/>
      <c r="AO89" s="5"/>
      <c r="AS89" s="5"/>
      <c r="BK89" s="5"/>
    </row>
    <row r="90" spans="1:66" x14ac:dyDescent="0.2">
      <c r="A90" s="5"/>
      <c r="D90" s="5"/>
      <c r="E90" s="5"/>
      <c r="H90" s="5"/>
      <c r="I90" s="5"/>
      <c r="J90" s="5"/>
      <c r="N90" s="5"/>
      <c r="O90" s="5"/>
      <c r="S90" s="5"/>
      <c r="V90" s="5"/>
      <c r="W90" s="5"/>
      <c r="Z90" s="5"/>
      <c r="AA90" s="5"/>
      <c r="AD90" s="5"/>
      <c r="AE90" s="5"/>
      <c r="AF90" s="5"/>
      <c r="AI90" s="5"/>
      <c r="AL90" s="5"/>
      <c r="AN90" s="5"/>
      <c r="AO90" s="5"/>
      <c r="AS90" s="5"/>
      <c r="AV90" s="5"/>
      <c r="AY90" s="5"/>
      <c r="BE90" s="5"/>
      <c r="BH90" s="5"/>
      <c r="BK90" s="5"/>
      <c r="BM90" s="5"/>
      <c r="BN90" s="5"/>
    </row>
    <row r="91" spans="1:66" x14ac:dyDescent="0.2">
      <c r="A91" s="5"/>
      <c r="D91" s="5"/>
      <c r="E91" s="5"/>
      <c r="V91" s="5"/>
      <c r="W91" s="5"/>
      <c r="AA91" s="5"/>
      <c r="AE91" s="5"/>
      <c r="AF91" s="5"/>
      <c r="AI91" s="5"/>
      <c r="AV91" s="5"/>
      <c r="AY91" s="5"/>
      <c r="BE91" s="5"/>
      <c r="BH91" s="5"/>
      <c r="BN91" s="5"/>
    </row>
    <row r="92" spans="1:66" x14ac:dyDescent="0.2">
      <c r="A92" s="5"/>
      <c r="E92" s="5"/>
      <c r="I92" s="5"/>
      <c r="J92" s="5"/>
      <c r="M92" s="5"/>
      <c r="N92" s="5"/>
      <c r="O92" s="5"/>
      <c r="R92" s="5"/>
      <c r="S92" s="5"/>
      <c r="W92" s="5"/>
      <c r="Y92" s="5"/>
      <c r="Z92" s="5"/>
      <c r="AA92" s="5"/>
      <c r="AC92" s="5"/>
      <c r="AD92" s="5"/>
      <c r="AE92" s="5"/>
      <c r="AF92" s="5"/>
      <c r="AK92" s="5"/>
      <c r="AL92" s="5"/>
      <c r="AN92" s="5"/>
      <c r="AO92" s="5"/>
      <c r="AR92" s="5"/>
      <c r="AS92" s="5"/>
      <c r="AV92" s="5"/>
      <c r="BB92" s="5"/>
      <c r="BE92" s="5"/>
      <c r="BJ92" s="5"/>
      <c r="BK92" s="5"/>
      <c r="BM92" s="5"/>
      <c r="BN92" s="5"/>
    </row>
    <row r="93" spans="1:66" x14ac:dyDescent="0.2">
      <c r="A93" s="5"/>
      <c r="E93" s="5"/>
      <c r="H93" s="5"/>
      <c r="I93" s="5"/>
      <c r="J93" s="5"/>
      <c r="M93" s="5"/>
      <c r="N93" s="5"/>
      <c r="O93" s="5"/>
      <c r="R93" s="5"/>
      <c r="S93" s="5"/>
      <c r="V93" s="5"/>
      <c r="W93" s="5"/>
      <c r="Z93" s="5"/>
      <c r="AA93" s="5"/>
      <c r="AD93" s="5"/>
      <c r="AE93" s="5"/>
      <c r="AF93" s="5"/>
      <c r="AI93" s="5"/>
      <c r="AL93" s="5"/>
      <c r="AO93" s="5"/>
      <c r="AR93" s="5"/>
      <c r="AS93" s="5"/>
      <c r="AV93" s="5"/>
      <c r="AY93" s="5"/>
      <c r="BA93" s="5"/>
      <c r="BB93" s="5"/>
      <c r="BH93" s="5"/>
      <c r="BK93" s="5"/>
      <c r="BN93" s="5"/>
    </row>
    <row r="94" spans="1:66" x14ac:dyDescent="0.2">
      <c r="A94" s="5"/>
      <c r="D94" s="5"/>
      <c r="E94" s="5"/>
      <c r="H94" s="5"/>
      <c r="I94" s="5"/>
      <c r="J94" s="5"/>
      <c r="M94" s="5"/>
      <c r="N94" s="5"/>
      <c r="O94" s="5"/>
      <c r="R94" s="5"/>
      <c r="S94" s="5"/>
      <c r="W94" s="5"/>
      <c r="Z94" s="5"/>
      <c r="AA94" s="5"/>
      <c r="AE94" s="5"/>
      <c r="AF94" s="5"/>
      <c r="AH94" s="5"/>
      <c r="AI94" s="5"/>
      <c r="AK94" s="5"/>
      <c r="AL94" s="5"/>
      <c r="AO94" s="5"/>
      <c r="AR94" s="5"/>
      <c r="AS94" s="5"/>
      <c r="AU94" s="5"/>
      <c r="AV94" s="5"/>
      <c r="AX94" s="5"/>
      <c r="AY94" s="5"/>
      <c r="BB94" s="5"/>
      <c r="BE94" s="5"/>
      <c r="BG94" s="5"/>
      <c r="BH94" s="5"/>
      <c r="BK94" s="5"/>
      <c r="BM94" s="5"/>
      <c r="BN94" s="5"/>
    </row>
    <row r="95" spans="1:66" x14ac:dyDescent="0.2">
      <c r="A95" s="5"/>
      <c r="E95" s="5"/>
      <c r="H95" s="5"/>
      <c r="I95" s="5"/>
      <c r="J95" s="5"/>
      <c r="M95" s="5"/>
      <c r="N95" s="5"/>
      <c r="O95" s="5"/>
      <c r="R95" s="5"/>
      <c r="S95" s="5"/>
      <c r="V95" s="5"/>
      <c r="W95" s="5"/>
      <c r="Y95" s="5"/>
      <c r="Z95" s="5"/>
      <c r="AA95" s="5"/>
      <c r="AD95" s="5"/>
      <c r="AE95" s="5"/>
      <c r="AF95" s="5"/>
      <c r="AH95" s="5"/>
      <c r="AI95" s="5"/>
      <c r="AL95" s="5"/>
      <c r="AO95" s="5"/>
      <c r="AR95" s="5"/>
      <c r="AS95" s="5"/>
      <c r="AU95" s="5"/>
      <c r="AV95" s="5"/>
      <c r="AX95" s="5"/>
      <c r="AY95" s="5"/>
      <c r="BB95" s="5"/>
      <c r="BE95" s="5"/>
      <c r="BH95" s="5"/>
      <c r="BK95" s="5"/>
      <c r="BN95" s="5"/>
    </row>
    <row r="96" spans="1:66" x14ac:dyDescent="0.2">
      <c r="A96" s="5"/>
      <c r="E96" s="5"/>
      <c r="H96" s="5"/>
      <c r="I96" s="5"/>
      <c r="J96" s="5"/>
      <c r="M96" s="5"/>
      <c r="N96" s="5"/>
      <c r="O96" s="5"/>
      <c r="Q96" s="5"/>
      <c r="R96" s="5"/>
      <c r="S96" s="5"/>
      <c r="V96" s="5"/>
      <c r="W96" s="5"/>
      <c r="Y96" s="5"/>
      <c r="Z96" s="5"/>
      <c r="AA96" s="5"/>
      <c r="AD96" s="5"/>
      <c r="AE96" s="5"/>
      <c r="AF96" s="5"/>
      <c r="AI96" s="5"/>
      <c r="AN96" s="5"/>
      <c r="AO96" s="5"/>
      <c r="AQ96" s="5"/>
      <c r="AR96" s="5"/>
      <c r="AS96" s="5"/>
      <c r="AV96" s="5"/>
      <c r="AY96" s="5"/>
      <c r="BB96" s="5"/>
      <c r="BE96" s="5"/>
      <c r="BG96" s="5"/>
      <c r="BH96" s="5"/>
      <c r="BK96" s="5"/>
      <c r="BN96" s="5"/>
    </row>
    <row r="97" spans="1:66" x14ac:dyDescent="0.2">
      <c r="A97" s="5"/>
      <c r="D97" s="5"/>
      <c r="E97" s="5"/>
      <c r="G97" s="5"/>
      <c r="H97" s="5"/>
      <c r="I97" s="5"/>
      <c r="J97" s="5"/>
      <c r="M97" s="5"/>
      <c r="N97" s="5"/>
      <c r="O97" s="5"/>
      <c r="S97" s="5"/>
      <c r="W97" s="5"/>
      <c r="AA97" s="5"/>
      <c r="AE97" s="5"/>
      <c r="AF97" s="5"/>
      <c r="AI97" s="5"/>
      <c r="AL97" s="5"/>
      <c r="AN97" s="5"/>
      <c r="AO97" s="5"/>
      <c r="AQ97" s="5"/>
      <c r="AR97" s="5"/>
      <c r="AS97" s="5"/>
      <c r="AV97" s="5"/>
      <c r="AY97" s="5"/>
      <c r="BA97" s="5"/>
      <c r="BB97" s="5"/>
      <c r="BE97" s="5"/>
      <c r="BG97" s="5"/>
      <c r="BH97" s="5"/>
      <c r="BJ97" s="5"/>
      <c r="BK97" s="5"/>
      <c r="BM97" s="5"/>
      <c r="BN97" s="5"/>
    </row>
    <row r="98" spans="1:66" x14ac:dyDescent="0.2">
      <c r="A98" s="5"/>
      <c r="D98" s="5"/>
      <c r="E98" s="5"/>
      <c r="I98" s="5"/>
      <c r="J98" s="5"/>
      <c r="M98" s="5"/>
      <c r="N98" s="5"/>
      <c r="O98" s="5"/>
      <c r="Q98" s="5"/>
      <c r="R98" s="5"/>
      <c r="S98" s="5"/>
      <c r="V98" s="5"/>
      <c r="W98" s="5"/>
      <c r="Z98" s="5"/>
      <c r="AA98" s="5"/>
      <c r="AD98" s="5"/>
      <c r="AE98" s="5"/>
      <c r="AF98" s="5"/>
      <c r="AI98" s="5"/>
      <c r="AO98" s="5"/>
      <c r="AR98" s="5"/>
      <c r="AS98" s="5"/>
      <c r="AV98" s="5"/>
      <c r="AY98" s="5"/>
      <c r="BB98" s="5"/>
      <c r="BE98" s="5"/>
      <c r="BH98" s="5"/>
      <c r="BK98" s="5"/>
      <c r="BN98" s="5"/>
    </row>
    <row r="99" spans="1:66" x14ac:dyDescent="0.2">
      <c r="A99" s="5"/>
      <c r="E99" s="5"/>
      <c r="I99" s="5"/>
      <c r="J99" s="5"/>
      <c r="M99" s="5"/>
      <c r="N99" s="5"/>
      <c r="O99" s="5"/>
      <c r="S99" s="5"/>
      <c r="V99" s="5"/>
      <c r="W99" s="5"/>
      <c r="AA99" s="5"/>
      <c r="AE99" s="5"/>
      <c r="AF99" s="5"/>
      <c r="AI99" s="5"/>
      <c r="AL99" s="5"/>
      <c r="AR99" s="5"/>
      <c r="AS99" s="5"/>
      <c r="AV99" s="5"/>
      <c r="AY99" s="5"/>
      <c r="BB99" s="5"/>
      <c r="BE99" s="5"/>
      <c r="BH99" s="5"/>
      <c r="BK99" s="5"/>
      <c r="BN99" s="5"/>
    </row>
    <row r="100" spans="1:66" x14ac:dyDescent="0.2">
      <c r="A100" s="5"/>
      <c r="D100" s="5"/>
      <c r="E100" s="5"/>
      <c r="G100" s="5"/>
      <c r="H100" s="5"/>
      <c r="I100" s="5"/>
      <c r="J100" s="5"/>
      <c r="L100" s="5"/>
      <c r="M100" s="5"/>
      <c r="N100" s="5"/>
      <c r="O100" s="5"/>
      <c r="Q100" s="5"/>
      <c r="R100" s="5"/>
      <c r="S100" s="5"/>
      <c r="U100" s="5"/>
      <c r="V100" s="5"/>
      <c r="W100" s="5"/>
      <c r="AA100" s="5"/>
      <c r="AC100" s="5"/>
      <c r="AD100" s="5"/>
      <c r="AE100" s="5"/>
      <c r="AF100" s="5"/>
      <c r="AH100" s="5"/>
      <c r="AI100" s="5"/>
      <c r="AK100" s="5"/>
      <c r="AL100" s="5"/>
      <c r="AN100" s="5"/>
      <c r="AO100" s="5"/>
      <c r="AQ100" s="5"/>
      <c r="AR100" s="5"/>
      <c r="AS100" s="5"/>
      <c r="AV100" s="5"/>
      <c r="AX100" s="5"/>
      <c r="AY100" s="5"/>
      <c r="BA100" s="5"/>
      <c r="BB100" s="5"/>
      <c r="BD100" s="5"/>
      <c r="BE100" s="5"/>
      <c r="BH100" s="5"/>
      <c r="BJ100" s="5"/>
      <c r="BK100" s="5"/>
      <c r="BN100" s="5"/>
    </row>
    <row r="101" spans="1:66" x14ac:dyDescent="0.2">
      <c r="A101" s="5"/>
      <c r="D101" s="5"/>
      <c r="E101" s="5"/>
      <c r="H101" s="5"/>
      <c r="I101" s="5"/>
      <c r="J101" s="5"/>
      <c r="M101" s="5"/>
      <c r="N101" s="5"/>
      <c r="O101" s="5"/>
      <c r="R101" s="5"/>
      <c r="S101" s="5"/>
      <c r="V101" s="5"/>
      <c r="W101" s="5"/>
      <c r="AA101" s="5"/>
      <c r="AD101" s="5"/>
      <c r="AE101" s="5"/>
      <c r="AF101" s="5"/>
      <c r="AI101" s="5"/>
      <c r="AL101" s="5"/>
      <c r="AO101" s="5"/>
      <c r="AR101" s="5"/>
      <c r="AS101" s="5"/>
      <c r="AV101" s="5"/>
      <c r="AY101" s="5"/>
      <c r="BB101" s="5"/>
      <c r="BE101" s="5"/>
      <c r="BH101" s="5"/>
      <c r="BK101" s="5"/>
      <c r="BN101" s="5"/>
    </row>
    <row r="102" spans="1:66" x14ac:dyDescent="0.2">
      <c r="A102" s="5"/>
      <c r="D102" s="5"/>
      <c r="E102" s="5"/>
      <c r="H102" s="5"/>
      <c r="I102" s="5"/>
      <c r="J102" s="5"/>
      <c r="M102" s="5"/>
      <c r="N102" s="5"/>
      <c r="O102" s="5"/>
      <c r="Q102" s="5"/>
      <c r="R102" s="5"/>
      <c r="S102" s="5"/>
      <c r="V102" s="5"/>
      <c r="W102" s="5"/>
      <c r="Z102" s="5"/>
      <c r="AA102" s="5"/>
      <c r="AD102" s="5"/>
      <c r="AE102" s="5"/>
      <c r="AF102" s="5"/>
      <c r="AI102" s="5"/>
      <c r="AL102" s="5"/>
      <c r="AO102" s="5"/>
      <c r="AR102" s="5"/>
      <c r="AS102" s="5"/>
      <c r="AV102" s="5"/>
      <c r="AY102" s="5"/>
      <c r="BB102" s="5"/>
      <c r="BE102" s="5"/>
      <c r="BJ102" s="5"/>
      <c r="BK102" s="5"/>
      <c r="BN102" s="5"/>
    </row>
    <row r="103" spans="1:66" x14ac:dyDescent="0.2">
      <c r="A103" s="5"/>
      <c r="D103" s="5"/>
      <c r="E103" s="5"/>
      <c r="G103" s="5"/>
      <c r="H103" s="5"/>
      <c r="I103" s="5"/>
      <c r="J103" s="5"/>
      <c r="M103" s="5"/>
      <c r="N103" s="5"/>
      <c r="O103" s="5"/>
      <c r="S103" s="5"/>
      <c r="V103" s="5"/>
      <c r="W103" s="5"/>
      <c r="Z103" s="5"/>
      <c r="AA103" s="5"/>
      <c r="AD103" s="5"/>
      <c r="AE103" s="5"/>
      <c r="AF103" s="5"/>
      <c r="AL103" s="5"/>
      <c r="AR103" s="5"/>
      <c r="AS103" s="5"/>
      <c r="AV103" s="5"/>
      <c r="AY103" s="5"/>
      <c r="BA103" s="5"/>
      <c r="BB103" s="5"/>
      <c r="BD103" s="5"/>
      <c r="BE103" s="5"/>
      <c r="BG103" s="5"/>
      <c r="BH103" s="5"/>
      <c r="BJ103" s="5"/>
      <c r="BK103" s="5"/>
      <c r="BM103" s="5"/>
      <c r="BN103" s="5"/>
    </row>
    <row r="104" spans="1:66" x14ac:dyDescent="0.2">
      <c r="A104" s="5"/>
      <c r="E104" s="5"/>
      <c r="H104" s="5"/>
      <c r="I104" s="5"/>
      <c r="J104" s="5"/>
      <c r="M104" s="5"/>
      <c r="N104" s="5"/>
      <c r="O104" s="5"/>
      <c r="S104" s="5"/>
      <c r="W104" s="5"/>
      <c r="Z104" s="5"/>
      <c r="AA104" s="5"/>
      <c r="AD104" s="5"/>
      <c r="AE104" s="5"/>
      <c r="AF104" s="5"/>
      <c r="AI104" s="5"/>
      <c r="AL104" s="5"/>
      <c r="AO104" s="5"/>
      <c r="AR104" s="5"/>
      <c r="AS104" s="5"/>
      <c r="AV104" s="5"/>
      <c r="AY104" s="5"/>
      <c r="BB104" s="5"/>
      <c r="BE104" s="5"/>
      <c r="BG104" s="5"/>
      <c r="BH104" s="5"/>
      <c r="BK104" s="5"/>
      <c r="BN104" s="5"/>
    </row>
    <row r="105" spans="1:66" x14ac:dyDescent="0.2">
      <c r="A105" s="5"/>
      <c r="C105" s="5"/>
      <c r="D105" s="5"/>
      <c r="E105" s="5"/>
      <c r="H105" s="5"/>
      <c r="I105" s="5"/>
      <c r="J105" s="5"/>
      <c r="M105" s="5"/>
      <c r="N105" s="5"/>
      <c r="O105" s="5"/>
      <c r="R105" s="5"/>
      <c r="S105" s="5"/>
      <c r="V105" s="5"/>
      <c r="W105" s="5"/>
      <c r="Z105" s="5"/>
      <c r="AA105" s="5"/>
      <c r="AD105" s="5"/>
      <c r="AE105" s="5"/>
      <c r="AF105" s="5"/>
      <c r="AH105" s="5"/>
      <c r="AI105" s="5"/>
      <c r="AL105" s="5"/>
      <c r="AN105" s="5"/>
      <c r="AO105" s="5"/>
      <c r="AQ105" s="5"/>
      <c r="AR105" s="5"/>
      <c r="AS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</row>
    <row r="106" spans="1:66" x14ac:dyDescent="0.2">
      <c r="A106" s="5"/>
      <c r="D106" s="5"/>
      <c r="E106" s="5"/>
      <c r="H106" s="5"/>
      <c r="I106" s="5"/>
      <c r="J106" s="5"/>
      <c r="M106" s="5"/>
      <c r="N106" s="5"/>
      <c r="O106" s="5"/>
      <c r="Q106" s="5"/>
      <c r="R106" s="5"/>
      <c r="S106" s="5"/>
      <c r="V106" s="5"/>
      <c r="W106" s="5"/>
      <c r="Z106" s="5"/>
      <c r="AA106" s="5"/>
      <c r="AD106" s="5"/>
      <c r="AE106" s="5"/>
      <c r="AF106" s="5"/>
      <c r="AI106" s="5"/>
      <c r="AL106" s="5"/>
      <c r="AO106" s="5"/>
      <c r="AR106" s="5"/>
      <c r="AS106" s="5"/>
      <c r="AV106" s="5"/>
      <c r="AY106" s="5"/>
      <c r="BB106" s="5"/>
      <c r="BE106" s="5"/>
      <c r="BH106" s="5"/>
      <c r="BK106" s="5"/>
      <c r="BM106" s="5"/>
      <c r="BN106" s="5"/>
    </row>
    <row r="107" spans="1:66" x14ac:dyDescent="0.2">
      <c r="A107" s="5"/>
      <c r="E107" s="5"/>
      <c r="I107" s="5"/>
      <c r="J107" s="5"/>
      <c r="M107" s="5"/>
      <c r="N107" s="5"/>
      <c r="O107" s="5"/>
      <c r="R107" s="5"/>
      <c r="S107" s="5"/>
      <c r="V107" s="5"/>
      <c r="W107" s="5"/>
      <c r="AA107" s="5"/>
      <c r="AE107" s="5"/>
      <c r="AF107" s="5"/>
      <c r="AI107" s="5"/>
      <c r="AO107" s="5"/>
      <c r="AR107" s="5"/>
      <c r="AS107" s="5"/>
      <c r="AV107" s="5"/>
      <c r="AY107" s="5"/>
      <c r="BB107" s="5"/>
      <c r="BE107" s="5"/>
      <c r="BH107" s="5"/>
      <c r="BK107" s="5"/>
      <c r="BN107" s="5"/>
    </row>
    <row r="108" spans="1:66" x14ac:dyDescent="0.2">
      <c r="A108" s="5"/>
      <c r="E108" s="5"/>
      <c r="H108" s="5"/>
      <c r="I108" s="5"/>
      <c r="J108" s="5"/>
      <c r="M108" s="5"/>
      <c r="N108" s="5"/>
      <c r="O108" s="5"/>
      <c r="R108" s="5"/>
      <c r="S108" s="5"/>
      <c r="V108" s="5"/>
      <c r="W108" s="5"/>
      <c r="Z108" s="5"/>
      <c r="AA108" s="5"/>
      <c r="AD108" s="5"/>
      <c r="AE108" s="5"/>
      <c r="AF108" s="5"/>
      <c r="AI108" s="5"/>
      <c r="AO108" s="5"/>
      <c r="AR108" s="5"/>
      <c r="AS108" s="5"/>
      <c r="AU108" s="5"/>
      <c r="AV108" s="5"/>
      <c r="AY108" s="5"/>
      <c r="BB108" s="5"/>
      <c r="BE108" s="5"/>
      <c r="BH108" s="5"/>
      <c r="BK108" s="5"/>
      <c r="BN108" s="5"/>
    </row>
    <row r="109" spans="1:66" x14ac:dyDescent="0.2">
      <c r="A109" s="5"/>
      <c r="D109" s="5"/>
      <c r="E109" s="5"/>
      <c r="H109" s="5"/>
      <c r="I109" s="5"/>
      <c r="J109" s="5"/>
      <c r="K109" s="5"/>
      <c r="L109" s="5"/>
      <c r="M109" s="5"/>
      <c r="N109" s="5"/>
      <c r="O109" s="5"/>
      <c r="R109" s="5"/>
      <c r="S109" s="5"/>
      <c r="V109" s="5"/>
      <c r="W109" s="5"/>
      <c r="Z109" s="5"/>
      <c r="AA109" s="5"/>
      <c r="AD109" s="5"/>
      <c r="AE109" s="5"/>
      <c r="AF109" s="5"/>
      <c r="AI109" s="5"/>
      <c r="AK109" s="5"/>
      <c r="AL109" s="5"/>
      <c r="AN109" s="5"/>
      <c r="AO109" s="5"/>
      <c r="AQ109" s="5"/>
      <c r="AR109" s="5"/>
      <c r="AS109" s="5"/>
      <c r="AV109" s="5"/>
      <c r="AX109" s="5"/>
      <c r="AY109" s="5"/>
      <c r="BA109" s="5"/>
      <c r="BB109" s="5"/>
      <c r="BD109" s="5"/>
      <c r="BE109" s="5"/>
      <c r="BH109" s="5"/>
      <c r="BK109" s="5"/>
      <c r="BN109" s="5"/>
    </row>
    <row r="110" spans="1:66" x14ac:dyDescent="0.2">
      <c r="A110" s="5"/>
      <c r="D110" s="5"/>
      <c r="E110" s="5"/>
      <c r="H110" s="5"/>
      <c r="I110" s="5"/>
      <c r="J110" s="5"/>
      <c r="M110" s="5"/>
      <c r="N110" s="5"/>
      <c r="O110" s="5"/>
      <c r="S110" s="5"/>
      <c r="W110" s="5"/>
      <c r="Z110" s="5"/>
      <c r="AA110" s="5"/>
      <c r="AD110" s="5"/>
      <c r="AE110" s="5"/>
      <c r="AF110" s="5"/>
      <c r="AI110" s="5"/>
      <c r="AL110" s="5"/>
      <c r="AR110" s="5"/>
      <c r="AS110" s="5"/>
      <c r="AV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</row>
    <row r="111" spans="1:66" x14ac:dyDescent="0.2">
      <c r="A111" s="5"/>
      <c r="E111" s="5"/>
      <c r="H111" s="5"/>
      <c r="I111" s="5"/>
      <c r="J111" s="5"/>
      <c r="M111" s="5"/>
      <c r="N111" s="5"/>
      <c r="O111" s="5"/>
      <c r="R111" s="5"/>
      <c r="S111" s="5"/>
      <c r="V111" s="5"/>
      <c r="W111" s="5"/>
      <c r="Z111" s="5"/>
      <c r="AA111" s="5"/>
      <c r="AD111" s="5"/>
      <c r="AE111" s="5"/>
      <c r="AF111" s="5"/>
      <c r="AK111" s="5"/>
      <c r="AL111" s="5"/>
      <c r="AO111" s="5"/>
      <c r="AR111" s="5"/>
      <c r="AS111" s="5"/>
      <c r="AV111" s="5"/>
      <c r="AY111" s="5"/>
      <c r="BB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</row>
    <row r="112" spans="1:66" x14ac:dyDescent="0.2">
      <c r="A112" s="5"/>
      <c r="D112" s="5"/>
      <c r="E112" s="5"/>
      <c r="I112" s="5"/>
      <c r="J112" s="5"/>
      <c r="M112" s="5"/>
      <c r="N112" s="5"/>
      <c r="O112" s="5"/>
      <c r="S112" s="5"/>
      <c r="W112" s="5"/>
      <c r="Z112" s="5"/>
      <c r="AA112" s="5"/>
      <c r="AC112" s="5"/>
      <c r="AD112" s="5"/>
      <c r="AE112" s="5"/>
      <c r="AF112" s="5"/>
      <c r="AH112" s="5"/>
      <c r="AI112" s="5"/>
      <c r="AK112" s="5"/>
      <c r="AL112" s="5"/>
      <c r="AO112" s="5"/>
      <c r="AQ112" s="5"/>
      <c r="AR112" s="5"/>
      <c r="AS112" s="5"/>
      <c r="AV112" s="5"/>
      <c r="AX112" s="5"/>
      <c r="AY112" s="5"/>
      <c r="BA112" s="5"/>
      <c r="BB112" s="5"/>
      <c r="BE112" s="5"/>
      <c r="BH112" s="5"/>
      <c r="BK112" s="5"/>
      <c r="BN112" s="5"/>
    </row>
    <row r="113" spans="1:66" x14ac:dyDescent="0.2">
      <c r="A113" s="5"/>
      <c r="D113" s="5"/>
      <c r="E113" s="5"/>
      <c r="H113" s="5"/>
      <c r="I113" s="5"/>
      <c r="J113" s="5"/>
      <c r="M113" s="5"/>
      <c r="N113" s="5"/>
      <c r="O113" s="5"/>
      <c r="R113" s="5"/>
      <c r="S113" s="5"/>
      <c r="V113" s="5"/>
      <c r="W113" s="5"/>
      <c r="Z113" s="5"/>
      <c r="AA113" s="5"/>
      <c r="AD113" s="5"/>
      <c r="AE113" s="5"/>
      <c r="AF113" s="5"/>
      <c r="AI113" s="5"/>
      <c r="AL113" s="5"/>
      <c r="AO113" s="5"/>
      <c r="AR113" s="5"/>
      <c r="AS113" s="5"/>
      <c r="AV113" s="5"/>
      <c r="AY113" s="5"/>
      <c r="BB113" s="5"/>
      <c r="BE113" s="5"/>
      <c r="BH113" s="5"/>
      <c r="BK113" s="5"/>
      <c r="BN113" s="5"/>
    </row>
    <row r="114" spans="1:66" x14ac:dyDescent="0.2">
      <c r="A114" s="5"/>
      <c r="D114" s="5"/>
      <c r="E114" s="5"/>
      <c r="H114" s="5"/>
      <c r="I114" s="5"/>
      <c r="J114" s="5"/>
      <c r="M114" s="5"/>
      <c r="N114" s="5"/>
      <c r="O114" s="5"/>
      <c r="R114" s="5"/>
      <c r="S114" s="5"/>
      <c r="V114" s="5"/>
      <c r="W114" s="5"/>
      <c r="AA114" s="5"/>
      <c r="AE114" s="5"/>
      <c r="AF114" s="5"/>
      <c r="AI114" s="5"/>
      <c r="AL114" s="5"/>
      <c r="AO114" s="5"/>
      <c r="AR114" s="5"/>
      <c r="AS114" s="5"/>
      <c r="AV114" s="5"/>
      <c r="AY114" s="5"/>
      <c r="BB114" s="5"/>
      <c r="BE114" s="5"/>
      <c r="BH114" s="5"/>
      <c r="BJ114" s="5"/>
      <c r="BK114" s="5"/>
      <c r="BN114" s="5"/>
    </row>
    <row r="115" spans="1:66" x14ac:dyDescent="0.2">
      <c r="A115" s="5"/>
      <c r="E115" s="5"/>
      <c r="H115" s="5"/>
      <c r="I115" s="5"/>
      <c r="J115" s="5"/>
      <c r="M115" s="5"/>
      <c r="N115" s="5"/>
      <c r="O115" s="5"/>
      <c r="R115" s="5"/>
      <c r="S115" s="5"/>
      <c r="V115" s="5"/>
      <c r="W115" s="5"/>
      <c r="Z115" s="5"/>
      <c r="AA115" s="5"/>
      <c r="AD115" s="5"/>
      <c r="AE115" s="5"/>
      <c r="AF115" s="5"/>
      <c r="AI115" s="5"/>
      <c r="AN115" s="5"/>
      <c r="AO115" s="5"/>
      <c r="AR115" s="5"/>
      <c r="AS115" s="5"/>
      <c r="AV115" s="5"/>
      <c r="AY115" s="5"/>
      <c r="BB115" s="5"/>
      <c r="BE115" s="5"/>
      <c r="BH115" s="5"/>
      <c r="BK115" s="5"/>
      <c r="BN115" s="5"/>
    </row>
    <row r="116" spans="1:66" x14ac:dyDescent="0.2">
      <c r="A116" s="5"/>
      <c r="C116" s="5"/>
      <c r="D116" s="5"/>
      <c r="E116" s="5"/>
      <c r="H116" s="5"/>
      <c r="I116" s="5"/>
      <c r="J116" s="5"/>
      <c r="M116" s="5"/>
      <c r="N116" s="5"/>
      <c r="O116" s="5"/>
      <c r="R116" s="5"/>
      <c r="S116" s="5"/>
      <c r="V116" s="5"/>
      <c r="W116" s="5"/>
      <c r="Z116" s="5"/>
      <c r="AA116" s="5"/>
      <c r="AD116" s="5"/>
      <c r="AE116" s="5"/>
      <c r="AF116" s="5"/>
      <c r="AI116" s="5"/>
      <c r="AL116" s="5"/>
      <c r="AV116" s="5"/>
      <c r="BB116" s="5"/>
      <c r="BE116" s="5"/>
      <c r="BH116" s="5"/>
      <c r="BJ116" s="5"/>
      <c r="BK116" s="5"/>
      <c r="BN116" s="5"/>
    </row>
    <row r="117" spans="1:66" x14ac:dyDescent="0.2">
      <c r="A117" s="5"/>
      <c r="D117" s="5"/>
      <c r="E117" s="5"/>
      <c r="H117" s="5"/>
      <c r="I117" s="5"/>
      <c r="J117" s="5"/>
      <c r="M117" s="5"/>
      <c r="N117" s="5"/>
      <c r="O117" s="5"/>
      <c r="R117" s="5"/>
      <c r="S117" s="5"/>
      <c r="V117" s="5"/>
      <c r="W117" s="5"/>
      <c r="Z117" s="5"/>
      <c r="AA117" s="5"/>
      <c r="AE117" s="5"/>
      <c r="AF117" s="5"/>
      <c r="AL117" s="5"/>
      <c r="AO117" s="5"/>
      <c r="AR117" s="5"/>
      <c r="AS117" s="5"/>
      <c r="AU117" s="5"/>
      <c r="AV117" s="5"/>
      <c r="AY117" s="5"/>
      <c r="BB117" s="5"/>
      <c r="BD117" s="5"/>
      <c r="BE117" s="5"/>
      <c r="BK117" s="5"/>
      <c r="BM117" s="5"/>
      <c r="BN117" s="5"/>
    </row>
    <row r="118" spans="1:66" x14ac:dyDescent="0.2">
      <c r="A118" s="5"/>
      <c r="C118" s="5"/>
      <c r="D118" s="5"/>
      <c r="E118" s="5"/>
      <c r="H118" s="5"/>
      <c r="I118" s="5"/>
      <c r="J118" s="5"/>
      <c r="M118" s="5"/>
      <c r="N118" s="5"/>
      <c r="O118" s="5"/>
      <c r="R118" s="5"/>
      <c r="S118" s="5"/>
      <c r="V118" s="5"/>
      <c r="W118" s="5"/>
      <c r="Z118" s="5"/>
      <c r="AA118" s="5"/>
      <c r="AD118" s="5"/>
      <c r="AE118" s="5"/>
      <c r="AF118" s="5"/>
      <c r="AI118" s="5"/>
      <c r="AK118" s="5"/>
      <c r="AL118" s="5"/>
      <c r="AO118" s="5"/>
      <c r="AR118" s="5"/>
      <c r="AS118" s="5"/>
      <c r="AV118" s="5"/>
      <c r="AY118" s="5"/>
      <c r="BB118" s="5"/>
      <c r="BE118" s="5"/>
      <c r="BH118" s="5"/>
      <c r="BJ118" s="5"/>
      <c r="BK118" s="5"/>
      <c r="BN118" s="5"/>
    </row>
    <row r="119" spans="1:66" x14ac:dyDescent="0.2">
      <c r="A119" s="5"/>
      <c r="E119" s="5"/>
      <c r="H119" s="5"/>
      <c r="I119" s="5"/>
      <c r="J119" s="5"/>
      <c r="M119" s="5"/>
      <c r="N119" s="5"/>
      <c r="O119" s="5"/>
      <c r="R119" s="5"/>
      <c r="S119" s="5"/>
      <c r="V119" s="5"/>
      <c r="W119" s="5"/>
      <c r="Z119" s="5"/>
      <c r="AA119" s="5"/>
      <c r="AC119" s="5"/>
      <c r="AD119" s="5"/>
      <c r="AE119" s="5"/>
      <c r="AF119" s="5"/>
      <c r="AH119" s="5"/>
      <c r="AI119" s="5"/>
      <c r="AK119" s="5"/>
      <c r="AL119" s="5"/>
      <c r="AO119" s="5"/>
      <c r="AQ119" s="5"/>
      <c r="AR119" s="5"/>
      <c r="AS119" s="5"/>
      <c r="AU119" s="5"/>
      <c r="AV119" s="5"/>
      <c r="AX119" s="5"/>
      <c r="AY119" s="5"/>
      <c r="BA119" s="5"/>
      <c r="BB119" s="5"/>
      <c r="BE119" s="5"/>
      <c r="BG119" s="5"/>
      <c r="BH119" s="5"/>
      <c r="BJ119" s="5"/>
      <c r="BK119" s="5"/>
      <c r="BM119" s="5"/>
      <c r="BN119" s="5"/>
    </row>
    <row r="120" spans="1:66" x14ac:dyDescent="0.2">
      <c r="A120" s="5"/>
      <c r="D120" s="5"/>
      <c r="E120" s="5"/>
      <c r="H120" s="5"/>
      <c r="I120" s="5"/>
      <c r="J120" s="5"/>
      <c r="M120" s="5"/>
      <c r="N120" s="5"/>
      <c r="O120" s="5"/>
      <c r="R120" s="5"/>
      <c r="S120" s="5"/>
      <c r="V120" s="5"/>
      <c r="W120" s="5"/>
      <c r="Z120" s="5"/>
      <c r="AA120" s="5"/>
      <c r="AC120" s="5"/>
      <c r="AD120" s="5"/>
      <c r="AE120" s="5"/>
      <c r="AF120" s="5"/>
      <c r="AI120" s="5"/>
      <c r="AL120" s="5"/>
      <c r="AO120" s="5"/>
      <c r="AS120" s="5"/>
      <c r="AY120" s="5"/>
      <c r="BB120" s="5"/>
      <c r="BE120" s="5"/>
      <c r="BH120" s="5"/>
      <c r="BK120" s="5"/>
      <c r="BN120" s="5"/>
    </row>
    <row r="121" spans="1:66" x14ac:dyDescent="0.2">
      <c r="A121" s="5"/>
      <c r="E121" s="5"/>
      <c r="H121" s="5"/>
      <c r="I121" s="5"/>
      <c r="J121" s="5"/>
      <c r="N121" s="5"/>
      <c r="O121" s="5"/>
      <c r="R121" s="5"/>
      <c r="S121" s="5"/>
      <c r="V121" s="5"/>
      <c r="W121" s="5"/>
      <c r="AA121" s="5"/>
      <c r="AE121" s="5"/>
      <c r="AF121" s="5"/>
      <c r="AI121" s="5"/>
      <c r="AL121" s="5"/>
      <c r="AO121" s="5"/>
      <c r="AR121" s="5"/>
      <c r="AS121" s="5"/>
      <c r="AV121" s="5"/>
      <c r="BB121" s="5"/>
      <c r="BD121" s="5"/>
      <c r="BE121" s="5"/>
      <c r="BG121" s="5"/>
      <c r="BH121" s="5"/>
      <c r="BK121" s="5"/>
      <c r="BM121" s="5"/>
      <c r="BN121" s="5"/>
    </row>
    <row r="122" spans="1:66" x14ac:dyDescent="0.2">
      <c r="A122" s="5"/>
      <c r="E122" s="5"/>
      <c r="I122" s="5"/>
      <c r="J122" s="5"/>
      <c r="M122" s="5"/>
      <c r="N122" s="5"/>
      <c r="O122" s="5"/>
      <c r="S122" s="5"/>
      <c r="V122" s="5"/>
      <c r="W122" s="5"/>
      <c r="Z122" s="5"/>
      <c r="AA122" s="5"/>
      <c r="AE122" s="5"/>
      <c r="AF122" s="5"/>
      <c r="AI122" s="5"/>
      <c r="AL122" s="5"/>
      <c r="AO122" s="5"/>
      <c r="AR122" s="5"/>
      <c r="AS122" s="5"/>
      <c r="AV122" s="5"/>
      <c r="BB122" s="5"/>
      <c r="BE122" s="5"/>
      <c r="BH122" s="5"/>
      <c r="BK122" s="5"/>
      <c r="BN122" s="5"/>
    </row>
    <row r="123" spans="1:66" x14ac:dyDescent="0.2">
      <c r="A123" s="5"/>
      <c r="D123" s="5"/>
      <c r="E123" s="5"/>
      <c r="H123" s="5"/>
      <c r="I123" s="5"/>
      <c r="J123" s="5"/>
      <c r="N123" s="5"/>
      <c r="O123" s="5"/>
      <c r="Q123" s="5"/>
      <c r="R123" s="5"/>
      <c r="S123" s="5"/>
      <c r="V123" s="5"/>
      <c r="W123" s="5"/>
      <c r="Z123" s="5"/>
      <c r="AA123" s="5"/>
      <c r="AD123" s="5"/>
      <c r="AE123" s="5"/>
      <c r="AF123" s="5"/>
      <c r="AH123" s="5"/>
      <c r="AI123" s="5"/>
      <c r="AL123" s="5"/>
      <c r="AO123" s="5"/>
      <c r="AR123" s="5"/>
      <c r="AS123" s="5"/>
      <c r="AU123" s="5"/>
      <c r="AV123" s="5"/>
      <c r="AY123" s="5"/>
      <c r="BB123" s="5"/>
      <c r="BE123" s="5"/>
      <c r="BH123" s="5"/>
      <c r="BK123" s="5"/>
      <c r="BN123" s="5"/>
    </row>
    <row r="124" spans="1:66" x14ac:dyDescent="0.2">
      <c r="A124" s="5"/>
      <c r="D124" s="5"/>
      <c r="E124" s="5"/>
      <c r="H124" s="5"/>
      <c r="I124" s="5"/>
      <c r="J124" s="5"/>
      <c r="M124" s="5"/>
      <c r="N124" s="5"/>
      <c r="O124" s="5"/>
      <c r="R124" s="5"/>
      <c r="S124" s="5"/>
      <c r="W124" s="5"/>
      <c r="Z124" s="5"/>
      <c r="AA124" s="5"/>
      <c r="AE124" s="5"/>
      <c r="AF124" s="5"/>
      <c r="AI124" s="5"/>
      <c r="AK124" s="5"/>
      <c r="AL124" s="5"/>
      <c r="AO124" s="5"/>
      <c r="AR124" s="5"/>
      <c r="AS124" s="5"/>
      <c r="AT124" s="5"/>
      <c r="AV124" s="5"/>
      <c r="AY124" s="5"/>
      <c r="BE124" s="5"/>
      <c r="BH124" s="5"/>
      <c r="BK124" s="5"/>
      <c r="BN124" s="5"/>
    </row>
    <row r="125" spans="1:66" x14ac:dyDescent="0.2">
      <c r="A125" s="5"/>
      <c r="E125" s="5"/>
      <c r="H125" s="5"/>
      <c r="I125" s="5"/>
      <c r="J125" s="5"/>
      <c r="N125" s="5"/>
      <c r="O125" s="5"/>
      <c r="Q125" s="5"/>
      <c r="R125" s="5"/>
      <c r="S125" s="5"/>
      <c r="V125" s="5"/>
      <c r="W125" s="5"/>
      <c r="Z125" s="5"/>
      <c r="AA125" s="5"/>
      <c r="AD125" s="5"/>
      <c r="AE125" s="5"/>
      <c r="AF125" s="5"/>
      <c r="AI125" s="5"/>
      <c r="AL125" s="5"/>
      <c r="AN125" s="5"/>
      <c r="AO125" s="5"/>
      <c r="AR125" s="5"/>
      <c r="AS125" s="5"/>
      <c r="AU125" s="5"/>
      <c r="AV125" s="5"/>
      <c r="AX125" s="5"/>
      <c r="AY125" s="5"/>
      <c r="BB125" s="5"/>
      <c r="BE125" s="5"/>
      <c r="BG125" s="5"/>
      <c r="BH125" s="5"/>
      <c r="BJ125" s="5"/>
      <c r="BK125" s="5"/>
      <c r="BN125" s="5"/>
    </row>
    <row r="126" spans="1:66" x14ac:dyDescent="0.2">
      <c r="A126" s="5"/>
      <c r="E126" s="5"/>
      <c r="H126" s="5"/>
      <c r="I126" s="5"/>
      <c r="J126" s="5"/>
      <c r="M126" s="5"/>
      <c r="N126" s="5"/>
      <c r="O126" s="5"/>
      <c r="R126" s="5"/>
      <c r="S126" s="5"/>
      <c r="V126" s="5"/>
      <c r="W126" s="5"/>
      <c r="Z126" s="5"/>
      <c r="AA126" s="5"/>
      <c r="AD126" s="5"/>
      <c r="AE126" s="5"/>
      <c r="AF126" s="5"/>
      <c r="AI126" s="5"/>
      <c r="AO126" s="5"/>
      <c r="AR126" s="5"/>
      <c r="AS126" s="5"/>
      <c r="AV126" s="5"/>
      <c r="AY126" s="5"/>
      <c r="BB126" s="5"/>
      <c r="BE126" s="5"/>
      <c r="BH126" s="5"/>
      <c r="BJ126" s="5"/>
      <c r="BK126" s="5"/>
      <c r="BM126" s="5"/>
      <c r="BN126" s="5"/>
    </row>
    <row r="127" spans="1:66" x14ac:dyDescent="0.2">
      <c r="A127" s="5"/>
      <c r="D127" s="5"/>
      <c r="E127" s="5"/>
      <c r="I127" s="5"/>
      <c r="J127" s="5"/>
      <c r="M127" s="5"/>
      <c r="N127" s="5"/>
      <c r="O127" s="5"/>
      <c r="R127" s="5"/>
      <c r="S127" s="5"/>
      <c r="V127" s="5"/>
      <c r="W127" s="5"/>
      <c r="Y127" s="5"/>
      <c r="Z127" s="5"/>
      <c r="AA127" s="5"/>
      <c r="AD127" s="5"/>
      <c r="AE127" s="5"/>
      <c r="AF127" s="5"/>
      <c r="AI127" s="5"/>
      <c r="AL127" s="5"/>
      <c r="AO127" s="5"/>
      <c r="AR127" s="5"/>
      <c r="AS127" s="5"/>
      <c r="AV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</row>
    <row r="128" spans="1:66" x14ac:dyDescent="0.2">
      <c r="A128" s="5"/>
      <c r="D128" s="5"/>
      <c r="E128" s="5"/>
      <c r="I128" s="5"/>
      <c r="J128" s="5"/>
      <c r="M128" s="5"/>
      <c r="N128" s="5"/>
      <c r="O128" s="5"/>
      <c r="Q128" s="5"/>
      <c r="R128" s="5"/>
      <c r="S128" s="5"/>
      <c r="V128" s="5"/>
      <c r="W128" s="5"/>
      <c r="Z128" s="5"/>
      <c r="AA128" s="5"/>
      <c r="AD128" s="5"/>
      <c r="AE128" s="5"/>
      <c r="AF128" s="5"/>
      <c r="AI128" s="5"/>
      <c r="AL128" s="5"/>
      <c r="AO128" s="5"/>
      <c r="AQ128" s="5"/>
      <c r="AR128" s="5"/>
      <c r="AS128" s="5"/>
      <c r="AV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</row>
    <row r="129" spans="1:66" x14ac:dyDescent="0.2">
      <c r="A129" s="5"/>
      <c r="D129" s="5"/>
      <c r="E129" s="5"/>
      <c r="I129" s="5"/>
      <c r="J129" s="5"/>
      <c r="M129" s="5"/>
      <c r="N129" s="5"/>
      <c r="O129" s="5"/>
      <c r="R129" s="5"/>
      <c r="S129" s="5"/>
      <c r="U129" s="5"/>
      <c r="V129" s="5"/>
      <c r="W129" s="5"/>
      <c r="Y129" s="5"/>
      <c r="Z129" s="5"/>
      <c r="AA129" s="5"/>
      <c r="AD129" s="5"/>
      <c r="AE129" s="5"/>
      <c r="AF129" s="5"/>
      <c r="AI129" s="5"/>
      <c r="AL129" s="5"/>
      <c r="AO129" s="5"/>
      <c r="AQ129" s="5"/>
      <c r="AR129" s="5"/>
      <c r="AS129" s="5"/>
      <c r="AV129" s="5"/>
      <c r="AY129" s="5"/>
      <c r="BB129" s="5"/>
      <c r="BE129" s="5"/>
      <c r="BH129" s="5"/>
      <c r="BJ129" s="5"/>
      <c r="BK129" s="5"/>
      <c r="BN129" s="5"/>
    </row>
    <row r="130" spans="1:66" x14ac:dyDescent="0.2">
      <c r="A130" s="5"/>
      <c r="D130" s="5"/>
      <c r="E130" s="5"/>
      <c r="H130" s="5"/>
      <c r="I130" s="5"/>
      <c r="J130" s="5"/>
      <c r="M130" s="5"/>
      <c r="N130" s="5"/>
      <c r="O130" s="5"/>
      <c r="R130" s="5"/>
      <c r="S130" s="5"/>
      <c r="V130" s="5"/>
      <c r="W130" s="5"/>
      <c r="Z130" s="5"/>
      <c r="AA130" s="5"/>
      <c r="AD130" s="5"/>
      <c r="AE130" s="5"/>
      <c r="AF130" s="5"/>
      <c r="AH130" s="5"/>
      <c r="AI130" s="5"/>
      <c r="AO130" s="5"/>
      <c r="AQ130" s="5"/>
      <c r="AR130" s="5"/>
      <c r="AS130" s="5"/>
      <c r="AY130" s="5"/>
      <c r="BB130" s="5"/>
      <c r="BE130" s="5"/>
      <c r="BH130" s="5"/>
      <c r="BK130" s="5"/>
      <c r="BN130" s="5"/>
    </row>
    <row r="131" spans="1:66" x14ac:dyDescent="0.2">
      <c r="A131" s="5"/>
      <c r="E131" s="5"/>
      <c r="H131" s="5"/>
      <c r="I131" s="5"/>
      <c r="J131" s="5"/>
      <c r="M131" s="5"/>
      <c r="N131" s="5"/>
      <c r="O131" s="5"/>
      <c r="R131" s="5"/>
      <c r="S131" s="5"/>
      <c r="V131" s="5"/>
      <c r="W131" s="5"/>
      <c r="AA131" s="5"/>
      <c r="AD131" s="5"/>
      <c r="AE131" s="5"/>
      <c r="AF131" s="5"/>
      <c r="AI131" s="5"/>
      <c r="AL131" s="5"/>
      <c r="AO131" s="5"/>
      <c r="AR131" s="5"/>
      <c r="AS131" s="5"/>
      <c r="AV131" s="5"/>
      <c r="BB131" s="5"/>
      <c r="BE131" s="5"/>
      <c r="BH131" s="5"/>
      <c r="BK131" s="5"/>
      <c r="BM131" s="5"/>
      <c r="BN131" s="5"/>
    </row>
    <row r="132" spans="1:66" x14ac:dyDescent="0.2">
      <c r="A132" s="5"/>
      <c r="D132" s="5"/>
      <c r="E132" s="5"/>
      <c r="I132" s="5"/>
      <c r="J132" s="5"/>
      <c r="M132" s="5"/>
      <c r="N132" s="5"/>
      <c r="O132" s="5"/>
      <c r="R132" s="5"/>
      <c r="S132" s="5"/>
      <c r="V132" s="5"/>
      <c r="W132" s="5"/>
      <c r="Z132" s="5"/>
      <c r="AA132" s="5"/>
      <c r="AD132" s="5"/>
      <c r="AE132" s="5"/>
      <c r="AF132" s="5"/>
      <c r="AI132" s="5"/>
      <c r="AL132" s="5"/>
      <c r="AR132" s="5"/>
      <c r="AS132" s="5"/>
      <c r="AV132" s="5"/>
      <c r="AY132" s="5"/>
      <c r="BB132" s="5"/>
      <c r="BE132" s="5"/>
      <c r="BH132" s="5"/>
      <c r="BK132" s="5"/>
      <c r="BN132" s="5"/>
    </row>
    <row r="133" spans="1:66" x14ac:dyDescent="0.2">
      <c r="A133" s="5"/>
      <c r="D133" s="5"/>
      <c r="E133" s="5"/>
      <c r="H133" s="5"/>
      <c r="I133" s="5"/>
      <c r="J133" s="5"/>
      <c r="N133" s="5"/>
      <c r="O133" s="5"/>
      <c r="S133" s="5"/>
      <c r="W133" s="5"/>
      <c r="Z133" s="5"/>
      <c r="AA133" s="5"/>
      <c r="AE133" s="5"/>
      <c r="AF133" s="5"/>
      <c r="AI133" s="5"/>
      <c r="AL133" s="5"/>
      <c r="AR133" s="5"/>
      <c r="AS133" s="5"/>
      <c r="AV133" s="5"/>
      <c r="AY133" s="5"/>
      <c r="BB133" s="5"/>
      <c r="BE133" s="5"/>
      <c r="BH133" s="5"/>
      <c r="BK133" s="5"/>
      <c r="BN133" s="5"/>
    </row>
    <row r="134" spans="1:66" x14ac:dyDescent="0.2">
      <c r="A134" s="5"/>
      <c r="D134" s="5"/>
      <c r="E134" s="5"/>
      <c r="H134" s="5"/>
      <c r="I134" s="5"/>
      <c r="J134" s="5"/>
      <c r="M134" s="5"/>
      <c r="N134" s="5"/>
      <c r="O134" s="5"/>
      <c r="R134" s="5"/>
      <c r="S134" s="5"/>
      <c r="V134" s="5"/>
      <c r="W134" s="5"/>
      <c r="Z134" s="5"/>
      <c r="AA134" s="5"/>
      <c r="AE134" s="5"/>
      <c r="AF134" s="5"/>
      <c r="AI134" s="5"/>
      <c r="AK134" s="5"/>
      <c r="AL134" s="5"/>
      <c r="AR134" s="5"/>
      <c r="AS134" s="5"/>
      <c r="AV134" s="5"/>
      <c r="AY134" s="5"/>
      <c r="BB134" s="5"/>
      <c r="BE134" s="5"/>
      <c r="BN134" s="5"/>
    </row>
    <row r="135" spans="1:66" x14ac:dyDescent="0.2">
      <c r="A135" s="5"/>
      <c r="E135" s="5"/>
      <c r="I135" s="5"/>
      <c r="J135" s="5"/>
      <c r="N135" s="5"/>
      <c r="O135" s="5"/>
      <c r="R135" s="5"/>
      <c r="S135" s="5"/>
      <c r="W135" s="5"/>
      <c r="AA135" s="5"/>
      <c r="AD135" s="5"/>
      <c r="AE135" s="5"/>
      <c r="AF135" s="5"/>
      <c r="AI135" s="5"/>
      <c r="AS135" s="5"/>
      <c r="BH135" s="5"/>
      <c r="BK135" s="5"/>
      <c r="BN135" s="5"/>
    </row>
    <row r="136" spans="1:66" x14ac:dyDescent="0.2">
      <c r="A136" s="5"/>
      <c r="D136" s="5"/>
      <c r="E136" s="5"/>
      <c r="H136" s="5"/>
      <c r="I136" s="5"/>
      <c r="J136" s="5"/>
      <c r="M136" s="5"/>
      <c r="N136" s="5"/>
      <c r="O136" s="5"/>
      <c r="R136" s="5"/>
      <c r="S136" s="5"/>
      <c r="V136" s="5"/>
      <c r="W136" s="5"/>
      <c r="AA136" s="5"/>
      <c r="AD136" s="5"/>
      <c r="AE136" s="5"/>
      <c r="AF136" s="5"/>
      <c r="AI136" s="5"/>
      <c r="AL136" s="5"/>
      <c r="AO136" s="5"/>
      <c r="AR136" s="5"/>
      <c r="AS136" s="5"/>
      <c r="AV136" s="5"/>
      <c r="AY136" s="5"/>
      <c r="BB136" s="5"/>
      <c r="BD136" s="5"/>
      <c r="BE136" s="5"/>
      <c r="BH136" s="5"/>
      <c r="BM136" s="5"/>
      <c r="BN136" s="5"/>
    </row>
    <row r="137" spans="1:66" x14ac:dyDescent="0.2">
      <c r="A137" s="5"/>
      <c r="E137" s="5"/>
      <c r="H137" s="5"/>
      <c r="I137" s="5"/>
      <c r="J137" s="5"/>
      <c r="N137" s="5"/>
      <c r="O137" s="5"/>
      <c r="S137" s="5"/>
      <c r="W137" s="5"/>
      <c r="AA137" s="5"/>
      <c r="AD137" s="5"/>
      <c r="AE137" s="5"/>
      <c r="AF137" s="5"/>
      <c r="AL137" s="5"/>
      <c r="AR137" s="5"/>
      <c r="AS137" s="5"/>
      <c r="AV137" s="5"/>
      <c r="BB137" s="5"/>
      <c r="BE137" s="5"/>
      <c r="BH137" s="5"/>
      <c r="BK137" s="5"/>
      <c r="BN137" s="5"/>
    </row>
    <row r="138" spans="1:66" x14ac:dyDescent="0.2">
      <c r="A138" s="5"/>
      <c r="E138" s="5"/>
      <c r="H138" s="5"/>
      <c r="I138" s="5"/>
      <c r="J138" s="5"/>
      <c r="M138" s="5"/>
      <c r="N138" s="5"/>
      <c r="O138" s="5"/>
      <c r="R138" s="5"/>
      <c r="S138" s="5"/>
      <c r="V138" s="5"/>
      <c r="W138" s="5"/>
      <c r="Z138" s="5"/>
      <c r="AA138" s="5"/>
      <c r="AD138" s="5"/>
      <c r="AE138" s="5"/>
      <c r="AF138" s="5"/>
      <c r="AR138" s="5"/>
      <c r="AS138" s="5"/>
      <c r="AU138" s="5"/>
      <c r="AV138" s="5"/>
      <c r="AY138" s="5"/>
      <c r="BB138" s="5"/>
      <c r="BE138" s="5"/>
      <c r="BH138" s="5"/>
      <c r="BK138" s="5"/>
      <c r="BN138" s="5"/>
    </row>
    <row r="139" spans="1:66" x14ac:dyDescent="0.2">
      <c r="A139" s="5"/>
      <c r="D139" s="5"/>
      <c r="E139" s="5"/>
      <c r="I139" s="5"/>
      <c r="J139" s="5"/>
      <c r="M139" s="5"/>
      <c r="N139" s="5"/>
      <c r="O139" s="5"/>
      <c r="R139" s="5"/>
      <c r="S139" s="5"/>
      <c r="V139" s="5"/>
      <c r="W139" s="5"/>
      <c r="Z139" s="5"/>
      <c r="AA139" s="5"/>
      <c r="AE139" s="5"/>
      <c r="AF139" s="5"/>
      <c r="AJ139" s="5"/>
      <c r="AL139" s="5"/>
      <c r="AS139" s="5"/>
      <c r="AV139" s="5"/>
      <c r="BB139" s="5"/>
      <c r="BE139" s="5"/>
    </row>
    <row r="140" spans="1:66" x14ac:dyDescent="0.2">
      <c r="A140" s="5"/>
      <c r="E140" s="5"/>
      <c r="H140" s="5"/>
      <c r="I140" s="5"/>
      <c r="J140" s="5"/>
      <c r="N140" s="5"/>
      <c r="O140" s="5"/>
      <c r="S140" s="5"/>
      <c r="V140" s="5"/>
      <c r="W140" s="5"/>
      <c r="Z140" s="5"/>
      <c r="AA140" s="5"/>
      <c r="AF140" s="5"/>
      <c r="AI140" s="5"/>
      <c r="AO140" s="5"/>
      <c r="AS140" s="5"/>
      <c r="BH140" s="5"/>
    </row>
    <row r="141" spans="1:66" x14ac:dyDescent="0.2">
      <c r="A141" s="5"/>
      <c r="E141" s="5"/>
      <c r="I141" s="5"/>
      <c r="J141" s="5"/>
      <c r="M141" s="5"/>
      <c r="N141" s="5"/>
      <c r="O141" s="5"/>
      <c r="S141" s="5"/>
      <c r="W141" s="5"/>
      <c r="AE141" s="5"/>
      <c r="AF141" s="5"/>
      <c r="AL141" s="5"/>
      <c r="AS141" s="5"/>
      <c r="AY141" s="5"/>
      <c r="BB141" s="5"/>
      <c r="BD141" s="5"/>
      <c r="BE141" s="5"/>
      <c r="BH141" s="5"/>
      <c r="BN141" s="5"/>
    </row>
    <row r="142" spans="1:66" x14ac:dyDescent="0.2">
      <c r="A142" s="5"/>
      <c r="D142" s="5"/>
      <c r="E142" s="5"/>
      <c r="H142" s="5"/>
      <c r="I142" s="5"/>
      <c r="J142" s="5"/>
      <c r="N142" s="5"/>
      <c r="O142" s="5"/>
      <c r="S142" s="5"/>
      <c r="W142" s="5"/>
      <c r="AA142" s="5"/>
      <c r="AD142" s="5"/>
      <c r="AE142" s="5"/>
      <c r="AF142" s="5"/>
      <c r="AH142" s="5"/>
      <c r="AI142" s="5"/>
      <c r="AO142" s="5"/>
      <c r="AR142" s="5"/>
      <c r="AS142" s="5"/>
      <c r="BH142" s="5"/>
      <c r="BK142" s="5"/>
      <c r="BN142" s="5"/>
    </row>
    <row r="143" spans="1:66" x14ac:dyDescent="0.2">
      <c r="A143" s="5"/>
      <c r="D143" s="5"/>
      <c r="E143" s="5"/>
      <c r="H143" s="5"/>
      <c r="I143" s="5"/>
      <c r="J143" s="5"/>
      <c r="M143" s="5"/>
      <c r="N143" s="5"/>
      <c r="O143" s="5"/>
      <c r="R143" s="5"/>
      <c r="S143" s="5"/>
      <c r="W143" s="5"/>
      <c r="AA143" s="5"/>
      <c r="AD143" s="5"/>
      <c r="AE143" s="5"/>
      <c r="AF143" s="5"/>
      <c r="AI143" s="5"/>
      <c r="AO143" s="5"/>
      <c r="AR143" s="5"/>
      <c r="AS143" s="5"/>
      <c r="AV143" s="5"/>
      <c r="AY143" s="5"/>
      <c r="BA143" s="5"/>
      <c r="BB143" s="5"/>
      <c r="BE143" s="5"/>
      <c r="BH143" s="5"/>
      <c r="BK143" s="5"/>
      <c r="BN143" s="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00DB-EEC2-3F4B-8D1B-FDD23EED7995}">
  <dimension ref="A1:JB191"/>
  <sheetViews>
    <sheetView topLeftCell="FL110" zoomScaleNormal="100" workbookViewId="0">
      <selection activeCell="FU131" sqref="FU131:FU191"/>
    </sheetView>
  </sheetViews>
  <sheetFormatPr baseColWidth="10" defaultRowHeight="15" x14ac:dyDescent="0.2"/>
  <sheetData>
    <row r="1" spans="1:262" x14ac:dyDescent="0.2">
      <c r="A1" t="s">
        <v>1222</v>
      </c>
      <c r="B1" s="15" t="s">
        <v>428</v>
      </c>
      <c r="C1" s="15" t="s">
        <v>1248</v>
      </c>
      <c r="D1" s="15" t="s">
        <v>1362</v>
      </c>
      <c r="E1" s="15" t="s">
        <v>429</v>
      </c>
      <c r="F1" s="15" t="s">
        <v>1249</v>
      </c>
      <c r="G1" s="15" t="s">
        <v>1363</v>
      </c>
      <c r="H1" s="15" t="s">
        <v>430</v>
      </c>
      <c r="I1" s="15" t="s">
        <v>1250</v>
      </c>
      <c r="J1" s="15" t="s">
        <v>1361</v>
      </c>
      <c r="K1" s="15" t="s">
        <v>431</v>
      </c>
      <c r="L1" s="15" t="s">
        <v>1251</v>
      </c>
      <c r="M1" s="15" t="s">
        <v>1360</v>
      </c>
      <c r="N1" s="15" t="s">
        <v>432</v>
      </c>
      <c r="O1" s="15" t="s">
        <v>1252</v>
      </c>
      <c r="P1" s="15" t="s">
        <v>1359</v>
      </c>
      <c r="Q1" s="15" t="s">
        <v>433</v>
      </c>
      <c r="R1" s="15" t="s">
        <v>1253</v>
      </c>
      <c r="S1" s="15" t="s">
        <v>1358</v>
      </c>
      <c r="T1" s="15" t="s">
        <v>434</v>
      </c>
      <c r="U1" s="15" t="s">
        <v>1254</v>
      </c>
      <c r="V1" s="15" t="s">
        <v>1357</v>
      </c>
      <c r="W1" s="15" t="s">
        <v>435</v>
      </c>
      <c r="X1" s="15" t="s">
        <v>1255</v>
      </c>
      <c r="Y1" s="15" t="s">
        <v>1356</v>
      </c>
      <c r="Z1" s="15" t="s">
        <v>436</v>
      </c>
      <c r="AA1" s="15" t="s">
        <v>1256</v>
      </c>
      <c r="AB1" s="15" t="s">
        <v>1355</v>
      </c>
      <c r="AC1" s="15" t="s">
        <v>437</v>
      </c>
      <c r="AD1" s="15" t="s">
        <v>1257</v>
      </c>
      <c r="AE1" s="15" t="s">
        <v>1354</v>
      </c>
      <c r="AF1" s="15" t="s">
        <v>438</v>
      </c>
      <c r="AG1" s="15" t="s">
        <v>1258</v>
      </c>
      <c r="AH1" s="15" t="s">
        <v>1353</v>
      </c>
      <c r="AI1" s="15" t="s">
        <v>439</v>
      </c>
      <c r="AJ1" s="15" t="s">
        <v>1259</v>
      </c>
      <c r="AK1" s="15" t="s">
        <v>1352</v>
      </c>
      <c r="AL1" s="15" t="s">
        <v>440</v>
      </c>
      <c r="AM1" s="15" t="s">
        <v>1260</v>
      </c>
      <c r="AN1" s="15" t="s">
        <v>1351</v>
      </c>
      <c r="AO1" s="15" t="s">
        <v>441</v>
      </c>
      <c r="AP1" s="15" t="s">
        <v>1261</v>
      </c>
      <c r="AQ1" s="15" t="s">
        <v>1364</v>
      </c>
      <c r="AR1" s="15" t="s">
        <v>442</v>
      </c>
      <c r="AS1" s="15" t="s">
        <v>1262</v>
      </c>
      <c r="AT1" s="15" t="s">
        <v>1350</v>
      </c>
      <c r="AU1" s="15" t="s">
        <v>443</v>
      </c>
      <c r="AV1" s="15" t="s">
        <v>1263</v>
      </c>
      <c r="AW1" s="15" t="s">
        <v>1349</v>
      </c>
      <c r="AX1" s="15" t="s">
        <v>444</v>
      </c>
      <c r="AY1" s="15" t="s">
        <v>1264</v>
      </c>
      <c r="AZ1" s="15" t="s">
        <v>1348</v>
      </c>
      <c r="BA1" s="15" t="s">
        <v>445</v>
      </c>
      <c r="BB1" s="15" t="s">
        <v>1265</v>
      </c>
      <c r="BC1" s="15" t="s">
        <v>1347</v>
      </c>
      <c r="BD1" s="15" t="s">
        <v>446</v>
      </c>
      <c r="BE1" s="15" t="s">
        <v>1266</v>
      </c>
      <c r="BF1" s="15" t="s">
        <v>1346</v>
      </c>
      <c r="BG1" s="15" t="s">
        <v>447</v>
      </c>
      <c r="BH1" s="15" t="s">
        <v>1267</v>
      </c>
      <c r="BI1" s="15" t="s">
        <v>1345</v>
      </c>
      <c r="BJ1" s="15" t="s">
        <v>448</v>
      </c>
      <c r="BK1" s="15" t="s">
        <v>1268</v>
      </c>
      <c r="BL1" s="15" t="s">
        <v>1344</v>
      </c>
      <c r="BM1" s="15" t="s">
        <v>449</v>
      </c>
      <c r="BN1" s="15" t="s">
        <v>1269</v>
      </c>
      <c r="BO1" s="15" t="s">
        <v>1343</v>
      </c>
      <c r="BP1" s="15" t="s">
        <v>450</v>
      </c>
      <c r="BQ1" s="15" t="s">
        <v>1270</v>
      </c>
      <c r="BR1" s="15" t="s">
        <v>1342</v>
      </c>
      <c r="BS1" s="15" t="s">
        <v>451</v>
      </c>
      <c r="BT1" s="15" t="s">
        <v>1271</v>
      </c>
      <c r="BU1" s="15" t="s">
        <v>1341</v>
      </c>
      <c r="BV1" s="15" t="s">
        <v>452</v>
      </c>
      <c r="BW1" s="15" t="s">
        <v>1272</v>
      </c>
      <c r="BX1" s="15" t="s">
        <v>1339</v>
      </c>
      <c r="BY1" s="15" t="s">
        <v>453</v>
      </c>
      <c r="BZ1" s="15" t="s">
        <v>1273</v>
      </c>
      <c r="CA1" s="15" t="s">
        <v>1340</v>
      </c>
      <c r="CB1" s="15" t="s">
        <v>454</v>
      </c>
      <c r="CC1" s="15" t="s">
        <v>1274</v>
      </c>
      <c r="CD1" s="15" t="s">
        <v>1338</v>
      </c>
      <c r="CE1" s="15" t="s">
        <v>455</v>
      </c>
      <c r="CF1" s="15" t="s">
        <v>1275</v>
      </c>
      <c r="CG1" s="15" t="s">
        <v>1337</v>
      </c>
      <c r="CH1" s="15" t="s">
        <v>456</v>
      </c>
      <c r="CI1" s="15" t="s">
        <v>1276</v>
      </c>
      <c r="CJ1" s="15" t="s">
        <v>1336</v>
      </c>
      <c r="CK1" s="15" t="s">
        <v>457</v>
      </c>
      <c r="CL1" s="15" t="s">
        <v>1282</v>
      </c>
      <c r="CM1" s="15" t="s">
        <v>1335</v>
      </c>
      <c r="CN1" s="15" t="s">
        <v>458</v>
      </c>
      <c r="CO1" s="15" t="s">
        <v>1283</v>
      </c>
      <c r="CP1" s="15" t="s">
        <v>1334</v>
      </c>
      <c r="CQ1" s="15" t="s">
        <v>459</v>
      </c>
      <c r="CR1" s="15" t="s">
        <v>1284</v>
      </c>
      <c r="CS1" s="15" t="s">
        <v>1333</v>
      </c>
      <c r="CT1" s="15" t="s">
        <v>460</v>
      </c>
      <c r="CU1" s="15" t="s">
        <v>1285</v>
      </c>
      <c r="CV1" s="15" t="s">
        <v>1332</v>
      </c>
      <c r="CW1" s="15" t="s">
        <v>461</v>
      </c>
      <c r="CX1" s="15" t="s">
        <v>1286</v>
      </c>
      <c r="CY1" s="15" t="s">
        <v>1331</v>
      </c>
      <c r="CZ1" s="15" t="s">
        <v>462</v>
      </c>
      <c r="DA1" s="15" t="s">
        <v>1287</v>
      </c>
      <c r="DB1" s="15" t="s">
        <v>1330</v>
      </c>
      <c r="DC1" s="15" t="s">
        <v>463</v>
      </c>
      <c r="DD1" s="15" t="s">
        <v>1288</v>
      </c>
      <c r="DE1" s="15" t="s">
        <v>1329</v>
      </c>
      <c r="DF1" s="15" t="s">
        <v>464</v>
      </c>
      <c r="DG1" s="15" t="s">
        <v>1289</v>
      </c>
      <c r="DH1" s="15" t="s">
        <v>1328</v>
      </c>
      <c r="DI1" s="15" t="s">
        <v>465</v>
      </c>
      <c r="DJ1" s="15" t="s">
        <v>1290</v>
      </c>
      <c r="DK1" s="15" t="s">
        <v>1327</v>
      </c>
      <c r="DL1" s="15" t="s">
        <v>466</v>
      </c>
      <c r="DM1" s="15" t="s">
        <v>1291</v>
      </c>
      <c r="DN1" s="15" t="s">
        <v>1326</v>
      </c>
      <c r="DO1" s="15" t="s">
        <v>467</v>
      </c>
      <c r="DP1" s="15" t="s">
        <v>1292</v>
      </c>
      <c r="DQ1" s="15" t="s">
        <v>1325</v>
      </c>
      <c r="DR1" s="15" t="s">
        <v>468</v>
      </c>
      <c r="DS1" s="15" t="s">
        <v>1293</v>
      </c>
      <c r="DT1" s="15" t="s">
        <v>1324</v>
      </c>
      <c r="DU1" s="15" t="s">
        <v>469</v>
      </c>
      <c r="DV1" s="15" t="s">
        <v>1294</v>
      </c>
      <c r="DW1" s="15" t="s">
        <v>1321</v>
      </c>
      <c r="DX1" s="15" t="s">
        <v>470</v>
      </c>
      <c r="DY1" s="15" t="s">
        <v>1295</v>
      </c>
      <c r="DZ1" s="15" t="s">
        <v>1322</v>
      </c>
      <c r="EA1" s="15" t="s">
        <v>471</v>
      </c>
      <c r="EB1" s="15" t="s">
        <v>1296</v>
      </c>
      <c r="EC1" s="15" t="s">
        <v>1323</v>
      </c>
      <c r="ED1" s="15" t="s">
        <v>472</v>
      </c>
      <c r="EE1" s="15" t="s">
        <v>1297</v>
      </c>
      <c r="EF1" s="15" t="s">
        <v>1320</v>
      </c>
      <c r="EG1" s="15" t="s">
        <v>473</v>
      </c>
      <c r="EH1" s="15" t="s">
        <v>1298</v>
      </c>
      <c r="EI1" s="15" t="s">
        <v>1319</v>
      </c>
      <c r="EJ1" s="15" t="s">
        <v>474</v>
      </c>
      <c r="EK1" s="15" t="s">
        <v>1299</v>
      </c>
      <c r="EL1" s="15" t="s">
        <v>1318</v>
      </c>
      <c r="EM1" s="15" t="s">
        <v>475</v>
      </c>
      <c r="EN1" s="15" t="s">
        <v>1300</v>
      </c>
      <c r="EO1" s="15" t="s">
        <v>1317</v>
      </c>
      <c r="EP1" s="15" t="s">
        <v>476</v>
      </c>
      <c r="EQ1" s="15" t="s">
        <v>1301</v>
      </c>
      <c r="ER1" s="15" t="s">
        <v>1316</v>
      </c>
      <c r="ES1" s="15" t="s">
        <v>477</v>
      </c>
      <c r="ET1" s="15" t="s">
        <v>1302</v>
      </c>
      <c r="EU1" s="15" t="s">
        <v>1315</v>
      </c>
      <c r="EV1" s="15" t="s">
        <v>478</v>
      </c>
      <c r="EW1" s="15" t="s">
        <v>1303</v>
      </c>
      <c r="EX1" s="15" t="s">
        <v>1314</v>
      </c>
      <c r="EY1" s="15" t="s">
        <v>479</v>
      </c>
      <c r="EZ1" s="15" t="s">
        <v>1304</v>
      </c>
      <c r="FA1" s="15" t="s">
        <v>1365</v>
      </c>
      <c r="FB1" s="15" t="s">
        <v>480</v>
      </c>
      <c r="FC1" s="15" t="s">
        <v>1281</v>
      </c>
      <c r="FD1" s="15" t="s">
        <v>1313</v>
      </c>
      <c r="FE1" s="15" t="s">
        <v>481</v>
      </c>
      <c r="FF1" s="15" t="s">
        <v>1280</v>
      </c>
      <c r="FG1" s="15" t="s">
        <v>1312</v>
      </c>
      <c r="FH1" s="15" t="s">
        <v>482</v>
      </c>
      <c r="FI1" s="15" t="s">
        <v>1279</v>
      </c>
      <c r="FJ1" s="15" t="s">
        <v>1311</v>
      </c>
      <c r="FK1" s="15" t="s">
        <v>483</v>
      </c>
      <c r="FL1" s="15" t="s">
        <v>1278</v>
      </c>
      <c r="FM1" s="15" t="s">
        <v>1310</v>
      </c>
      <c r="FN1" s="15" t="s">
        <v>484</v>
      </c>
      <c r="FO1" s="15" t="s">
        <v>1277</v>
      </c>
      <c r="FP1" s="15" t="s">
        <v>1308</v>
      </c>
      <c r="FQ1" s="15" t="s">
        <v>485</v>
      </c>
      <c r="FR1" s="15" t="s">
        <v>1247</v>
      </c>
      <c r="FS1" s="15" t="s">
        <v>1307</v>
      </c>
      <c r="FT1" s="15" t="s">
        <v>486</v>
      </c>
      <c r="FU1" s="15" t="s">
        <v>1246</v>
      </c>
      <c r="FV1" s="15" t="s">
        <v>1306</v>
      </c>
      <c r="FW1" s="15" t="s">
        <v>487</v>
      </c>
      <c r="FX1" s="15" t="s">
        <v>1245</v>
      </c>
      <c r="FY1" s="15" t="s">
        <v>1305</v>
      </c>
      <c r="FZ1" s="15" t="s">
        <v>488</v>
      </c>
      <c r="GA1" s="15" t="s">
        <v>1244</v>
      </c>
      <c r="GB1" s="15" t="s">
        <v>1243</v>
      </c>
      <c r="GC1" s="15" t="s">
        <v>489</v>
      </c>
      <c r="GD1" s="15" t="s">
        <v>1242</v>
      </c>
      <c r="GE1" s="15" t="s">
        <v>1241</v>
      </c>
      <c r="GF1" s="15" t="s">
        <v>490</v>
      </c>
      <c r="GG1" s="15" t="s">
        <v>1240</v>
      </c>
      <c r="GH1" s="15" t="s">
        <v>1239</v>
      </c>
      <c r="GI1" s="15" t="s">
        <v>491</v>
      </c>
      <c r="GJ1" s="15" t="s">
        <v>1234</v>
      </c>
      <c r="GK1" s="15" t="s">
        <v>1238</v>
      </c>
      <c r="GL1" s="15" t="s">
        <v>1235</v>
      </c>
      <c r="GM1" s="15" t="s">
        <v>1236</v>
      </c>
      <c r="GN1" s="15" t="s">
        <v>1237</v>
      </c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</row>
    <row r="2" spans="1:262" x14ac:dyDescent="0.2">
      <c r="A2" s="5">
        <v>1</v>
      </c>
      <c r="B2">
        <v>3</v>
      </c>
      <c r="C2">
        <v>3</v>
      </c>
      <c r="D2" s="31">
        <f t="shared" ref="D2:D33" si="0">ABS(B2-C2)</f>
        <v>0</v>
      </c>
      <c r="E2">
        <v>3</v>
      </c>
      <c r="F2">
        <v>3</v>
      </c>
      <c r="G2" s="31">
        <f t="shared" ref="G2:G33" si="1">ABS(E2-F2)</f>
        <v>0</v>
      </c>
      <c r="H2" s="5">
        <v>0</v>
      </c>
      <c r="I2" s="5">
        <v>0</v>
      </c>
      <c r="J2" s="31">
        <f t="shared" ref="J2:J33" si="2">ABS(H2-I2)</f>
        <v>0</v>
      </c>
      <c r="K2" s="5">
        <v>0</v>
      </c>
      <c r="L2" s="5">
        <v>0</v>
      </c>
      <c r="M2" s="31">
        <f t="shared" ref="M2:M33" si="3">ABS(K2-L2)</f>
        <v>0</v>
      </c>
      <c r="N2">
        <v>3</v>
      </c>
      <c r="O2">
        <v>3</v>
      </c>
      <c r="P2" s="33">
        <f t="shared" ref="P2:P33" si="4">ABS(N2-O2)</f>
        <v>0</v>
      </c>
      <c r="Q2">
        <v>3</v>
      </c>
      <c r="R2">
        <v>3</v>
      </c>
      <c r="S2" s="31">
        <f t="shared" ref="S2:S33" si="5">ABS(Q2-R2)</f>
        <v>0</v>
      </c>
      <c r="T2">
        <v>3</v>
      </c>
      <c r="U2">
        <v>3</v>
      </c>
      <c r="V2" s="33">
        <f t="shared" ref="V2:V33" si="6">ABS(T2-U2)</f>
        <v>0</v>
      </c>
      <c r="W2" s="5">
        <v>0</v>
      </c>
      <c r="X2" s="5">
        <v>0</v>
      </c>
      <c r="Y2" s="33">
        <f t="shared" ref="Y2:Y33" si="7">ABS(W2-X2)</f>
        <v>0</v>
      </c>
      <c r="Z2" s="5">
        <v>0</v>
      </c>
      <c r="AA2" s="5">
        <v>0</v>
      </c>
      <c r="AB2" s="15">
        <f t="shared" ref="AB2:AB33" si="8">ABS(Z2-AA2)</f>
        <v>0</v>
      </c>
      <c r="AC2">
        <v>3</v>
      </c>
      <c r="AD2">
        <v>3</v>
      </c>
      <c r="AE2" s="31">
        <f t="shared" ref="AE2:AE33" si="9">ABS(AC2-AD2)</f>
        <v>0</v>
      </c>
      <c r="AF2" s="5">
        <v>3</v>
      </c>
      <c r="AG2">
        <v>3</v>
      </c>
      <c r="AH2" s="31">
        <f t="shared" ref="AH2:AH33" si="10">ABS(AF2-AG2)</f>
        <v>0</v>
      </c>
      <c r="AI2" s="5">
        <v>3</v>
      </c>
      <c r="AJ2">
        <v>3</v>
      </c>
      <c r="AK2" s="31">
        <f t="shared" ref="AK2:AK33" si="11">ABS(AI2-AJ2)</f>
        <v>0</v>
      </c>
      <c r="AL2" s="5">
        <v>4</v>
      </c>
      <c r="AM2">
        <v>3</v>
      </c>
      <c r="AN2" s="31">
        <f t="shared" ref="AN2:AN33" si="12">ABS(AL2-AM2)</f>
        <v>1</v>
      </c>
      <c r="AO2" s="5">
        <v>0</v>
      </c>
      <c r="AP2">
        <v>0</v>
      </c>
      <c r="AQ2" s="31">
        <f>ABS(AO2-AP2)</f>
        <v>0</v>
      </c>
      <c r="AR2" s="5">
        <v>2</v>
      </c>
      <c r="AS2">
        <v>2</v>
      </c>
      <c r="AT2" s="31">
        <f t="shared" ref="AT2:AT33" si="13">ABS(AR2-AS2)</f>
        <v>0</v>
      </c>
      <c r="AU2" s="5">
        <v>4</v>
      </c>
      <c r="AV2">
        <v>3</v>
      </c>
      <c r="AW2" s="31">
        <f t="shared" ref="AW2:AW33" si="14">ABS(AU2-AV2)</f>
        <v>1</v>
      </c>
      <c r="AX2">
        <v>0</v>
      </c>
      <c r="AY2">
        <v>0</v>
      </c>
      <c r="AZ2" s="31">
        <f t="shared" ref="AZ2:AZ33" si="15">ABS(AX2-AY2)</f>
        <v>0</v>
      </c>
      <c r="BA2" s="5">
        <v>0</v>
      </c>
      <c r="BB2" s="5">
        <v>0</v>
      </c>
      <c r="BC2" s="31">
        <f t="shared" ref="BC2:BC33" si="16">ABS(BA2-BB2)</f>
        <v>0</v>
      </c>
      <c r="BD2">
        <v>3</v>
      </c>
      <c r="BE2">
        <v>3</v>
      </c>
      <c r="BF2" s="32">
        <f t="shared" ref="BF2:BF33" si="17">ABS(BD2-BE2)</f>
        <v>0</v>
      </c>
      <c r="BG2">
        <v>3</v>
      </c>
      <c r="BH2">
        <v>3</v>
      </c>
      <c r="BI2" s="15">
        <f t="shared" ref="BI2:BI33" si="18">ABS(BG2-BH2)</f>
        <v>0</v>
      </c>
      <c r="BJ2">
        <v>4</v>
      </c>
      <c r="BK2">
        <v>3</v>
      </c>
      <c r="BL2" s="15">
        <f t="shared" ref="BL2:BL33" si="19">ABS(BJ2-BK2)</f>
        <v>1</v>
      </c>
      <c r="BM2" s="5">
        <v>0</v>
      </c>
      <c r="BN2" s="5">
        <v>0</v>
      </c>
      <c r="BO2" s="15">
        <f t="shared" ref="BO2:BO33" si="20">ABS(BM2-BN2)</f>
        <v>0</v>
      </c>
      <c r="BP2">
        <v>2</v>
      </c>
      <c r="BQ2">
        <v>3</v>
      </c>
      <c r="BR2" s="15">
        <f t="shared" ref="BR2:BR33" si="21">ABS(BP2-BQ2)</f>
        <v>1</v>
      </c>
      <c r="BS2">
        <v>4</v>
      </c>
      <c r="BT2">
        <v>3</v>
      </c>
      <c r="BU2" s="15">
        <f t="shared" ref="BU2:BU33" si="22">ABS(BS2-BT2)</f>
        <v>1</v>
      </c>
      <c r="BV2">
        <v>0</v>
      </c>
      <c r="BW2">
        <v>0</v>
      </c>
      <c r="BX2" s="15">
        <f t="shared" ref="BX2:BX33" si="23">ABS(BV2-BW2)</f>
        <v>0</v>
      </c>
      <c r="BY2">
        <v>0</v>
      </c>
      <c r="BZ2">
        <v>0</v>
      </c>
      <c r="CA2" s="15">
        <f t="shared" ref="CA2:CA33" si="24">ABS(BY2-BZ2)</f>
        <v>0</v>
      </c>
      <c r="CB2">
        <v>2</v>
      </c>
      <c r="CC2">
        <v>2</v>
      </c>
      <c r="CD2" s="31">
        <f t="shared" ref="CD2:CD33" si="25">ABS(CB2-CC2)</f>
        <v>0</v>
      </c>
      <c r="CE2">
        <v>3</v>
      </c>
      <c r="CF2">
        <v>3</v>
      </c>
      <c r="CG2" s="31">
        <f t="shared" ref="CG2:CG33" si="26">ABS(CE2-CF2)</f>
        <v>0</v>
      </c>
      <c r="CH2">
        <v>0</v>
      </c>
      <c r="CI2">
        <v>0</v>
      </c>
      <c r="CJ2" s="31">
        <f t="shared" ref="CJ2:CJ33" si="27">ABS(CH2-CI2)</f>
        <v>0</v>
      </c>
      <c r="CK2" s="5">
        <v>0</v>
      </c>
      <c r="CL2" s="5">
        <v>0</v>
      </c>
      <c r="CM2" s="31">
        <f t="shared" ref="CM2:CM33" si="28">ABS(CK2-CL2)</f>
        <v>0</v>
      </c>
      <c r="CN2" s="5">
        <v>0</v>
      </c>
      <c r="CO2" s="5">
        <v>0</v>
      </c>
      <c r="CP2" s="31">
        <f t="shared" ref="CP2:CP33" si="29">ABS(CN2-CO2)</f>
        <v>0</v>
      </c>
      <c r="CQ2">
        <v>2</v>
      </c>
      <c r="CR2">
        <v>2</v>
      </c>
      <c r="CS2" s="31">
        <f t="shared" ref="CS2:CS33" si="30">ABS(CQ2-CR2)</f>
        <v>0</v>
      </c>
      <c r="CT2">
        <v>2</v>
      </c>
      <c r="CU2">
        <v>2</v>
      </c>
      <c r="CV2" s="31">
        <f t="shared" ref="CV2:CV33" si="31">ABS(CT2-CU2)</f>
        <v>0</v>
      </c>
      <c r="CW2">
        <v>0</v>
      </c>
      <c r="CX2">
        <v>0</v>
      </c>
      <c r="CY2" s="31">
        <f t="shared" ref="CY2:CY33" si="32">ABS(CW2-CX2)</f>
        <v>0</v>
      </c>
      <c r="CZ2">
        <v>2</v>
      </c>
      <c r="DA2">
        <v>2</v>
      </c>
      <c r="DB2" s="31">
        <f t="shared" ref="DB2:DB33" si="33">ABS(CZ2-DA2)</f>
        <v>0</v>
      </c>
      <c r="DC2">
        <v>2</v>
      </c>
      <c r="DD2">
        <v>2</v>
      </c>
      <c r="DE2" s="31">
        <f t="shared" ref="DE2:DE33" si="34">ABS(DC2-DD2)</f>
        <v>0</v>
      </c>
      <c r="DF2">
        <v>0</v>
      </c>
      <c r="DG2">
        <v>0</v>
      </c>
      <c r="DH2" s="31">
        <f t="shared" ref="DH2:DH33" si="35">ABS(DF2-DG2)</f>
        <v>0</v>
      </c>
      <c r="DI2">
        <v>2</v>
      </c>
      <c r="DJ2">
        <v>2</v>
      </c>
      <c r="DK2" s="31">
        <f t="shared" ref="DK2:DK33" si="36">ABS(DI2-DJ2)</f>
        <v>0</v>
      </c>
      <c r="DL2">
        <v>2</v>
      </c>
      <c r="DM2">
        <v>2</v>
      </c>
      <c r="DN2" s="31">
        <f t="shared" ref="DN2:DN33" si="37">ABS(DL2-DM2)</f>
        <v>0</v>
      </c>
      <c r="DO2">
        <v>0</v>
      </c>
      <c r="DP2">
        <v>0</v>
      </c>
      <c r="DQ2" s="31">
        <f t="shared" ref="DQ2:DQ33" si="38">ABS(DO2-DP2)</f>
        <v>0</v>
      </c>
      <c r="DR2">
        <v>2</v>
      </c>
      <c r="DS2">
        <v>2</v>
      </c>
      <c r="DT2" s="31">
        <f t="shared" ref="DT2:DT33" si="39">ABS(DR2-DS2)</f>
        <v>0</v>
      </c>
      <c r="DU2">
        <v>0</v>
      </c>
      <c r="DV2">
        <v>0</v>
      </c>
      <c r="DW2" s="31">
        <f t="shared" ref="DW2:DW33" si="40">ABS(DU2-DV2)</f>
        <v>0</v>
      </c>
      <c r="DX2">
        <v>0</v>
      </c>
      <c r="DY2">
        <v>0</v>
      </c>
      <c r="DZ2" s="31">
        <f t="shared" ref="DZ2:DZ33" si="41">ABS(DX2-DY2)</f>
        <v>0</v>
      </c>
      <c r="EA2">
        <v>0</v>
      </c>
      <c r="EB2">
        <v>0</v>
      </c>
      <c r="EC2" s="31">
        <f t="shared" ref="EC2:EC33" si="42">ABS(EA2-EB2)</f>
        <v>0</v>
      </c>
      <c r="ED2">
        <v>1</v>
      </c>
      <c r="EE2">
        <v>1</v>
      </c>
      <c r="EF2" s="31">
        <f t="shared" ref="EF2:EF33" si="43">ABS(ED2-EE2)</f>
        <v>0</v>
      </c>
      <c r="EG2">
        <v>0</v>
      </c>
      <c r="EH2">
        <v>0</v>
      </c>
      <c r="EI2" s="31">
        <f t="shared" ref="EI2:EI33" si="44">ABS(EG2-EH2)</f>
        <v>0</v>
      </c>
      <c r="EJ2">
        <v>0</v>
      </c>
      <c r="EK2">
        <v>0</v>
      </c>
      <c r="EL2" s="31">
        <f t="shared" ref="EL2:EL33" si="45">ABS(EJ2-EK2)</f>
        <v>0</v>
      </c>
      <c r="EM2">
        <v>3</v>
      </c>
      <c r="EN2">
        <v>3</v>
      </c>
      <c r="EO2" s="31">
        <f t="shared" ref="EO2:EO33" si="46">ABS(EM2-EN2)</f>
        <v>0</v>
      </c>
      <c r="EP2">
        <v>3</v>
      </c>
      <c r="EQ2">
        <v>3</v>
      </c>
      <c r="ER2" s="31">
        <f t="shared" ref="ER2:ER33" si="47">ABS(EP2-EQ2)</f>
        <v>0</v>
      </c>
      <c r="ES2">
        <v>1</v>
      </c>
      <c r="ET2">
        <v>2</v>
      </c>
      <c r="EU2" s="31">
        <f t="shared" ref="EU2:EU33" si="48">ABS(ES2-ET2)</f>
        <v>1</v>
      </c>
      <c r="EV2">
        <v>1</v>
      </c>
      <c r="EW2">
        <v>2</v>
      </c>
      <c r="EX2" s="31">
        <f t="shared" ref="EX2:EX33" si="49">ABS((EV2-EW2))</f>
        <v>1</v>
      </c>
      <c r="EY2">
        <v>1</v>
      </c>
      <c r="EZ2">
        <v>3</v>
      </c>
      <c r="FA2" s="31">
        <f t="shared" ref="FA2:FA33" si="50">ABS(EY2-EZ2)</f>
        <v>2</v>
      </c>
      <c r="FB2">
        <v>0</v>
      </c>
      <c r="FC2">
        <v>0</v>
      </c>
      <c r="FD2" s="31">
        <f t="shared" ref="FD2:FD33" si="51">ABS(FB2-FC2)</f>
        <v>0</v>
      </c>
      <c r="FE2">
        <v>3</v>
      </c>
      <c r="FF2">
        <v>2</v>
      </c>
      <c r="FG2" s="31">
        <f t="shared" ref="FG2:FG33" si="52">ABS(FE2-FF2)</f>
        <v>1</v>
      </c>
      <c r="FH2">
        <v>3</v>
      </c>
      <c r="FI2">
        <v>2</v>
      </c>
      <c r="FJ2" s="31">
        <f t="shared" ref="FJ2:FJ33" si="53">ABS(FH2-FI2)</f>
        <v>1</v>
      </c>
      <c r="FK2">
        <v>3</v>
      </c>
      <c r="FL2">
        <v>2</v>
      </c>
      <c r="FM2" s="31">
        <f>ABS(Tabelle33[[#This Row],[AS17_3]]-Tabelle33[[#This Row],[AB_17_3]])</f>
        <v>1</v>
      </c>
      <c r="FN2">
        <v>3</v>
      </c>
      <c r="FO2">
        <v>2</v>
      </c>
      <c r="FP2" s="31">
        <f t="shared" ref="FP2:FP33" si="54">ABS(FN2-FO2)</f>
        <v>1</v>
      </c>
      <c r="FQ2">
        <v>4</v>
      </c>
      <c r="FR2">
        <v>2</v>
      </c>
      <c r="FS2" s="31">
        <f t="shared" ref="FS2:FS33" si="55">ABS(FQ2-FR2)</f>
        <v>2</v>
      </c>
      <c r="FT2">
        <v>0</v>
      </c>
      <c r="FU2">
        <v>0</v>
      </c>
      <c r="FV2" s="31">
        <f t="shared" ref="FV2:FV33" si="56">ABS(FT2-FU2)</f>
        <v>0</v>
      </c>
      <c r="FW2">
        <v>2</v>
      </c>
      <c r="FX2">
        <v>2</v>
      </c>
      <c r="FY2" s="31">
        <f t="shared" ref="FY2:FY33" si="57">ABS(FW2-FX2)</f>
        <v>0</v>
      </c>
      <c r="FZ2">
        <v>2</v>
      </c>
      <c r="GA2">
        <v>3</v>
      </c>
      <c r="GB2" s="31">
        <f t="shared" ref="GB2:GB33" si="58">ABS(FZ2-GA2)</f>
        <v>1</v>
      </c>
      <c r="GC2">
        <v>0</v>
      </c>
      <c r="GD2">
        <v>0</v>
      </c>
      <c r="GE2" s="31">
        <f t="shared" ref="GE2:GE33" si="59">ABS(GC2-GD2)</f>
        <v>0</v>
      </c>
      <c r="GF2">
        <v>4</v>
      </c>
      <c r="GG2">
        <v>2</v>
      </c>
      <c r="GH2" s="31">
        <f t="shared" ref="GH2:GH33" si="60">ABS(GF2-GG2)</f>
        <v>2</v>
      </c>
      <c r="GI2">
        <v>4</v>
      </c>
      <c r="GJ2">
        <v>2</v>
      </c>
      <c r="GK2" s="31">
        <f t="shared" ref="GK2:GK33" si="61">ABS(GI2-GJ2)</f>
        <v>2</v>
      </c>
      <c r="GL2">
        <v>0</v>
      </c>
      <c r="GM2">
        <v>0</v>
      </c>
      <c r="GN2" s="31">
        <f t="shared" ref="GN2:GN33" si="62">ABS(GL2-GM2)</f>
        <v>0</v>
      </c>
      <c r="GV2" s="5"/>
      <c r="GX2" s="5"/>
      <c r="GY2" s="5"/>
      <c r="GZ2" s="6"/>
      <c r="HJ2" s="34"/>
      <c r="HK2" s="6"/>
      <c r="HL2" s="6"/>
      <c r="HM2" s="6"/>
      <c r="HN2" s="6"/>
      <c r="HO2" s="6"/>
      <c r="HP2" s="6"/>
      <c r="HQ2" s="6"/>
    </row>
    <row r="3" spans="1:262" x14ac:dyDescent="0.2">
      <c r="A3" s="5">
        <v>2</v>
      </c>
      <c r="B3">
        <v>1</v>
      </c>
      <c r="C3">
        <v>1</v>
      </c>
      <c r="D3" s="31">
        <f t="shared" si="0"/>
        <v>0</v>
      </c>
      <c r="E3">
        <v>1</v>
      </c>
      <c r="F3">
        <v>1</v>
      </c>
      <c r="G3" s="31">
        <f t="shared" si="1"/>
        <v>0</v>
      </c>
      <c r="H3">
        <v>1</v>
      </c>
      <c r="I3">
        <v>1</v>
      </c>
      <c r="J3" s="31">
        <f t="shared" si="2"/>
        <v>0</v>
      </c>
      <c r="K3" s="5">
        <v>0</v>
      </c>
      <c r="L3" s="5">
        <v>0</v>
      </c>
      <c r="M3" s="31">
        <f t="shared" si="3"/>
        <v>0</v>
      </c>
      <c r="N3">
        <v>1</v>
      </c>
      <c r="O3">
        <v>1</v>
      </c>
      <c r="P3" s="33">
        <f t="shared" si="4"/>
        <v>0</v>
      </c>
      <c r="Q3">
        <v>1</v>
      </c>
      <c r="R3">
        <v>1</v>
      </c>
      <c r="S3" s="31">
        <f t="shared" si="5"/>
        <v>0</v>
      </c>
      <c r="T3" s="5">
        <v>0</v>
      </c>
      <c r="U3" s="5">
        <v>0</v>
      </c>
      <c r="V3" s="33">
        <f t="shared" si="6"/>
        <v>0</v>
      </c>
      <c r="W3" s="5">
        <v>0</v>
      </c>
      <c r="X3" s="5">
        <v>0</v>
      </c>
      <c r="Y3" s="33">
        <f t="shared" si="7"/>
        <v>0</v>
      </c>
      <c r="Z3" s="5">
        <v>0</v>
      </c>
      <c r="AA3" s="5">
        <v>0</v>
      </c>
      <c r="AB3" s="33">
        <f t="shared" si="8"/>
        <v>0</v>
      </c>
      <c r="AC3">
        <v>1</v>
      </c>
      <c r="AD3">
        <v>1</v>
      </c>
      <c r="AE3" s="31">
        <f t="shared" si="9"/>
        <v>0</v>
      </c>
      <c r="AF3" s="5">
        <v>1</v>
      </c>
      <c r="AG3">
        <v>1</v>
      </c>
      <c r="AH3" s="31">
        <f t="shared" si="10"/>
        <v>0</v>
      </c>
      <c r="AI3" s="5">
        <v>0</v>
      </c>
      <c r="AJ3">
        <v>0</v>
      </c>
      <c r="AK3" s="31">
        <f t="shared" si="11"/>
        <v>0</v>
      </c>
      <c r="AL3" s="5">
        <v>0</v>
      </c>
      <c r="AM3">
        <v>0</v>
      </c>
      <c r="AN3" s="31">
        <f t="shared" si="12"/>
        <v>0</v>
      </c>
      <c r="AO3" s="5">
        <v>0</v>
      </c>
      <c r="AP3">
        <v>0</v>
      </c>
      <c r="AQ3" s="31">
        <f t="shared" ref="AQ3:AQ61" si="63">ABS(AO3-AP3)</f>
        <v>0</v>
      </c>
      <c r="AR3" s="5">
        <v>1</v>
      </c>
      <c r="AS3">
        <v>1</v>
      </c>
      <c r="AT3" s="31">
        <f t="shared" si="13"/>
        <v>0</v>
      </c>
      <c r="AU3" s="5">
        <v>0</v>
      </c>
      <c r="AV3">
        <v>0</v>
      </c>
      <c r="AW3" s="31">
        <f t="shared" si="14"/>
        <v>0</v>
      </c>
      <c r="AX3">
        <v>0</v>
      </c>
      <c r="AY3">
        <v>0</v>
      </c>
      <c r="AZ3" s="31">
        <f t="shared" si="15"/>
        <v>0</v>
      </c>
      <c r="BA3" s="5">
        <v>0</v>
      </c>
      <c r="BB3" s="5">
        <v>0</v>
      </c>
      <c r="BC3" s="31">
        <f t="shared" si="16"/>
        <v>0</v>
      </c>
      <c r="BD3">
        <v>1</v>
      </c>
      <c r="BE3">
        <v>1</v>
      </c>
      <c r="BF3" s="33">
        <f t="shared" si="17"/>
        <v>0</v>
      </c>
      <c r="BG3">
        <v>1</v>
      </c>
      <c r="BH3">
        <v>1</v>
      </c>
      <c r="BI3" s="31">
        <f t="shared" si="18"/>
        <v>0</v>
      </c>
      <c r="BJ3" s="5">
        <v>0</v>
      </c>
      <c r="BK3" s="5">
        <v>0</v>
      </c>
      <c r="BL3" s="31">
        <f t="shared" si="19"/>
        <v>0</v>
      </c>
      <c r="BM3" s="5">
        <v>0</v>
      </c>
      <c r="BN3" s="5">
        <v>0</v>
      </c>
      <c r="BO3" s="31">
        <f t="shared" si="20"/>
        <v>0</v>
      </c>
      <c r="BP3">
        <v>1</v>
      </c>
      <c r="BQ3">
        <v>1</v>
      </c>
      <c r="BR3" s="31">
        <f t="shared" si="21"/>
        <v>0</v>
      </c>
      <c r="BS3" s="5">
        <v>0</v>
      </c>
      <c r="BT3" s="5">
        <v>0</v>
      </c>
      <c r="BU3" s="31">
        <f t="shared" si="22"/>
        <v>0</v>
      </c>
      <c r="BV3">
        <v>0</v>
      </c>
      <c r="BW3">
        <v>0</v>
      </c>
      <c r="BX3" s="31">
        <f t="shared" si="23"/>
        <v>0</v>
      </c>
      <c r="BY3">
        <v>0</v>
      </c>
      <c r="BZ3">
        <v>0</v>
      </c>
      <c r="CA3" s="31">
        <f t="shared" si="24"/>
        <v>0</v>
      </c>
      <c r="CB3">
        <v>1</v>
      </c>
      <c r="CC3">
        <v>1</v>
      </c>
      <c r="CD3" s="31">
        <f t="shared" si="25"/>
        <v>0</v>
      </c>
      <c r="CE3">
        <v>0</v>
      </c>
      <c r="CF3">
        <v>0</v>
      </c>
      <c r="CG3" s="31">
        <f t="shared" si="26"/>
        <v>0</v>
      </c>
      <c r="CH3">
        <v>0</v>
      </c>
      <c r="CI3">
        <v>0</v>
      </c>
      <c r="CJ3" s="31">
        <f t="shared" si="27"/>
        <v>0</v>
      </c>
      <c r="CK3" s="5">
        <v>0</v>
      </c>
      <c r="CL3" s="5">
        <v>0</v>
      </c>
      <c r="CM3" s="31">
        <f t="shared" si="28"/>
        <v>0</v>
      </c>
      <c r="CN3" s="5">
        <v>0</v>
      </c>
      <c r="CO3" s="5">
        <v>0</v>
      </c>
      <c r="CP3" s="31">
        <f t="shared" si="29"/>
        <v>0</v>
      </c>
      <c r="CQ3">
        <v>1</v>
      </c>
      <c r="CR3">
        <v>1</v>
      </c>
      <c r="CS3" s="31">
        <f t="shared" si="30"/>
        <v>0</v>
      </c>
      <c r="CT3">
        <v>1</v>
      </c>
      <c r="CU3">
        <v>1</v>
      </c>
      <c r="CV3" s="31">
        <f t="shared" si="31"/>
        <v>0</v>
      </c>
      <c r="CW3">
        <v>0</v>
      </c>
      <c r="CX3">
        <v>0</v>
      </c>
      <c r="CY3" s="31">
        <f t="shared" si="32"/>
        <v>0</v>
      </c>
      <c r="CZ3">
        <v>1</v>
      </c>
      <c r="DA3">
        <v>1</v>
      </c>
      <c r="DB3" s="31">
        <f t="shared" si="33"/>
        <v>0</v>
      </c>
      <c r="DC3">
        <v>0</v>
      </c>
      <c r="DD3">
        <v>0</v>
      </c>
      <c r="DE3" s="31">
        <f t="shared" si="34"/>
        <v>0</v>
      </c>
      <c r="DF3">
        <v>0</v>
      </c>
      <c r="DG3">
        <v>0</v>
      </c>
      <c r="DH3" s="31">
        <f t="shared" si="35"/>
        <v>0</v>
      </c>
      <c r="DI3">
        <v>1</v>
      </c>
      <c r="DJ3">
        <v>1</v>
      </c>
      <c r="DK3" s="31">
        <f t="shared" si="36"/>
        <v>0</v>
      </c>
      <c r="DL3">
        <v>1</v>
      </c>
      <c r="DM3">
        <v>1</v>
      </c>
      <c r="DN3" s="31">
        <f t="shared" si="37"/>
        <v>0</v>
      </c>
      <c r="DO3">
        <v>0</v>
      </c>
      <c r="DP3">
        <v>0</v>
      </c>
      <c r="DQ3" s="31">
        <f t="shared" si="38"/>
        <v>0</v>
      </c>
      <c r="DR3">
        <v>1</v>
      </c>
      <c r="DS3">
        <v>1</v>
      </c>
      <c r="DT3" s="31">
        <f t="shared" si="39"/>
        <v>0</v>
      </c>
      <c r="DU3">
        <v>1</v>
      </c>
      <c r="DV3">
        <v>1</v>
      </c>
      <c r="DW3" s="31">
        <f t="shared" si="40"/>
        <v>0</v>
      </c>
      <c r="DX3">
        <v>0</v>
      </c>
      <c r="DY3">
        <v>0</v>
      </c>
      <c r="DZ3" s="31">
        <f t="shared" si="41"/>
        <v>0</v>
      </c>
      <c r="EA3">
        <v>0</v>
      </c>
      <c r="EB3">
        <v>0</v>
      </c>
      <c r="EC3" s="31">
        <f t="shared" si="42"/>
        <v>0</v>
      </c>
      <c r="ED3">
        <v>1</v>
      </c>
      <c r="EE3">
        <v>1</v>
      </c>
      <c r="EF3" s="31">
        <f t="shared" si="43"/>
        <v>0</v>
      </c>
      <c r="EG3">
        <v>0</v>
      </c>
      <c r="EH3">
        <v>0</v>
      </c>
      <c r="EI3" s="31">
        <f t="shared" si="44"/>
        <v>0</v>
      </c>
      <c r="EJ3">
        <v>0</v>
      </c>
      <c r="EK3">
        <v>0</v>
      </c>
      <c r="EL3" s="31">
        <f t="shared" si="45"/>
        <v>0</v>
      </c>
      <c r="EM3">
        <v>1</v>
      </c>
      <c r="EN3">
        <v>1</v>
      </c>
      <c r="EO3" s="31">
        <f t="shared" si="46"/>
        <v>0</v>
      </c>
      <c r="EP3">
        <v>1</v>
      </c>
      <c r="EQ3">
        <v>1</v>
      </c>
      <c r="ER3" s="31">
        <f t="shared" si="47"/>
        <v>0</v>
      </c>
      <c r="ES3">
        <v>0</v>
      </c>
      <c r="ET3">
        <v>0</v>
      </c>
      <c r="EU3" s="31">
        <f t="shared" si="48"/>
        <v>0</v>
      </c>
      <c r="EV3">
        <v>1</v>
      </c>
      <c r="EW3">
        <v>1</v>
      </c>
      <c r="EX3" s="31">
        <f t="shared" si="49"/>
        <v>0</v>
      </c>
      <c r="EY3">
        <v>0</v>
      </c>
      <c r="EZ3">
        <v>0</v>
      </c>
      <c r="FA3" s="31">
        <f t="shared" si="50"/>
        <v>0</v>
      </c>
      <c r="FB3">
        <v>0</v>
      </c>
      <c r="FC3">
        <v>0</v>
      </c>
      <c r="FD3" s="31">
        <f t="shared" si="51"/>
        <v>0</v>
      </c>
      <c r="FE3">
        <v>1</v>
      </c>
      <c r="FF3">
        <v>1</v>
      </c>
      <c r="FG3" s="31">
        <f t="shared" si="52"/>
        <v>0</v>
      </c>
      <c r="FH3">
        <v>1</v>
      </c>
      <c r="FI3">
        <v>1</v>
      </c>
      <c r="FJ3" s="31">
        <f t="shared" si="53"/>
        <v>0</v>
      </c>
      <c r="FK3">
        <v>0</v>
      </c>
      <c r="FL3">
        <v>0</v>
      </c>
      <c r="FM3" s="31">
        <f t="shared" ref="FM3:FM33" si="64">ABS(FK3-FL3)</f>
        <v>0</v>
      </c>
      <c r="FN3">
        <v>1</v>
      </c>
      <c r="FO3">
        <v>1</v>
      </c>
      <c r="FP3" s="31">
        <f t="shared" si="54"/>
        <v>0</v>
      </c>
      <c r="FQ3">
        <v>0</v>
      </c>
      <c r="FR3">
        <v>0</v>
      </c>
      <c r="FS3" s="31">
        <f t="shared" si="55"/>
        <v>0</v>
      </c>
      <c r="FT3">
        <v>0</v>
      </c>
      <c r="FU3">
        <v>0</v>
      </c>
      <c r="FV3" s="31">
        <f t="shared" si="56"/>
        <v>0</v>
      </c>
      <c r="FW3">
        <v>1</v>
      </c>
      <c r="FX3">
        <v>1</v>
      </c>
      <c r="FY3" s="31">
        <f t="shared" si="57"/>
        <v>0</v>
      </c>
      <c r="FZ3">
        <v>0</v>
      </c>
      <c r="GA3">
        <v>0</v>
      </c>
      <c r="GB3" s="31">
        <f t="shared" si="58"/>
        <v>0</v>
      </c>
      <c r="GC3">
        <v>0</v>
      </c>
      <c r="GD3">
        <v>0</v>
      </c>
      <c r="GE3" s="31">
        <f t="shared" si="59"/>
        <v>0</v>
      </c>
      <c r="GF3">
        <v>1</v>
      </c>
      <c r="GG3">
        <v>1</v>
      </c>
      <c r="GH3" s="31">
        <f t="shared" si="60"/>
        <v>0</v>
      </c>
      <c r="GI3">
        <v>0</v>
      </c>
      <c r="GJ3">
        <v>0</v>
      </c>
      <c r="GK3" s="31">
        <f t="shared" si="61"/>
        <v>0</v>
      </c>
      <c r="GL3">
        <v>0</v>
      </c>
      <c r="GM3">
        <v>0</v>
      </c>
      <c r="GN3" s="31">
        <f t="shared" si="62"/>
        <v>0</v>
      </c>
      <c r="GV3" s="5"/>
      <c r="GX3" s="5"/>
      <c r="GY3" s="5"/>
      <c r="GZ3" s="5"/>
      <c r="HJ3" s="5"/>
    </row>
    <row r="4" spans="1:262" x14ac:dyDescent="0.2">
      <c r="A4" s="5">
        <v>3</v>
      </c>
      <c r="B4">
        <v>2</v>
      </c>
      <c r="C4">
        <v>1</v>
      </c>
      <c r="D4" s="31">
        <f t="shared" si="0"/>
        <v>1</v>
      </c>
      <c r="E4">
        <v>2</v>
      </c>
      <c r="F4">
        <v>1</v>
      </c>
      <c r="G4" s="31">
        <f t="shared" si="1"/>
        <v>1</v>
      </c>
      <c r="H4">
        <v>1</v>
      </c>
      <c r="I4">
        <v>1</v>
      </c>
      <c r="J4" s="31">
        <f t="shared" si="2"/>
        <v>0</v>
      </c>
      <c r="K4" s="5">
        <v>0</v>
      </c>
      <c r="L4" s="5">
        <v>0</v>
      </c>
      <c r="M4" s="31">
        <f t="shared" si="3"/>
        <v>0</v>
      </c>
      <c r="N4">
        <v>2</v>
      </c>
      <c r="O4">
        <v>1</v>
      </c>
      <c r="P4" s="33">
        <f t="shared" si="4"/>
        <v>1</v>
      </c>
      <c r="Q4">
        <v>2</v>
      </c>
      <c r="R4">
        <v>1</v>
      </c>
      <c r="S4" s="31">
        <f t="shared" si="5"/>
        <v>1</v>
      </c>
      <c r="T4" s="5">
        <v>0</v>
      </c>
      <c r="U4" s="5">
        <v>0</v>
      </c>
      <c r="V4" s="33">
        <f t="shared" si="6"/>
        <v>0</v>
      </c>
      <c r="W4" s="5">
        <v>0</v>
      </c>
      <c r="X4" s="5">
        <v>0</v>
      </c>
      <c r="Y4" s="33">
        <f t="shared" si="7"/>
        <v>0</v>
      </c>
      <c r="Z4" s="5">
        <v>0</v>
      </c>
      <c r="AA4" s="5">
        <v>0</v>
      </c>
      <c r="AB4" s="33">
        <f t="shared" si="8"/>
        <v>0</v>
      </c>
      <c r="AC4">
        <v>1</v>
      </c>
      <c r="AD4">
        <v>1</v>
      </c>
      <c r="AE4" s="31">
        <f t="shared" si="9"/>
        <v>0</v>
      </c>
      <c r="AF4" s="5">
        <v>1</v>
      </c>
      <c r="AG4">
        <v>1</v>
      </c>
      <c r="AH4" s="31">
        <f t="shared" si="10"/>
        <v>0</v>
      </c>
      <c r="AI4" s="5">
        <v>0</v>
      </c>
      <c r="AJ4">
        <v>0</v>
      </c>
      <c r="AK4" s="31">
        <f t="shared" si="11"/>
        <v>0</v>
      </c>
      <c r="AL4" s="5">
        <v>0</v>
      </c>
      <c r="AM4">
        <v>0</v>
      </c>
      <c r="AN4" s="31">
        <f t="shared" si="12"/>
        <v>0</v>
      </c>
      <c r="AO4" s="5">
        <v>0</v>
      </c>
      <c r="AP4">
        <v>0</v>
      </c>
      <c r="AQ4" s="31">
        <f t="shared" si="63"/>
        <v>0</v>
      </c>
      <c r="AR4" s="5">
        <v>1</v>
      </c>
      <c r="AS4">
        <v>1</v>
      </c>
      <c r="AT4" s="31">
        <f t="shared" si="13"/>
        <v>0</v>
      </c>
      <c r="AU4" s="5">
        <v>1</v>
      </c>
      <c r="AV4">
        <v>2</v>
      </c>
      <c r="AW4" s="31">
        <f t="shared" si="14"/>
        <v>1</v>
      </c>
      <c r="AX4">
        <v>1</v>
      </c>
      <c r="AY4">
        <v>2</v>
      </c>
      <c r="AZ4" s="31">
        <f t="shared" si="15"/>
        <v>1</v>
      </c>
      <c r="BA4" s="5">
        <v>0</v>
      </c>
      <c r="BB4" s="5">
        <v>0</v>
      </c>
      <c r="BC4" s="31">
        <f t="shared" si="16"/>
        <v>0</v>
      </c>
      <c r="BD4">
        <v>1</v>
      </c>
      <c r="BE4">
        <v>2</v>
      </c>
      <c r="BF4" s="33">
        <f t="shared" si="17"/>
        <v>1</v>
      </c>
      <c r="BG4">
        <v>0</v>
      </c>
      <c r="BH4">
        <v>0</v>
      </c>
      <c r="BI4" s="31">
        <f t="shared" si="18"/>
        <v>0</v>
      </c>
      <c r="BJ4" s="5">
        <v>0</v>
      </c>
      <c r="BK4" s="5">
        <v>0</v>
      </c>
      <c r="BL4" s="31">
        <f t="shared" si="19"/>
        <v>0</v>
      </c>
      <c r="BM4" s="5">
        <v>0</v>
      </c>
      <c r="BN4" s="5">
        <v>0</v>
      </c>
      <c r="BO4" s="31">
        <f t="shared" si="20"/>
        <v>0</v>
      </c>
      <c r="BP4">
        <v>1</v>
      </c>
      <c r="BQ4">
        <v>2</v>
      </c>
      <c r="BR4" s="31">
        <f t="shared" si="21"/>
        <v>1</v>
      </c>
      <c r="BS4">
        <v>1</v>
      </c>
      <c r="BT4">
        <v>2</v>
      </c>
      <c r="BU4" s="31">
        <f t="shared" si="22"/>
        <v>1</v>
      </c>
      <c r="BV4">
        <v>0</v>
      </c>
      <c r="BW4">
        <v>0</v>
      </c>
      <c r="BX4" s="31">
        <f t="shared" si="23"/>
        <v>0</v>
      </c>
      <c r="BY4">
        <v>0</v>
      </c>
      <c r="BZ4">
        <v>0</v>
      </c>
      <c r="CA4" s="31">
        <f t="shared" si="24"/>
        <v>0</v>
      </c>
      <c r="CB4">
        <v>1</v>
      </c>
      <c r="CC4">
        <v>2</v>
      </c>
      <c r="CD4" s="31">
        <f t="shared" si="25"/>
        <v>1</v>
      </c>
      <c r="CE4">
        <v>1</v>
      </c>
      <c r="CF4">
        <v>1</v>
      </c>
      <c r="CG4" s="31">
        <f t="shared" si="26"/>
        <v>0</v>
      </c>
      <c r="CH4">
        <v>1</v>
      </c>
      <c r="CI4">
        <v>1</v>
      </c>
      <c r="CJ4" s="31">
        <f t="shared" si="27"/>
        <v>0</v>
      </c>
      <c r="CK4" s="5">
        <v>0</v>
      </c>
      <c r="CL4" s="5">
        <v>0</v>
      </c>
      <c r="CM4" s="31">
        <f t="shared" si="28"/>
        <v>0</v>
      </c>
      <c r="CN4" s="5">
        <v>0</v>
      </c>
      <c r="CO4" s="5">
        <v>0</v>
      </c>
      <c r="CP4" s="31">
        <f t="shared" si="29"/>
        <v>0</v>
      </c>
      <c r="CQ4">
        <v>1</v>
      </c>
      <c r="CR4">
        <v>1</v>
      </c>
      <c r="CS4" s="31">
        <f t="shared" si="30"/>
        <v>0</v>
      </c>
      <c r="CT4">
        <v>1</v>
      </c>
      <c r="CU4">
        <v>1</v>
      </c>
      <c r="CV4" s="31">
        <f t="shared" si="31"/>
        <v>0</v>
      </c>
      <c r="CW4">
        <v>0</v>
      </c>
      <c r="CX4">
        <v>0</v>
      </c>
      <c r="CY4" s="31">
        <f t="shared" si="32"/>
        <v>0</v>
      </c>
      <c r="CZ4">
        <v>1</v>
      </c>
      <c r="DA4">
        <v>1</v>
      </c>
      <c r="DB4" s="31">
        <f t="shared" si="33"/>
        <v>0</v>
      </c>
      <c r="DC4">
        <v>1</v>
      </c>
      <c r="DD4">
        <v>1</v>
      </c>
      <c r="DE4" s="31">
        <f t="shared" si="34"/>
        <v>0</v>
      </c>
      <c r="DF4">
        <v>1</v>
      </c>
      <c r="DG4">
        <v>1</v>
      </c>
      <c r="DH4" s="31">
        <f t="shared" si="35"/>
        <v>0</v>
      </c>
      <c r="DI4">
        <v>1</v>
      </c>
      <c r="DJ4">
        <v>1</v>
      </c>
      <c r="DK4" s="31">
        <f t="shared" si="36"/>
        <v>0</v>
      </c>
      <c r="DL4">
        <v>1</v>
      </c>
      <c r="DM4">
        <v>1</v>
      </c>
      <c r="DN4" s="31">
        <f t="shared" si="37"/>
        <v>0</v>
      </c>
      <c r="DO4">
        <v>0</v>
      </c>
      <c r="DP4">
        <v>0</v>
      </c>
      <c r="DQ4" s="31">
        <f t="shared" si="38"/>
        <v>0</v>
      </c>
      <c r="DR4">
        <v>1</v>
      </c>
      <c r="DS4">
        <v>1</v>
      </c>
      <c r="DT4" s="31">
        <f t="shared" si="39"/>
        <v>0</v>
      </c>
      <c r="DU4">
        <v>1</v>
      </c>
      <c r="DV4">
        <v>1</v>
      </c>
      <c r="DW4" s="31">
        <f t="shared" si="40"/>
        <v>0</v>
      </c>
      <c r="DX4">
        <v>0</v>
      </c>
      <c r="DY4">
        <v>0</v>
      </c>
      <c r="DZ4" s="31">
        <f t="shared" si="41"/>
        <v>0</v>
      </c>
      <c r="EA4">
        <v>0</v>
      </c>
      <c r="EB4">
        <v>0</v>
      </c>
      <c r="EC4" s="31">
        <f t="shared" si="42"/>
        <v>0</v>
      </c>
      <c r="ED4">
        <v>1</v>
      </c>
      <c r="EE4">
        <v>1</v>
      </c>
      <c r="EF4" s="31">
        <f t="shared" si="43"/>
        <v>0</v>
      </c>
      <c r="EG4">
        <v>1</v>
      </c>
      <c r="EH4">
        <v>1</v>
      </c>
      <c r="EI4" s="31">
        <f t="shared" si="44"/>
        <v>0</v>
      </c>
      <c r="EJ4">
        <v>0</v>
      </c>
      <c r="EK4">
        <v>0</v>
      </c>
      <c r="EL4" s="31">
        <f t="shared" si="45"/>
        <v>0</v>
      </c>
      <c r="EM4">
        <v>1</v>
      </c>
      <c r="EN4">
        <v>1</v>
      </c>
      <c r="EO4" s="31">
        <f t="shared" si="46"/>
        <v>0</v>
      </c>
      <c r="EP4">
        <v>0</v>
      </c>
      <c r="EQ4">
        <v>0</v>
      </c>
      <c r="ER4" s="31">
        <f t="shared" si="47"/>
        <v>0</v>
      </c>
      <c r="ES4">
        <v>0</v>
      </c>
      <c r="ET4">
        <v>0</v>
      </c>
      <c r="EU4" s="31">
        <f t="shared" si="48"/>
        <v>0</v>
      </c>
      <c r="EV4">
        <v>1</v>
      </c>
      <c r="EW4">
        <v>1</v>
      </c>
      <c r="EX4" s="31">
        <f t="shared" si="49"/>
        <v>0</v>
      </c>
      <c r="EY4">
        <v>1</v>
      </c>
      <c r="EZ4">
        <v>1</v>
      </c>
      <c r="FA4" s="31">
        <f t="shared" si="50"/>
        <v>0</v>
      </c>
      <c r="FB4">
        <v>0</v>
      </c>
      <c r="FC4">
        <v>0</v>
      </c>
      <c r="FD4" s="31">
        <f t="shared" si="51"/>
        <v>0</v>
      </c>
      <c r="FE4">
        <v>1</v>
      </c>
      <c r="FF4">
        <v>1</v>
      </c>
      <c r="FG4" s="31">
        <f t="shared" si="52"/>
        <v>0</v>
      </c>
      <c r="FH4">
        <v>0</v>
      </c>
      <c r="FI4">
        <v>0</v>
      </c>
      <c r="FJ4" s="31">
        <f t="shared" si="53"/>
        <v>0</v>
      </c>
      <c r="FK4">
        <v>0</v>
      </c>
      <c r="FL4">
        <v>0</v>
      </c>
      <c r="FM4" s="31">
        <f t="shared" si="64"/>
        <v>0</v>
      </c>
      <c r="FN4">
        <v>1</v>
      </c>
      <c r="FO4">
        <v>1</v>
      </c>
      <c r="FP4" s="31">
        <f t="shared" si="54"/>
        <v>0</v>
      </c>
      <c r="FQ4">
        <v>1</v>
      </c>
      <c r="FR4">
        <v>1</v>
      </c>
      <c r="FS4" s="31">
        <f t="shared" si="55"/>
        <v>0</v>
      </c>
      <c r="FT4">
        <v>0</v>
      </c>
      <c r="FU4">
        <v>0</v>
      </c>
      <c r="FV4" s="31">
        <f t="shared" si="56"/>
        <v>0</v>
      </c>
      <c r="FW4">
        <v>1</v>
      </c>
      <c r="FX4">
        <v>1</v>
      </c>
      <c r="FY4" s="31">
        <f t="shared" si="57"/>
        <v>0</v>
      </c>
      <c r="FZ4">
        <v>0</v>
      </c>
      <c r="GA4">
        <v>0</v>
      </c>
      <c r="GB4" s="31">
        <f t="shared" si="58"/>
        <v>0</v>
      </c>
      <c r="GC4">
        <v>0</v>
      </c>
      <c r="GD4">
        <v>0</v>
      </c>
      <c r="GE4" s="31">
        <f t="shared" si="59"/>
        <v>0</v>
      </c>
      <c r="GF4">
        <v>1</v>
      </c>
      <c r="GG4">
        <v>1</v>
      </c>
      <c r="GH4" s="31">
        <f t="shared" si="60"/>
        <v>0</v>
      </c>
      <c r="GI4">
        <v>1</v>
      </c>
      <c r="GJ4">
        <v>1</v>
      </c>
      <c r="GK4" s="31">
        <f t="shared" si="61"/>
        <v>0</v>
      </c>
      <c r="GL4">
        <v>0</v>
      </c>
      <c r="GM4">
        <v>0</v>
      </c>
      <c r="GN4" s="31">
        <f t="shared" si="62"/>
        <v>0</v>
      </c>
      <c r="GV4" s="5"/>
      <c r="GX4" s="5"/>
      <c r="GY4" s="5"/>
      <c r="GZ4" s="5"/>
      <c r="HJ4" s="5"/>
    </row>
    <row r="5" spans="1:262" x14ac:dyDescent="0.2">
      <c r="A5" s="5">
        <v>4</v>
      </c>
      <c r="B5">
        <v>1</v>
      </c>
      <c r="C5">
        <v>1</v>
      </c>
      <c r="D5" s="31">
        <f t="shared" si="0"/>
        <v>0</v>
      </c>
      <c r="E5">
        <v>4</v>
      </c>
      <c r="F5">
        <v>4</v>
      </c>
      <c r="G5" s="31">
        <f t="shared" si="1"/>
        <v>0</v>
      </c>
      <c r="H5">
        <v>1</v>
      </c>
      <c r="I5">
        <v>1</v>
      </c>
      <c r="J5" s="31">
        <f t="shared" si="2"/>
        <v>0</v>
      </c>
      <c r="K5" s="5">
        <v>0</v>
      </c>
      <c r="L5" s="5">
        <v>0</v>
      </c>
      <c r="M5" s="31">
        <f t="shared" si="3"/>
        <v>0</v>
      </c>
      <c r="N5">
        <v>2</v>
      </c>
      <c r="O5">
        <v>1</v>
      </c>
      <c r="P5" s="33">
        <f t="shared" si="4"/>
        <v>1</v>
      </c>
      <c r="Q5">
        <v>3</v>
      </c>
      <c r="R5">
        <v>1</v>
      </c>
      <c r="S5" s="31">
        <f t="shared" si="5"/>
        <v>2</v>
      </c>
      <c r="T5">
        <v>1</v>
      </c>
      <c r="U5">
        <v>2</v>
      </c>
      <c r="V5" s="33">
        <f t="shared" si="6"/>
        <v>1</v>
      </c>
      <c r="W5" s="5">
        <v>0</v>
      </c>
      <c r="X5" s="5">
        <v>0</v>
      </c>
      <c r="Y5" s="33">
        <f t="shared" si="7"/>
        <v>0</v>
      </c>
      <c r="Z5" s="5">
        <v>0</v>
      </c>
      <c r="AA5" s="5">
        <v>0</v>
      </c>
      <c r="AB5" s="33">
        <f t="shared" si="8"/>
        <v>0</v>
      </c>
      <c r="AC5">
        <v>2</v>
      </c>
      <c r="AD5">
        <v>2</v>
      </c>
      <c r="AE5" s="31">
        <f t="shared" si="9"/>
        <v>0</v>
      </c>
      <c r="AF5" s="5">
        <v>3</v>
      </c>
      <c r="AG5">
        <v>3</v>
      </c>
      <c r="AH5" s="31">
        <f t="shared" si="10"/>
        <v>0</v>
      </c>
      <c r="AI5" s="5">
        <v>2</v>
      </c>
      <c r="AJ5">
        <v>3</v>
      </c>
      <c r="AK5" s="31">
        <f t="shared" si="11"/>
        <v>1</v>
      </c>
      <c r="AL5" s="5">
        <v>0</v>
      </c>
      <c r="AM5">
        <v>0</v>
      </c>
      <c r="AN5" s="31">
        <f t="shared" si="12"/>
        <v>0</v>
      </c>
      <c r="AO5" s="5">
        <v>0</v>
      </c>
      <c r="AP5">
        <v>0</v>
      </c>
      <c r="AQ5" s="31">
        <f t="shared" si="63"/>
        <v>0</v>
      </c>
      <c r="AR5" s="5">
        <v>2</v>
      </c>
      <c r="AS5">
        <v>2</v>
      </c>
      <c r="AT5" s="31">
        <f t="shared" si="13"/>
        <v>0</v>
      </c>
      <c r="AU5" s="5">
        <v>2</v>
      </c>
      <c r="AV5">
        <v>2</v>
      </c>
      <c r="AW5" s="31">
        <f t="shared" si="14"/>
        <v>0</v>
      </c>
      <c r="AX5">
        <v>0</v>
      </c>
      <c r="AY5">
        <v>0</v>
      </c>
      <c r="AZ5" s="31">
        <f t="shared" si="15"/>
        <v>0</v>
      </c>
      <c r="BA5" s="5">
        <v>0</v>
      </c>
      <c r="BB5" s="5">
        <v>0</v>
      </c>
      <c r="BC5" s="31">
        <f t="shared" si="16"/>
        <v>0</v>
      </c>
      <c r="BD5">
        <v>2</v>
      </c>
      <c r="BE5">
        <v>2</v>
      </c>
      <c r="BF5" s="33">
        <f t="shared" si="17"/>
        <v>0</v>
      </c>
      <c r="BG5">
        <v>1</v>
      </c>
      <c r="BH5">
        <v>1</v>
      </c>
      <c r="BI5" s="31">
        <f t="shared" si="18"/>
        <v>0</v>
      </c>
      <c r="BJ5">
        <v>2</v>
      </c>
      <c r="BK5">
        <v>2</v>
      </c>
      <c r="BL5" s="31">
        <f t="shared" si="19"/>
        <v>0</v>
      </c>
      <c r="BM5">
        <v>2</v>
      </c>
      <c r="BN5">
        <v>2</v>
      </c>
      <c r="BO5" s="31">
        <f t="shared" si="20"/>
        <v>0</v>
      </c>
      <c r="BP5">
        <v>2</v>
      </c>
      <c r="BQ5">
        <v>2</v>
      </c>
      <c r="BR5" s="31">
        <f t="shared" si="21"/>
        <v>0</v>
      </c>
      <c r="BS5">
        <v>1</v>
      </c>
      <c r="BT5">
        <v>2</v>
      </c>
      <c r="BU5" s="31">
        <f t="shared" si="22"/>
        <v>1</v>
      </c>
      <c r="BV5">
        <v>2</v>
      </c>
      <c r="BW5">
        <v>2</v>
      </c>
      <c r="BX5" s="31">
        <f t="shared" si="23"/>
        <v>0</v>
      </c>
      <c r="BY5">
        <v>0</v>
      </c>
      <c r="BZ5">
        <v>0</v>
      </c>
      <c r="CA5" s="31">
        <f t="shared" si="24"/>
        <v>0</v>
      </c>
      <c r="CB5">
        <v>1</v>
      </c>
      <c r="CC5">
        <v>1</v>
      </c>
      <c r="CD5" s="31">
        <f t="shared" si="25"/>
        <v>0</v>
      </c>
      <c r="CE5">
        <v>1</v>
      </c>
      <c r="CF5">
        <v>1</v>
      </c>
      <c r="CG5" s="31">
        <f t="shared" si="26"/>
        <v>0</v>
      </c>
      <c r="CH5">
        <v>0</v>
      </c>
      <c r="CI5">
        <v>0</v>
      </c>
      <c r="CJ5" s="31">
        <f t="shared" si="27"/>
        <v>0</v>
      </c>
      <c r="CK5" s="5">
        <v>0</v>
      </c>
      <c r="CL5" s="5">
        <v>0</v>
      </c>
      <c r="CM5" s="31">
        <f t="shared" si="28"/>
        <v>0</v>
      </c>
      <c r="CN5" s="5">
        <v>0</v>
      </c>
      <c r="CO5" s="5">
        <v>0</v>
      </c>
      <c r="CP5" s="31">
        <f t="shared" si="29"/>
        <v>0</v>
      </c>
      <c r="CQ5">
        <v>1</v>
      </c>
      <c r="CR5">
        <v>1</v>
      </c>
      <c r="CS5" s="31">
        <f t="shared" si="30"/>
        <v>0</v>
      </c>
      <c r="CT5">
        <v>1</v>
      </c>
      <c r="CU5">
        <v>1</v>
      </c>
      <c r="CV5" s="31">
        <f t="shared" si="31"/>
        <v>0</v>
      </c>
      <c r="CW5">
        <v>0</v>
      </c>
      <c r="CX5">
        <v>0</v>
      </c>
      <c r="CY5" s="31">
        <f t="shared" si="32"/>
        <v>0</v>
      </c>
      <c r="CZ5">
        <v>1</v>
      </c>
      <c r="DA5">
        <v>1</v>
      </c>
      <c r="DB5" s="31">
        <f t="shared" si="33"/>
        <v>0</v>
      </c>
      <c r="DC5">
        <v>1</v>
      </c>
      <c r="DD5">
        <v>1</v>
      </c>
      <c r="DE5" s="31">
        <f t="shared" si="34"/>
        <v>0</v>
      </c>
      <c r="DF5">
        <v>1</v>
      </c>
      <c r="DG5">
        <v>1</v>
      </c>
      <c r="DH5" s="31">
        <f t="shared" si="35"/>
        <v>0</v>
      </c>
      <c r="DI5">
        <v>1</v>
      </c>
      <c r="DJ5">
        <v>1</v>
      </c>
      <c r="DK5" s="31">
        <f t="shared" si="36"/>
        <v>0</v>
      </c>
      <c r="DL5">
        <v>0</v>
      </c>
      <c r="DM5">
        <v>0</v>
      </c>
      <c r="DN5" s="31">
        <f t="shared" si="37"/>
        <v>0</v>
      </c>
      <c r="DO5">
        <v>0</v>
      </c>
      <c r="DP5">
        <v>0</v>
      </c>
      <c r="DQ5" s="31">
        <f t="shared" si="38"/>
        <v>0</v>
      </c>
      <c r="DR5">
        <v>1</v>
      </c>
      <c r="DS5">
        <v>2</v>
      </c>
      <c r="DT5" s="31">
        <f t="shared" si="39"/>
        <v>1</v>
      </c>
      <c r="DU5">
        <v>2</v>
      </c>
      <c r="DV5">
        <v>1</v>
      </c>
      <c r="DW5" s="31">
        <f t="shared" si="40"/>
        <v>1</v>
      </c>
      <c r="DX5">
        <v>2</v>
      </c>
      <c r="DY5">
        <v>1</v>
      </c>
      <c r="DZ5" s="31">
        <f t="shared" si="41"/>
        <v>1</v>
      </c>
      <c r="EA5">
        <v>0</v>
      </c>
      <c r="EB5">
        <v>0</v>
      </c>
      <c r="EC5" s="31">
        <f t="shared" si="42"/>
        <v>0</v>
      </c>
      <c r="ED5">
        <v>1</v>
      </c>
      <c r="EE5">
        <v>1</v>
      </c>
      <c r="EF5" s="31">
        <f t="shared" si="43"/>
        <v>0</v>
      </c>
      <c r="EG5">
        <v>0</v>
      </c>
      <c r="EH5">
        <v>0</v>
      </c>
      <c r="EI5" s="31">
        <f t="shared" si="44"/>
        <v>0</v>
      </c>
      <c r="EJ5">
        <v>0</v>
      </c>
      <c r="EK5">
        <v>0</v>
      </c>
      <c r="EL5" s="31">
        <f t="shared" si="45"/>
        <v>0</v>
      </c>
      <c r="EM5">
        <v>1</v>
      </c>
      <c r="EN5">
        <v>1</v>
      </c>
      <c r="EO5" s="31">
        <f t="shared" si="46"/>
        <v>0</v>
      </c>
      <c r="EP5">
        <v>2</v>
      </c>
      <c r="EQ5">
        <v>1</v>
      </c>
      <c r="ER5" s="31">
        <f t="shared" si="47"/>
        <v>1</v>
      </c>
      <c r="ES5">
        <v>0</v>
      </c>
      <c r="ET5">
        <v>0</v>
      </c>
      <c r="EU5" s="31">
        <f t="shared" si="48"/>
        <v>0</v>
      </c>
      <c r="EV5">
        <v>1</v>
      </c>
      <c r="EW5">
        <v>1</v>
      </c>
      <c r="EX5" s="31">
        <f t="shared" si="49"/>
        <v>0</v>
      </c>
      <c r="EY5">
        <v>2</v>
      </c>
      <c r="EZ5">
        <v>1</v>
      </c>
      <c r="FA5" s="31">
        <f t="shared" si="50"/>
        <v>1</v>
      </c>
      <c r="FB5">
        <v>2</v>
      </c>
      <c r="FC5">
        <v>1</v>
      </c>
      <c r="FD5" s="31">
        <f t="shared" si="51"/>
        <v>1</v>
      </c>
      <c r="FE5">
        <v>1</v>
      </c>
      <c r="FF5">
        <v>1</v>
      </c>
      <c r="FG5" s="31">
        <f t="shared" si="52"/>
        <v>0</v>
      </c>
      <c r="FH5">
        <v>1</v>
      </c>
      <c r="FI5">
        <v>1</v>
      </c>
      <c r="FJ5" s="31">
        <f t="shared" si="53"/>
        <v>0</v>
      </c>
      <c r="FK5">
        <v>0</v>
      </c>
      <c r="FL5">
        <v>0</v>
      </c>
      <c r="FM5" s="31">
        <f t="shared" si="64"/>
        <v>0</v>
      </c>
      <c r="FN5">
        <v>1</v>
      </c>
      <c r="FO5">
        <v>1</v>
      </c>
      <c r="FP5" s="31">
        <f t="shared" si="54"/>
        <v>0</v>
      </c>
      <c r="FQ5">
        <v>1</v>
      </c>
      <c r="FR5">
        <v>1</v>
      </c>
      <c r="FS5" s="31">
        <f t="shared" si="55"/>
        <v>0</v>
      </c>
      <c r="FT5">
        <v>0</v>
      </c>
      <c r="FU5">
        <v>0</v>
      </c>
      <c r="FV5" s="31">
        <f t="shared" si="56"/>
        <v>0</v>
      </c>
      <c r="FW5">
        <v>1</v>
      </c>
      <c r="FX5">
        <v>1</v>
      </c>
      <c r="FY5" s="31">
        <f t="shared" si="57"/>
        <v>0</v>
      </c>
      <c r="FZ5">
        <v>1</v>
      </c>
      <c r="GA5">
        <v>1</v>
      </c>
      <c r="GB5" s="31">
        <f t="shared" si="58"/>
        <v>0</v>
      </c>
      <c r="GC5">
        <v>0</v>
      </c>
      <c r="GD5">
        <v>0</v>
      </c>
      <c r="GE5" s="31">
        <f t="shared" si="59"/>
        <v>0</v>
      </c>
      <c r="GF5">
        <v>1</v>
      </c>
      <c r="GG5">
        <v>2</v>
      </c>
      <c r="GH5" s="31">
        <f t="shared" si="60"/>
        <v>1</v>
      </c>
      <c r="GI5">
        <v>1</v>
      </c>
      <c r="GJ5">
        <v>1</v>
      </c>
      <c r="GK5" s="31">
        <f t="shared" si="61"/>
        <v>0</v>
      </c>
      <c r="GL5">
        <v>0</v>
      </c>
      <c r="GM5">
        <v>0</v>
      </c>
      <c r="GN5" s="31">
        <f t="shared" si="62"/>
        <v>0</v>
      </c>
      <c r="GV5" s="5"/>
      <c r="GX5" s="5"/>
      <c r="GY5" s="5"/>
      <c r="GZ5" s="5"/>
      <c r="HJ5" s="5"/>
    </row>
    <row r="6" spans="1:262" x14ac:dyDescent="0.2">
      <c r="A6" s="5">
        <v>7</v>
      </c>
      <c r="B6">
        <v>1</v>
      </c>
      <c r="C6">
        <v>1</v>
      </c>
      <c r="D6" s="31">
        <f t="shared" si="0"/>
        <v>0</v>
      </c>
      <c r="E6">
        <v>1</v>
      </c>
      <c r="F6">
        <v>2</v>
      </c>
      <c r="G6" s="31">
        <f t="shared" si="1"/>
        <v>1</v>
      </c>
      <c r="H6">
        <v>1</v>
      </c>
      <c r="I6">
        <v>1</v>
      </c>
      <c r="J6" s="31">
        <f t="shared" si="2"/>
        <v>0</v>
      </c>
      <c r="K6">
        <v>1</v>
      </c>
      <c r="L6">
        <v>2</v>
      </c>
      <c r="M6" s="31">
        <f t="shared" si="3"/>
        <v>1</v>
      </c>
      <c r="N6">
        <v>1</v>
      </c>
      <c r="O6">
        <v>1</v>
      </c>
      <c r="P6" s="33">
        <f t="shared" si="4"/>
        <v>0</v>
      </c>
      <c r="Q6">
        <v>1</v>
      </c>
      <c r="R6">
        <v>1</v>
      </c>
      <c r="S6" s="31">
        <f t="shared" si="5"/>
        <v>0</v>
      </c>
      <c r="T6" s="5">
        <v>0</v>
      </c>
      <c r="U6" s="5">
        <v>0</v>
      </c>
      <c r="V6" s="33">
        <f t="shared" si="6"/>
        <v>0</v>
      </c>
      <c r="W6" s="5">
        <v>0</v>
      </c>
      <c r="X6" s="5">
        <v>0</v>
      </c>
      <c r="Y6" s="33">
        <f t="shared" si="7"/>
        <v>0</v>
      </c>
      <c r="Z6" s="5">
        <v>0</v>
      </c>
      <c r="AA6" s="5">
        <v>0</v>
      </c>
      <c r="AB6" s="33">
        <f t="shared" si="8"/>
        <v>0</v>
      </c>
      <c r="AC6">
        <v>3</v>
      </c>
      <c r="AD6">
        <v>3</v>
      </c>
      <c r="AE6" s="31">
        <f t="shared" si="9"/>
        <v>0</v>
      </c>
      <c r="AF6" s="5">
        <v>3</v>
      </c>
      <c r="AG6">
        <v>4</v>
      </c>
      <c r="AH6" s="31">
        <f t="shared" si="10"/>
        <v>1</v>
      </c>
      <c r="AI6" s="5">
        <v>0</v>
      </c>
      <c r="AJ6">
        <v>0</v>
      </c>
      <c r="AK6" s="31">
        <f t="shared" si="11"/>
        <v>0</v>
      </c>
      <c r="AL6" s="5">
        <v>0</v>
      </c>
      <c r="AM6">
        <v>0</v>
      </c>
      <c r="AN6" s="31">
        <f t="shared" si="12"/>
        <v>0</v>
      </c>
      <c r="AO6" s="5">
        <v>0</v>
      </c>
      <c r="AP6">
        <v>0</v>
      </c>
      <c r="AQ6" s="31">
        <f t="shared" si="63"/>
        <v>0</v>
      </c>
      <c r="AR6" s="5">
        <v>1</v>
      </c>
      <c r="AS6">
        <v>2</v>
      </c>
      <c r="AT6" s="31">
        <f t="shared" si="13"/>
        <v>1</v>
      </c>
      <c r="AU6" s="5">
        <v>1</v>
      </c>
      <c r="AV6">
        <v>2</v>
      </c>
      <c r="AW6" s="31">
        <f t="shared" si="14"/>
        <v>1</v>
      </c>
      <c r="AX6">
        <v>0</v>
      </c>
      <c r="AY6">
        <v>0</v>
      </c>
      <c r="AZ6" s="31">
        <f t="shared" si="15"/>
        <v>0</v>
      </c>
      <c r="BA6" s="5">
        <v>0</v>
      </c>
      <c r="BB6" s="5">
        <v>0</v>
      </c>
      <c r="BC6" s="31">
        <f t="shared" si="16"/>
        <v>0</v>
      </c>
      <c r="BD6">
        <v>1</v>
      </c>
      <c r="BE6">
        <v>2</v>
      </c>
      <c r="BF6" s="33">
        <f t="shared" si="17"/>
        <v>1</v>
      </c>
      <c r="BG6">
        <v>2</v>
      </c>
      <c r="BH6">
        <v>2</v>
      </c>
      <c r="BI6" s="31">
        <f t="shared" si="18"/>
        <v>0</v>
      </c>
      <c r="BJ6" s="5">
        <v>0</v>
      </c>
      <c r="BK6" s="5">
        <v>0</v>
      </c>
      <c r="BL6" s="31">
        <f t="shared" si="19"/>
        <v>0</v>
      </c>
      <c r="BM6" s="5">
        <v>0</v>
      </c>
      <c r="BN6" s="5">
        <v>0</v>
      </c>
      <c r="BO6" s="31">
        <f t="shared" si="20"/>
        <v>0</v>
      </c>
      <c r="BP6">
        <v>1</v>
      </c>
      <c r="BQ6">
        <v>1</v>
      </c>
      <c r="BR6" s="31">
        <f t="shared" si="21"/>
        <v>0</v>
      </c>
      <c r="BS6">
        <v>1</v>
      </c>
      <c r="BT6">
        <v>1</v>
      </c>
      <c r="BU6" s="31">
        <f t="shared" si="22"/>
        <v>0</v>
      </c>
      <c r="BV6">
        <v>0</v>
      </c>
      <c r="BW6">
        <v>0</v>
      </c>
      <c r="BX6" s="31">
        <f t="shared" si="23"/>
        <v>0</v>
      </c>
      <c r="BY6">
        <v>0</v>
      </c>
      <c r="BZ6">
        <v>0</v>
      </c>
      <c r="CA6" s="31">
        <f t="shared" si="24"/>
        <v>0</v>
      </c>
      <c r="CB6">
        <v>1</v>
      </c>
      <c r="CC6">
        <v>1</v>
      </c>
      <c r="CD6" s="31">
        <f t="shared" si="25"/>
        <v>0</v>
      </c>
      <c r="CE6">
        <v>1</v>
      </c>
      <c r="CF6">
        <v>2</v>
      </c>
      <c r="CG6" s="31">
        <f t="shared" si="26"/>
        <v>1</v>
      </c>
      <c r="CH6">
        <v>0</v>
      </c>
      <c r="CI6">
        <v>0</v>
      </c>
      <c r="CJ6" s="31">
        <f t="shared" si="27"/>
        <v>0</v>
      </c>
      <c r="CK6" s="5">
        <v>0</v>
      </c>
      <c r="CL6" s="5">
        <v>0</v>
      </c>
      <c r="CM6" s="31">
        <f t="shared" si="28"/>
        <v>0</v>
      </c>
      <c r="CN6" s="5">
        <v>0</v>
      </c>
      <c r="CO6" s="5">
        <v>0</v>
      </c>
      <c r="CP6" s="31">
        <f t="shared" si="29"/>
        <v>0</v>
      </c>
      <c r="CQ6">
        <v>1</v>
      </c>
      <c r="CR6">
        <v>1</v>
      </c>
      <c r="CS6" s="31">
        <f t="shared" si="30"/>
        <v>0</v>
      </c>
      <c r="CT6">
        <v>1</v>
      </c>
      <c r="CU6">
        <v>1</v>
      </c>
      <c r="CV6" s="31">
        <f t="shared" si="31"/>
        <v>0</v>
      </c>
      <c r="CW6">
        <v>0</v>
      </c>
      <c r="CX6">
        <v>0</v>
      </c>
      <c r="CY6" s="31">
        <f t="shared" si="32"/>
        <v>0</v>
      </c>
      <c r="CZ6">
        <v>2</v>
      </c>
      <c r="DA6">
        <v>4</v>
      </c>
      <c r="DB6" s="31">
        <f t="shared" si="33"/>
        <v>2</v>
      </c>
      <c r="DC6">
        <v>1</v>
      </c>
      <c r="DD6">
        <v>4</v>
      </c>
      <c r="DE6" s="31">
        <f t="shared" si="34"/>
        <v>3</v>
      </c>
      <c r="DF6">
        <v>0</v>
      </c>
      <c r="DG6">
        <v>0</v>
      </c>
      <c r="DH6" s="31">
        <f t="shared" si="35"/>
        <v>0</v>
      </c>
      <c r="DI6">
        <v>2</v>
      </c>
      <c r="DJ6">
        <v>4</v>
      </c>
      <c r="DK6" s="31">
        <f t="shared" si="36"/>
        <v>2</v>
      </c>
      <c r="DL6">
        <v>1</v>
      </c>
      <c r="DM6">
        <v>2</v>
      </c>
      <c r="DN6" s="31">
        <f t="shared" si="37"/>
        <v>1</v>
      </c>
      <c r="DO6">
        <v>2</v>
      </c>
      <c r="DP6">
        <v>3</v>
      </c>
      <c r="DQ6" s="31">
        <f t="shared" si="38"/>
        <v>1</v>
      </c>
      <c r="DR6">
        <v>1</v>
      </c>
      <c r="DS6">
        <v>3</v>
      </c>
      <c r="DT6" s="31">
        <f t="shared" si="39"/>
        <v>2</v>
      </c>
      <c r="DU6">
        <v>2</v>
      </c>
      <c r="DV6">
        <v>2</v>
      </c>
      <c r="DW6" s="31">
        <f t="shared" si="40"/>
        <v>0</v>
      </c>
      <c r="DX6">
        <v>0</v>
      </c>
      <c r="DY6">
        <v>0</v>
      </c>
      <c r="DZ6" s="31">
        <f t="shared" si="41"/>
        <v>0</v>
      </c>
      <c r="EA6">
        <v>0</v>
      </c>
      <c r="EB6">
        <v>0</v>
      </c>
      <c r="EC6" s="31">
        <f t="shared" si="42"/>
        <v>0</v>
      </c>
      <c r="ED6">
        <v>1</v>
      </c>
      <c r="EE6">
        <v>3</v>
      </c>
      <c r="EF6" s="31">
        <f t="shared" si="43"/>
        <v>2</v>
      </c>
      <c r="EG6">
        <v>1</v>
      </c>
      <c r="EH6">
        <v>3</v>
      </c>
      <c r="EI6" s="31">
        <f t="shared" si="44"/>
        <v>2</v>
      </c>
      <c r="EJ6">
        <v>2</v>
      </c>
      <c r="EK6">
        <v>3</v>
      </c>
      <c r="EL6" s="31">
        <f t="shared" si="45"/>
        <v>1</v>
      </c>
      <c r="EM6">
        <v>1</v>
      </c>
      <c r="EN6">
        <v>1</v>
      </c>
      <c r="EO6" s="31">
        <f t="shared" si="46"/>
        <v>0</v>
      </c>
      <c r="EP6">
        <v>2</v>
      </c>
      <c r="EQ6">
        <v>1</v>
      </c>
      <c r="ER6" s="31">
        <f t="shared" si="47"/>
        <v>1</v>
      </c>
      <c r="ES6">
        <v>0</v>
      </c>
      <c r="ET6">
        <v>0</v>
      </c>
      <c r="EU6" s="31">
        <f t="shared" si="48"/>
        <v>0</v>
      </c>
      <c r="EV6">
        <v>1</v>
      </c>
      <c r="EW6">
        <v>1</v>
      </c>
      <c r="EX6" s="31">
        <f t="shared" si="49"/>
        <v>0</v>
      </c>
      <c r="EY6">
        <v>0</v>
      </c>
      <c r="EZ6">
        <v>0</v>
      </c>
      <c r="FA6" s="31">
        <f t="shared" si="50"/>
        <v>0</v>
      </c>
      <c r="FB6">
        <v>0</v>
      </c>
      <c r="FC6">
        <v>0</v>
      </c>
      <c r="FD6" s="31">
        <f t="shared" si="51"/>
        <v>0</v>
      </c>
      <c r="FE6">
        <v>1</v>
      </c>
      <c r="FF6">
        <v>1</v>
      </c>
      <c r="FG6" s="31">
        <f t="shared" si="52"/>
        <v>0</v>
      </c>
      <c r="FH6">
        <v>1</v>
      </c>
      <c r="FI6">
        <v>2</v>
      </c>
      <c r="FJ6" s="31">
        <f t="shared" si="53"/>
        <v>1</v>
      </c>
      <c r="FK6">
        <v>0</v>
      </c>
      <c r="FL6">
        <v>0</v>
      </c>
      <c r="FM6" s="31">
        <f t="shared" si="64"/>
        <v>0</v>
      </c>
      <c r="FN6">
        <v>1</v>
      </c>
      <c r="FO6">
        <v>1</v>
      </c>
      <c r="FP6" s="31">
        <f t="shared" si="54"/>
        <v>0</v>
      </c>
      <c r="FQ6">
        <v>1</v>
      </c>
      <c r="FR6">
        <v>1</v>
      </c>
      <c r="FS6" s="31">
        <f t="shared" si="55"/>
        <v>0</v>
      </c>
      <c r="FT6">
        <v>0</v>
      </c>
      <c r="FU6">
        <v>0</v>
      </c>
      <c r="FV6" s="31">
        <f t="shared" si="56"/>
        <v>0</v>
      </c>
      <c r="FW6">
        <v>2</v>
      </c>
      <c r="FX6">
        <v>3</v>
      </c>
      <c r="FY6" s="31">
        <f t="shared" si="57"/>
        <v>1</v>
      </c>
      <c r="FZ6">
        <v>2</v>
      </c>
      <c r="GA6">
        <v>3</v>
      </c>
      <c r="GB6" s="31">
        <f t="shared" si="58"/>
        <v>1</v>
      </c>
      <c r="GC6">
        <v>0</v>
      </c>
      <c r="GD6">
        <v>0</v>
      </c>
      <c r="GE6" s="31">
        <f t="shared" si="59"/>
        <v>0</v>
      </c>
      <c r="GF6">
        <v>1</v>
      </c>
      <c r="GG6">
        <v>2</v>
      </c>
      <c r="GH6" s="31">
        <f t="shared" si="60"/>
        <v>1</v>
      </c>
      <c r="GI6">
        <v>2</v>
      </c>
      <c r="GJ6">
        <v>2</v>
      </c>
      <c r="GK6" s="31">
        <f t="shared" si="61"/>
        <v>0</v>
      </c>
      <c r="GL6">
        <v>0</v>
      </c>
      <c r="GM6">
        <v>0</v>
      </c>
      <c r="GN6" s="31">
        <f t="shared" si="62"/>
        <v>0</v>
      </c>
      <c r="GV6" s="5"/>
      <c r="GX6" s="5"/>
      <c r="GY6" s="5"/>
      <c r="GZ6" s="5"/>
      <c r="HJ6" s="5"/>
    </row>
    <row r="7" spans="1:262" x14ac:dyDescent="0.2">
      <c r="A7" s="5">
        <v>8</v>
      </c>
      <c r="B7">
        <v>1</v>
      </c>
      <c r="C7">
        <v>2</v>
      </c>
      <c r="D7" s="31">
        <f t="shared" si="0"/>
        <v>1</v>
      </c>
      <c r="E7" s="5">
        <v>0</v>
      </c>
      <c r="F7" s="5">
        <v>0</v>
      </c>
      <c r="G7" s="31">
        <f t="shared" si="1"/>
        <v>0</v>
      </c>
      <c r="H7" s="5">
        <v>0</v>
      </c>
      <c r="I7" s="5">
        <v>0</v>
      </c>
      <c r="J7" s="31">
        <f t="shared" si="2"/>
        <v>0</v>
      </c>
      <c r="K7" s="5">
        <v>0</v>
      </c>
      <c r="L7" s="5">
        <v>0</v>
      </c>
      <c r="M7" s="31">
        <f t="shared" si="3"/>
        <v>0</v>
      </c>
      <c r="N7">
        <v>1</v>
      </c>
      <c r="O7">
        <v>1</v>
      </c>
      <c r="P7" s="33">
        <f t="shared" si="4"/>
        <v>0</v>
      </c>
      <c r="Q7">
        <v>1</v>
      </c>
      <c r="R7">
        <v>2</v>
      </c>
      <c r="S7" s="31">
        <f t="shared" si="5"/>
        <v>1</v>
      </c>
      <c r="T7">
        <v>1</v>
      </c>
      <c r="U7">
        <v>1</v>
      </c>
      <c r="V7" s="33">
        <f t="shared" si="6"/>
        <v>0</v>
      </c>
      <c r="W7" s="5">
        <v>0</v>
      </c>
      <c r="X7" s="5">
        <v>0</v>
      </c>
      <c r="Y7" s="33">
        <f t="shared" si="7"/>
        <v>0</v>
      </c>
      <c r="Z7" s="5">
        <v>0</v>
      </c>
      <c r="AA7" s="5">
        <v>0</v>
      </c>
      <c r="AB7" s="33">
        <f t="shared" si="8"/>
        <v>0</v>
      </c>
      <c r="AC7">
        <v>1</v>
      </c>
      <c r="AD7">
        <v>1</v>
      </c>
      <c r="AE7" s="31">
        <f t="shared" si="9"/>
        <v>0</v>
      </c>
      <c r="AF7" s="5">
        <v>1</v>
      </c>
      <c r="AG7">
        <v>1</v>
      </c>
      <c r="AH7" s="31">
        <f t="shared" si="10"/>
        <v>0</v>
      </c>
      <c r="AI7" s="5">
        <v>0</v>
      </c>
      <c r="AJ7">
        <v>0</v>
      </c>
      <c r="AK7" s="31">
        <f t="shared" si="11"/>
        <v>0</v>
      </c>
      <c r="AL7" s="5">
        <v>0</v>
      </c>
      <c r="AM7">
        <v>0</v>
      </c>
      <c r="AN7" s="31">
        <f t="shared" si="12"/>
        <v>0</v>
      </c>
      <c r="AO7" s="5">
        <v>0</v>
      </c>
      <c r="AP7">
        <v>0</v>
      </c>
      <c r="AQ7" s="31">
        <f t="shared" si="63"/>
        <v>0</v>
      </c>
      <c r="AR7" s="5">
        <v>1</v>
      </c>
      <c r="AS7">
        <v>1</v>
      </c>
      <c r="AT7" s="31">
        <f t="shared" si="13"/>
        <v>0</v>
      </c>
      <c r="AU7" s="5">
        <v>1</v>
      </c>
      <c r="AV7">
        <v>1</v>
      </c>
      <c r="AW7" s="31">
        <f t="shared" si="14"/>
        <v>0</v>
      </c>
      <c r="AX7">
        <v>0</v>
      </c>
      <c r="AY7">
        <v>0</v>
      </c>
      <c r="AZ7" s="31">
        <f t="shared" si="15"/>
        <v>0</v>
      </c>
      <c r="BA7" s="5">
        <v>0</v>
      </c>
      <c r="BB7" s="5">
        <v>0</v>
      </c>
      <c r="BC7" s="31">
        <f t="shared" si="16"/>
        <v>0</v>
      </c>
      <c r="BD7">
        <v>1</v>
      </c>
      <c r="BE7">
        <v>1</v>
      </c>
      <c r="BF7" s="33">
        <f t="shared" si="17"/>
        <v>0</v>
      </c>
      <c r="BG7">
        <v>1</v>
      </c>
      <c r="BH7">
        <v>1</v>
      </c>
      <c r="BI7" s="31">
        <f t="shared" si="18"/>
        <v>0</v>
      </c>
      <c r="BJ7" s="5">
        <v>0</v>
      </c>
      <c r="BK7" s="5">
        <v>0</v>
      </c>
      <c r="BL7" s="31">
        <f t="shared" si="19"/>
        <v>0</v>
      </c>
      <c r="BM7" s="5">
        <v>0</v>
      </c>
      <c r="BN7" s="5">
        <v>0</v>
      </c>
      <c r="BO7" s="31">
        <f t="shared" si="20"/>
        <v>0</v>
      </c>
      <c r="BP7">
        <v>1</v>
      </c>
      <c r="BQ7">
        <v>1</v>
      </c>
      <c r="BR7" s="31">
        <f t="shared" si="21"/>
        <v>0</v>
      </c>
      <c r="BS7">
        <v>1</v>
      </c>
      <c r="BT7">
        <v>1</v>
      </c>
      <c r="BU7" s="31">
        <f t="shared" si="22"/>
        <v>0</v>
      </c>
      <c r="BV7">
        <v>1</v>
      </c>
      <c r="BW7">
        <v>1</v>
      </c>
      <c r="BX7" s="31">
        <f t="shared" si="23"/>
        <v>0</v>
      </c>
      <c r="BY7">
        <v>0</v>
      </c>
      <c r="BZ7">
        <v>0</v>
      </c>
      <c r="CA7" s="31">
        <f t="shared" si="24"/>
        <v>0</v>
      </c>
      <c r="CB7">
        <v>1</v>
      </c>
      <c r="CC7">
        <v>2</v>
      </c>
      <c r="CD7" s="31">
        <f t="shared" si="25"/>
        <v>1</v>
      </c>
      <c r="CE7">
        <v>1</v>
      </c>
      <c r="CF7">
        <v>2</v>
      </c>
      <c r="CG7" s="31">
        <f t="shared" si="26"/>
        <v>1</v>
      </c>
      <c r="CH7">
        <v>1</v>
      </c>
      <c r="CI7">
        <v>2</v>
      </c>
      <c r="CJ7" s="31">
        <f t="shared" si="27"/>
        <v>1</v>
      </c>
      <c r="CK7" s="5">
        <v>0</v>
      </c>
      <c r="CL7" s="5">
        <v>0</v>
      </c>
      <c r="CM7" s="31">
        <f t="shared" si="28"/>
        <v>0</v>
      </c>
      <c r="CN7" s="5">
        <v>0</v>
      </c>
      <c r="CO7" s="5">
        <v>0</v>
      </c>
      <c r="CP7" s="31">
        <f t="shared" si="29"/>
        <v>0</v>
      </c>
      <c r="CQ7">
        <v>1</v>
      </c>
      <c r="CR7">
        <v>2</v>
      </c>
      <c r="CS7" s="31">
        <f t="shared" si="30"/>
        <v>1</v>
      </c>
      <c r="CT7">
        <v>1</v>
      </c>
      <c r="CU7">
        <v>2</v>
      </c>
      <c r="CV7" s="31">
        <f t="shared" si="31"/>
        <v>1</v>
      </c>
      <c r="CW7">
        <v>1</v>
      </c>
      <c r="CX7">
        <v>2</v>
      </c>
      <c r="CY7" s="31">
        <f t="shared" si="32"/>
        <v>1</v>
      </c>
      <c r="CZ7">
        <v>1</v>
      </c>
      <c r="DA7">
        <v>2</v>
      </c>
      <c r="DB7" s="31">
        <f t="shared" si="33"/>
        <v>1</v>
      </c>
      <c r="DC7">
        <v>1</v>
      </c>
      <c r="DD7">
        <v>2</v>
      </c>
      <c r="DE7" s="31">
        <f t="shared" si="34"/>
        <v>1</v>
      </c>
      <c r="DF7">
        <v>0</v>
      </c>
      <c r="DG7">
        <v>0</v>
      </c>
      <c r="DH7" s="31">
        <f t="shared" si="35"/>
        <v>0</v>
      </c>
      <c r="DI7">
        <v>1</v>
      </c>
      <c r="DJ7">
        <v>1</v>
      </c>
      <c r="DK7" s="31">
        <f t="shared" si="36"/>
        <v>0</v>
      </c>
      <c r="DL7">
        <v>1</v>
      </c>
      <c r="DM7">
        <v>2</v>
      </c>
      <c r="DN7" s="31">
        <f t="shared" si="37"/>
        <v>1</v>
      </c>
      <c r="DO7">
        <v>0</v>
      </c>
      <c r="DP7">
        <v>0</v>
      </c>
      <c r="DQ7" s="31">
        <f t="shared" si="38"/>
        <v>0</v>
      </c>
      <c r="DR7">
        <v>1</v>
      </c>
      <c r="DS7">
        <v>1</v>
      </c>
      <c r="DT7" s="31">
        <f t="shared" si="39"/>
        <v>0</v>
      </c>
      <c r="DU7">
        <v>1</v>
      </c>
      <c r="DV7">
        <v>2</v>
      </c>
      <c r="DW7" s="31">
        <f t="shared" si="40"/>
        <v>1</v>
      </c>
      <c r="DX7">
        <v>1</v>
      </c>
      <c r="DY7">
        <v>2</v>
      </c>
      <c r="DZ7" s="31">
        <f t="shared" si="41"/>
        <v>1</v>
      </c>
      <c r="EA7">
        <v>0</v>
      </c>
      <c r="EB7">
        <v>0</v>
      </c>
      <c r="EC7" s="31">
        <f t="shared" si="42"/>
        <v>0</v>
      </c>
      <c r="ED7">
        <v>1</v>
      </c>
      <c r="EE7">
        <v>2</v>
      </c>
      <c r="EF7" s="31">
        <f t="shared" si="43"/>
        <v>1</v>
      </c>
      <c r="EG7">
        <v>1</v>
      </c>
      <c r="EH7">
        <v>2</v>
      </c>
      <c r="EI7" s="31">
        <f t="shared" si="44"/>
        <v>1</v>
      </c>
      <c r="EJ7">
        <v>1</v>
      </c>
      <c r="EK7">
        <v>2</v>
      </c>
      <c r="EL7" s="31">
        <f t="shared" si="45"/>
        <v>1</v>
      </c>
      <c r="EM7">
        <v>1</v>
      </c>
      <c r="EN7">
        <v>1</v>
      </c>
      <c r="EO7" s="31">
        <f t="shared" si="46"/>
        <v>0</v>
      </c>
      <c r="EP7">
        <v>1</v>
      </c>
      <c r="EQ7">
        <v>1</v>
      </c>
      <c r="ER7" s="31">
        <f t="shared" si="47"/>
        <v>0</v>
      </c>
      <c r="ES7">
        <v>1</v>
      </c>
      <c r="ET7">
        <v>1</v>
      </c>
      <c r="EU7" s="31">
        <f t="shared" si="48"/>
        <v>0</v>
      </c>
      <c r="EV7">
        <v>1</v>
      </c>
      <c r="EW7">
        <v>1</v>
      </c>
      <c r="EX7" s="31">
        <f t="shared" si="49"/>
        <v>0</v>
      </c>
      <c r="EY7">
        <v>1</v>
      </c>
      <c r="EZ7">
        <v>1</v>
      </c>
      <c r="FA7" s="31">
        <f t="shared" si="50"/>
        <v>0</v>
      </c>
      <c r="FB7">
        <v>1</v>
      </c>
      <c r="FC7">
        <v>1</v>
      </c>
      <c r="FD7" s="31">
        <f t="shared" si="51"/>
        <v>0</v>
      </c>
      <c r="FE7">
        <v>1</v>
      </c>
      <c r="FF7">
        <v>1</v>
      </c>
      <c r="FG7" s="31">
        <f t="shared" si="52"/>
        <v>0</v>
      </c>
      <c r="FH7">
        <v>1</v>
      </c>
      <c r="FI7">
        <v>1</v>
      </c>
      <c r="FJ7" s="31">
        <f t="shared" si="53"/>
        <v>0</v>
      </c>
      <c r="FK7">
        <v>1</v>
      </c>
      <c r="FL7">
        <v>1</v>
      </c>
      <c r="FM7" s="31">
        <f t="shared" si="64"/>
        <v>0</v>
      </c>
      <c r="FN7">
        <v>1</v>
      </c>
      <c r="FO7">
        <v>1</v>
      </c>
      <c r="FP7" s="31">
        <f t="shared" si="54"/>
        <v>0</v>
      </c>
      <c r="FQ7">
        <v>1</v>
      </c>
      <c r="FR7">
        <v>2</v>
      </c>
      <c r="FS7" s="31">
        <f t="shared" si="55"/>
        <v>1</v>
      </c>
      <c r="FT7">
        <v>1</v>
      </c>
      <c r="FU7">
        <v>1</v>
      </c>
      <c r="FV7" s="31">
        <f t="shared" si="56"/>
        <v>0</v>
      </c>
      <c r="FW7">
        <v>1</v>
      </c>
      <c r="FX7">
        <v>1</v>
      </c>
      <c r="FY7" s="31">
        <f t="shared" si="57"/>
        <v>0</v>
      </c>
      <c r="FZ7">
        <v>1</v>
      </c>
      <c r="GA7">
        <v>1</v>
      </c>
      <c r="GB7" s="31">
        <f t="shared" si="58"/>
        <v>0</v>
      </c>
      <c r="GC7">
        <v>0</v>
      </c>
      <c r="GD7">
        <v>0</v>
      </c>
      <c r="GE7" s="31">
        <f t="shared" si="59"/>
        <v>0</v>
      </c>
      <c r="GF7">
        <v>1</v>
      </c>
      <c r="GG7">
        <v>1</v>
      </c>
      <c r="GH7" s="31">
        <f t="shared" si="60"/>
        <v>0</v>
      </c>
      <c r="GI7">
        <v>1</v>
      </c>
      <c r="GJ7">
        <v>1</v>
      </c>
      <c r="GK7" s="31">
        <f t="shared" si="61"/>
        <v>0</v>
      </c>
      <c r="GL7">
        <v>1</v>
      </c>
      <c r="GM7">
        <v>1</v>
      </c>
      <c r="GN7" s="31">
        <f t="shared" si="62"/>
        <v>0</v>
      </c>
      <c r="GV7" s="5"/>
      <c r="GX7" s="5"/>
      <c r="GY7" s="5"/>
      <c r="GZ7" s="5"/>
      <c r="HJ7" s="5"/>
    </row>
    <row r="8" spans="1:262" x14ac:dyDescent="0.2">
      <c r="A8" s="5">
        <v>9</v>
      </c>
      <c r="B8">
        <v>1</v>
      </c>
      <c r="C8">
        <v>2</v>
      </c>
      <c r="D8" s="31">
        <f t="shared" si="0"/>
        <v>1</v>
      </c>
      <c r="E8">
        <v>1</v>
      </c>
      <c r="F8">
        <v>2</v>
      </c>
      <c r="G8" s="31">
        <f t="shared" si="1"/>
        <v>1</v>
      </c>
      <c r="H8" s="5">
        <v>0</v>
      </c>
      <c r="I8" s="5">
        <v>0</v>
      </c>
      <c r="J8" s="31">
        <f t="shared" si="2"/>
        <v>0</v>
      </c>
      <c r="K8" s="5">
        <v>0</v>
      </c>
      <c r="L8" s="5">
        <v>0</v>
      </c>
      <c r="M8" s="31">
        <f t="shared" si="3"/>
        <v>0</v>
      </c>
      <c r="N8">
        <v>1</v>
      </c>
      <c r="O8">
        <v>1</v>
      </c>
      <c r="P8" s="33">
        <f t="shared" si="4"/>
        <v>0</v>
      </c>
      <c r="Q8">
        <v>1</v>
      </c>
      <c r="R8">
        <v>1</v>
      </c>
      <c r="S8" s="31">
        <f t="shared" si="5"/>
        <v>0</v>
      </c>
      <c r="T8" s="5">
        <v>0</v>
      </c>
      <c r="U8" s="5">
        <v>0</v>
      </c>
      <c r="V8" s="33">
        <f t="shared" si="6"/>
        <v>0</v>
      </c>
      <c r="W8" s="5">
        <v>0</v>
      </c>
      <c r="X8" s="5">
        <v>0</v>
      </c>
      <c r="Y8" s="33">
        <f t="shared" si="7"/>
        <v>0</v>
      </c>
      <c r="Z8" s="5">
        <v>0</v>
      </c>
      <c r="AA8" s="5">
        <v>0</v>
      </c>
      <c r="AB8" s="33">
        <f t="shared" si="8"/>
        <v>0</v>
      </c>
      <c r="AC8">
        <v>1</v>
      </c>
      <c r="AD8">
        <v>2</v>
      </c>
      <c r="AE8" s="31">
        <f t="shared" si="9"/>
        <v>1</v>
      </c>
      <c r="AF8" s="5">
        <v>1</v>
      </c>
      <c r="AG8">
        <v>1</v>
      </c>
      <c r="AH8" s="31">
        <f t="shared" si="10"/>
        <v>0</v>
      </c>
      <c r="AI8" s="5">
        <v>1</v>
      </c>
      <c r="AJ8">
        <v>2</v>
      </c>
      <c r="AK8" s="31">
        <f t="shared" si="11"/>
        <v>1</v>
      </c>
      <c r="AL8" s="5">
        <v>0</v>
      </c>
      <c r="AM8">
        <v>0</v>
      </c>
      <c r="AN8" s="31">
        <f t="shared" si="12"/>
        <v>0</v>
      </c>
      <c r="AO8" s="5">
        <v>0</v>
      </c>
      <c r="AP8">
        <v>0</v>
      </c>
      <c r="AQ8" s="31">
        <f t="shared" si="63"/>
        <v>0</v>
      </c>
      <c r="AR8" s="5">
        <v>1</v>
      </c>
      <c r="AS8">
        <v>1</v>
      </c>
      <c r="AT8" s="31">
        <f t="shared" si="13"/>
        <v>0</v>
      </c>
      <c r="AU8" s="5">
        <v>1</v>
      </c>
      <c r="AV8">
        <v>2</v>
      </c>
      <c r="AW8" s="31">
        <f t="shared" si="14"/>
        <v>1</v>
      </c>
      <c r="AX8">
        <v>1</v>
      </c>
      <c r="AY8">
        <v>1</v>
      </c>
      <c r="AZ8" s="31">
        <f t="shared" si="15"/>
        <v>0</v>
      </c>
      <c r="BA8" s="5">
        <v>0</v>
      </c>
      <c r="BB8" s="5">
        <v>0</v>
      </c>
      <c r="BC8" s="31">
        <f t="shared" si="16"/>
        <v>0</v>
      </c>
      <c r="BD8">
        <v>1</v>
      </c>
      <c r="BE8">
        <v>1</v>
      </c>
      <c r="BF8" s="33">
        <f t="shared" si="17"/>
        <v>0</v>
      </c>
      <c r="BG8">
        <v>1</v>
      </c>
      <c r="BH8">
        <v>1</v>
      </c>
      <c r="BI8" s="31">
        <f t="shared" si="18"/>
        <v>0</v>
      </c>
      <c r="BJ8" s="5">
        <v>0</v>
      </c>
      <c r="BK8" s="5">
        <v>0</v>
      </c>
      <c r="BL8" s="31">
        <f t="shared" si="19"/>
        <v>0</v>
      </c>
      <c r="BM8" s="5">
        <v>0</v>
      </c>
      <c r="BN8" s="5">
        <v>0</v>
      </c>
      <c r="BO8" s="31">
        <f t="shared" si="20"/>
        <v>0</v>
      </c>
      <c r="BP8">
        <v>1</v>
      </c>
      <c r="BQ8">
        <v>1</v>
      </c>
      <c r="BR8" s="31">
        <f t="shared" si="21"/>
        <v>0</v>
      </c>
      <c r="BS8">
        <v>1</v>
      </c>
      <c r="BT8">
        <v>1</v>
      </c>
      <c r="BU8" s="31">
        <f t="shared" si="22"/>
        <v>0</v>
      </c>
      <c r="BV8">
        <v>0</v>
      </c>
      <c r="BW8">
        <v>0</v>
      </c>
      <c r="BX8" s="31">
        <f t="shared" si="23"/>
        <v>0</v>
      </c>
      <c r="BY8">
        <v>0</v>
      </c>
      <c r="BZ8">
        <v>0</v>
      </c>
      <c r="CA8" s="31">
        <f t="shared" si="24"/>
        <v>0</v>
      </c>
      <c r="CB8">
        <v>1</v>
      </c>
      <c r="CC8">
        <v>1</v>
      </c>
      <c r="CD8" s="31">
        <f t="shared" si="25"/>
        <v>0</v>
      </c>
      <c r="CE8">
        <v>1</v>
      </c>
      <c r="CF8">
        <v>1</v>
      </c>
      <c r="CG8" s="31">
        <f t="shared" si="26"/>
        <v>0</v>
      </c>
      <c r="CH8">
        <v>0</v>
      </c>
      <c r="CI8">
        <v>0</v>
      </c>
      <c r="CJ8" s="31">
        <f t="shared" si="27"/>
        <v>0</v>
      </c>
      <c r="CK8" s="5">
        <v>0</v>
      </c>
      <c r="CL8" s="5">
        <v>0</v>
      </c>
      <c r="CM8" s="31">
        <f t="shared" si="28"/>
        <v>0</v>
      </c>
      <c r="CN8" s="5">
        <v>0</v>
      </c>
      <c r="CO8" s="5">
        <v>0</v>
      </c>
      <c r="CP8" s="31">
        <f t="shared" si="29"/>
        <v>0</v>
      </c>
      <c r="CQ8">
        <v>1</v>
      </c>
      <c r="CR8">
        <v>1</v>
      </c>
      <c r="CS8" s="31">
        <f t="shared" si="30"/>
        <v>0</v>
      </c>
      <c r="CT8">
        <v>1</v>
      </c>
      <c r="CU8">
        <v>1</v>
      </c>
      <c r="CV8" s="31">
        <f t="shared" si="31"/>
        <v>0</v>
      </c>
      <c r="CW8">
        <v>0</v>
      </c>
      <c r="CX8">
        <v>0</v>
      </c>
      <c r="CY8" s="31">
        <f t="shared" si="32"/>
        <v>0</v>
      </c>
      <c r="CZ8">
        <v>1</v>
      </c>
      <c r="DA8">
        <v>1</v>
      </c>
      <c r="DB8" s="31">
        <f t="shared" si="33"/>
        <v>0</v>
      </c>
      <c r="DC8">
        <v>1</v>
      </c>
      <c r="DD8">
        <v>1</v>
      </c>
      <c r="DE8" s="31">
        <f t="shared" si="34"/>
        <v>0</v>
      </c>
      <c r="DF8">
        <v>0</v>
      </c>
      <c r="DG8">
        <v>0</v>
      </c>
      <c r="DH8" s="31">
        <f t="shared" si="35"/>
        <v>0</v>
      </c>
      <c r="DI8">
        <v>1</v>
      </c>
      <c r="DJ8">
        <v>2</v>
      </c>
      <c r="DK8" s="31">
        <f t="shared" si="36"/>
        <v>1</v>
      </c>
      <c r="DL8">
        <v>0</v>
      </c>
      <c r="DM8">
        <v>0</v>
      </c>
      <c r="DN8" s="31">
        <f t="shared" si="37"/>
        <v>0</v>
      </c>
      <c r="DO8">
        <v>0</v>
      </c>
      <c r="DP8">
        <v>0</v>
      </c>
      <c r="DQ8" s="31">
        <f t="shared" si="38"/>
        <v>0</v>
      </c>
      <c r="DR8">
        <v>1</v>
      </c>
      <c r="DS8">
        <v>1</v>
      </c>
      <c r="DT8" s="31">
        <f t="shared" si="39"/>
        <v>0</v>
      </c>
      <c r="DU8">
        <v>1</v>
      </c>
      <c r="DV8">
        <v>2</v>
      </c>
      <c r="DW8" s="31">
        <f t="shared" si="40"/>
        <v>1</v>
      </c>
      <c r="DX8">
        <v>1</v>
      </c>
      <c r="DY8">
        <v>2</v>
      </c>
      <c r="DZ8" s="31">
        <f t="shared" si="41"/>
        <v>1</v>
      </c>
      <c r="EA8">
        <v>0</v>
      </c>
      <c r="EB8">
        <v>0</v>
      </c>
      <c r="EC8" s="31">
        <f t="shared" si="42"/>
        <v>0</v>
      </c>
      <c r="ED8">
        <v>1</v>
      </c>
      <c r="EE8">
        <v>1</v>
      </c>
      <c r="EF8" s="31">
        <f t="shared" si="43"/>
        <v>0</v>
      </c>
      <c r="EG8">
        <v>1</v>
      </c>
      <c r="EH8">
        <v>1</v>
      </c>
      <c r="EI8" s="31">
        <f t="shared" si="44"/>
        <v>0</v>
      </c>
      <c r="EJ8">
        <v>0</v>
      </c>
      <c r="EK8">
        <v>0</v>
      </c>
      <c r="EL8" s="31">
        <f t="shared" si="45"/>
        <v>0</v>
      </c>
      <c r="EM8">
        <v>1</v>
      </c>
      <c r="EN8">
        <v>2</v>
      </c>
      <c r="EO8" s="31">
        <f t="shared" si="46"/>
        <v>1</v>
      </c>
      <c r="EP8">
        <v>1</v>
      </c>
      <c r="EQ8">
        <v>2</v>
      </c>
      <c r="ER8" s="31">
        <f t="shared" si="47"/>
        <v>1</v>
      </c>
      <c r="ES8">
        <v>0</v>
      </c>
      <c r="ET8">
        <v>0</v>
      </c>
      <c r="EU8" s="31">
        <f t="shared" si="48"/>
        <v>0</v>
      </c>
      <c r="EV8">
        <v>1</v>
      </c>
      <c r="EW8">
        <v>1</v>
      </c>
      <c r="EX8" s="31">
        <f t="shared" si="49"/>
        <v>0</v>
      </c>
      <c r="EY8">
        <v>1</v>
      </c>
      <c r="EZ8">
        <v>1</v>
      </c>
      <c r="FA8" s="31">
        <f t="shared" si="50"/>
        <v>0</v>
      </c>
      <c r="FB8">
        <v>1</v>
      </c>
      <c r="FC8">
        <v>1</v>
      </c>
      <c r="FD8" s="31">
        <f t="shared" si="51"/>
        <v>0</v>
      </c>
      <c r="FE8">
        <v>1</v>
      </c>
      <c r="FF8">
        <v>1</v>
      </c>
      <c r="FG8" s="31">
        <f t="shared" si="52"/>
        <v>0</v>
      </c>
      <c r="FH8">
        <v>1</v>
      </c>
      <c r="FI8">
        <v>1</v>
      </c>
      <c r="FJ8" s="31">
        <f t="shared" si="53"/>
        <v>0</v>
      </c>
      <c r="FK8">
        <v>0</v>
      </c>
      <c r="FL8">
        <v>0</v>
      </c>
      <c r="FM8" s="31">
        <f t="shared" si="64"/>
        <v>0</v>
      </c>
      <c r="FN8">
        <v>1</v>
      </c>
      <c r="FO8">
        <v>1</v>
      </c>
      <c r="FP8" s="31">
        <f t="shared" si="54"/>
        <v>0</v>
      </c>
      <c r="FQ8">
        <v>1</v>
      </c>
      <c r="FR8">
        <v>2</v>
      </c>
      <c r="FS8" s="31">
        <f t="shared" si="55"/>
        <v>1</v>
      </c>
      <c r="FT8">
        <v>0</v>
      </c>
      <c r="FU8">
        <v>0</v>
      </c>
      <c r="FV8" s="31">
        <f t="shared" si="56"/>
        <v>0</v>
      </c>
      <c r="FW8">
        <v>1</v>
      </c>
      <c r="FX8">
        <v>1</v>
      </c>
      <c r="FY8" s="31">
        <f t="shared" si="57"/>
        <v>0</v>
      </c>
      <c r="FZ8">
        <v>1</v>
      </c>
      <c r="GA8">
        <v>1</v>
      </c>
      <c r="GB8" s="31">
        <f t="shared" si="58"/>
        <v>0</v>
      </c>
      <c r="GC8">
        <v>0</v>
      </c>
      <c r="GD8">
        <v>0</v>
      </c>
      <c r="GE8" s="31">
        <f t="shared" si="59"/>
        <v>0</v>
      </c>
      <c r="GF8">
        <v>4</v>
      </c>
      <c r="GG8">
        <v>2</v>
      </c>
      <c r="GH8" s="31">
        <f t="shared" si="60"/>
        <v>2</v>
      </c>
      <c r="GI8">
        <v>0</v>
      </c>
      <c r="GJ8">
        <v>0</v>
      </c>
      <c r="GK8" s="31">
        <f t="shared" si="61"/>
        <v>0</v>
      </c>
      <c r="GL8">
        <v>0</v>
      </c>
      <c r="GM8">
        <v>0</v>
      </c>
      <c r="GN8" s="31">
        <f t="shared" si="62"/>
        <v>0</v>
      </c>
      <c r="GV8" s="5"/>
      <c r="GX8" s="5"/>
      <c r="GY8" s="5"/>
      <c r="GZ8" s="5"/>
      <c r="HJ8" s="5"/>
    </row>
    <row r="9" spans="1:262" x14ac:dyDescent="0.2">
      <c r="A9" s="5">
        <v>10</v>
      </c>
      <c r="B9">
        <v>2</v>
      </c>
      <c r="C9">
        <v>2</v>
      </c>
      <c r="D9" s="31">
        <f t="shared" si="0"/>
        <v>0</v>
      </c>
      <c r="E9">
        <v>1</v>
      </c>
      <c r="F9">
        <v>2</v>
      </c>
      <c r="G9" s="31">
        <f t="shared" si="1"/>
        <v>1</v>
      </c>
      <c r="H9" s="5">
        <v>0</v>
      </c>
      <c r="I9" s="5">
        <v>0</v>
      </c>
      <c r="J9" s="31">
        <f t="shared" si="2"/>
        <v>0</v>
      </c>
      <c r="K9" s="5">
        <v>0</v>
      </c>
      <c r="L9" s="5">
        <v>0</v>
      </c>
      <c r="M9" s="31">
        <f t="shared" si="3"/>
        <v>0</v>
      </c>
      <c r="N9">
        <v>1</v>
      </c>
      <c r="O9">
        <v>2</v>
      </c>
      <c r="P9" s="33">
        <f t="shared" si="4"/>
        <v>1</v>
      </c>
      <c r="Q9">
        <v>1</v>
      </c>
      <c r="R9">
        <v>2</v>
      </c>
      <c r="S9" s="31">
        <f t="shared" si="5"/>
        <v>1</v>
      </c>
      <c r="T9">
        <v>1</v>
      </c>
      <c r="U9">
        <v>2</v>
      </c>
      <c r="V9" s="33">
        <f t="shared" si="6"/>
        <v>1</v>
      </c>
      <c r="W9">
        <v>1</v>
      </c>
      <c r="X9">
        <v>2</v>
      </c>
      <c r="Y9" s="33">
        <f t="shared" si="7"/>
        <v>1</v>
      </c>
      <c r="Z9">
        <v>1</v>
      </c>
      <c r="AA9" s="5">
        <v>2</v>
      </c>
      <c r="AB9" s="33">
        <f t="shared" si="8"/>
        <v>1</v>
      </c>
      <c r="AC9">
        <v>1</v>
      </c>
      <c r="AD9">
        <v>2</v>
      </c>
      <c r="AE9" s="31">
        <f t="shared" si="9"/>
        <v>1</v>
      </c>
      <c r="AF9" s="5">
        <v>1</v>
      </c>
      <c r="AG9">
        <v>1</v>
      </c>
      <c r="AH9" s="31">
        <f t="shared" si="10"/>
        <v>0</v>
      </c>
      <c r="AI9" s="5">
        <v>1</v>
      </c>
      <c r="AJ9">
        <v>1</v>
      </c>
      <c r="AK9" s="31">
        <f t="shared" si="11"/>
        <v>0</v>
      </c>
      <c r="AL9" s="5">
        <v>1</v>
      </c>
      <c r="AM9">
        <v>1</v>
      </c>
      <c r="AN9" s="31">
        <f t="shared" si="12"/>
        <v>0</v>
      </c>
      <c r="AO9" s="5">
        <v>1</v>
      </c>
      <c r="AP9">
        <v>1</v>
      </c>
      <c r="AQ9" s="31">
        <f t="shared" si="63"/>
        <v>0</v>
      </c>
      <c r="AR9" s="5">
        <v>1</v>
      </c>
      <c r="AS9">
        <v>1</v>
      </c>
      <c r="AT9" s="31">
        <f t="shared" si="13"/>
        <v>0</v>
      </c>
      <c r="AU9" s="5">
        <v>1</v>
      </c>
      <c r="AV9">
        <v>1</v>
      </c>
      <c r="AW9" s="31">
        <f t="shared" si="14"/>
        <v>0</v>
      </c>
      <c r="AX9">
        <v>1</v>
      </c>
      <c r="AY9">
        <v>1</v>
      </c>
      <c r="AZ9" s="31">
        <f t="shared" si="15"/>
        <v>0</v>
      </c>
      <c r="BA9">
        <v>1</v>
      </c>
      <c r="BB9">
        <v>1</v>
      </c>
      <c r="BC9" s="31">
        <f t="shared" si="16"/>
        <v>0</v>
      </c>
      <c r="BD9">
        <v>1</v>
      </c>
      <c r="BE9">
        <v>2</v>
      </c>
      <c r="BF9" s="33">
        <f t="shared" si="17"/>
        <v>1</v>
      </c>
      <c r="BG9">
        <v>1</v>
      </c>
      <c r="BH9">
        <v>2</v>
      </c>
      <c r="BI9" s="31">
        <f t="shared" si="18"/>
        <v>1</v>
      </c>
      <c r="BJ9" s="5">
        <v>0</v>
      </c>
      <c r="BK9" s="5">
        <v>0</v>
      </c>
      <c r="BL9" s="31">
        <f t="shared" si="19"/>
        <v>0</v>
      </c>
      <c r="BM9" s="5">
        <v>0</v>
      </c>
      <c r="BN9" s="5">
        <v>0</v>
      </c>
      <c r="BO9" s="31">
        <f t="shared" si="20"/>
        <v>0</v>
      </c>
      <c r="BP9">
        <v>1</v>
      </c>
      <c r="BQ9">
        <v>2</v>
      </c>
      <c r="BR9" s="31">
        <f t="shared" si="21"/>
        <v>1</v>
      </c>
      <c r="BS9">
        <v>1</v>
      </c>
      <c r="BT9">
        <v>1</v>
      </c>
      <c r="BU9" s="31">
        <f t="shared" si="22"/>
        <v>0</v>
      </c>
      <c r="BV9">
        <v>1</v>
      </c>
      <c r="BW9">
        <v>1</v>
      </c>
      <c r="BX9" s="31">
        <f t="shared" si="23"/>
        <v>0</v>
      </c>
      <c r="BY9">
        <v>0</v>
      </c>
      <c r="BZ9">
        <v>0</v>
      </c>
      <c r="CA9" s="31">
        <f t="shared" si="24"/>
        <v>0</v>
      </c>
      <c r="CB9">
        <v>1</v>
      </c>
      <c r="CC9">
        <v>1</v>
      </c>
      <c r="CD9" s="31">
        <f t="shared" si="25"/>
        <v>0</v>
      </c>
      <c r="CE9">
        <v>1</v>
      </c>
      <c r="CF9">
        <v>1</v>
      </c>
      <c r="CG9" s="31">
        <f t="shared" si="26"/>
        <v>0</v>
      </c>
      <c r="CH9">
        <v>1</v>
      </c>
      <c r="CI9">
        <v>1</v>
      </c>
      <c r="CJ9" s="31">
        <f t="shared" si="27"/>
        <v>0</v>
      </c>
      <c r="CK9" s="5">
        <v>0</v>
      </c>
      <c r="CL9" s="5">
        <v>0</v>
      </c>
      <c r="CM9" s="31">
        <f t="shared" si="28"/>
        <v>0</v>
      </c>
      <c r="CN9" s="5">
        <v>0</v>
      </c>
      <c r="CO9" s="5">
        <v>0</v>
      </c>
      <c r="CP9" s="31">
        <f t="shared" si="29"/>
        <v>0</v>
      </c>
      <c r="CQ9">
        <v>1</v>
      </c>
      <c r="CR9">
        <v>1</v>
      </c>
      <c r="CS9" s="31">
        <f t="shared" si="30"/>
        <v>0</v>
      </c>
      <c r="CT9">
        <v>1</v>
      </c>
      <c r="CU9">
        <v>1</v>
      </c>
      <c r="CV9" s="31">
        <f t="shared" si="31"/>
        <v>0</v>
      </c>
      <c r="CW9">
        <v>0</v>
      </c>
      <c r="CX9">
        <v>0</v>
      </c>
      <c r="CY9" s="31">
        <f t="shared" si="32"/>
        <v>0</v>
      </c>
      <c r="CZ9">
        <v>1</v>
      </c>
      <c r="DA9">
        <v>1</v>
      </c>
      <c r="DB9" s="31">
        <f t="shared" si="33"/>
        <v>0</v>
      </c>
      <c r="DC9">
        <v>1</v>
      </c>
      <c r="DD9">
        <v>1</v>
      </c>
      <c r="DE9" s="31">
        <f t="shared" si="34"/>
        <v>0</v>
      </c>
      <c r="DF9">
        <v>1</v>
      </c>
      <c r="DG9">
        <v>1</v>
      </c>
      <c r="DH9" s="31">
        <f t="shared" si="35"/>
        <v>0</v>
      </c>
      <c r="DI9">
        <v>1</v>
      </c>
      <c r="DJ9">
        <v>1</v>
      </c>
      <c r="DK9" s="31">
        <f t="shared" si="36"/>
        <v>0</v>
      </c>
      <c r="DL9">
        <v>1</v>
      </c>
      <c r="DM9">
        <v>1</v>
      </c>
      <c r="DN9" s="31">
        <f t="shared" si="37"/>
        <v>0</v>
      </c>
      <c r="DO9">
        <v>1</v>
      </c>
      <c r="DP9">
        <v>1</v>
      </c>
      <c r="DQ9" s="31">
        <f t="shared" si="38"/>
        <v>0</v>
      </c>
      <c r="DR9">
        <v>1</v>
      </c>
      <c r="DS9">
        <v>2</v>
      </c>
      <c r="DT9" s="31">
        <f t="shared" si="39"/>
        <v>1</v>
      </c>
      <c r="DU9">
        <v>1</v>
      </c>
      <c r="DV9">
        <v>2</v>
      </c>
      <c r="DW9" s="31">
        <f t="shared" si="40"/>
        <v>1</v>
      </c>
      <c r="DX9">
        <v>1</v>
      </c>
      <c r="DY9">
        <v>2</v>
      </c>
      <c r="DZ9" s="31">
        <f t="shared" si="41"/>
        <v>1</v>
      </c>
      <c r="EA9">
        <v>1</v>
      </c>
      <c r="EB9">
        <v>2</v>
      </c>
      <c r="EC9" s="31">
        <f t="shared" si="42"/>
        <v>1</v>
      </c>
      <c r="ED9">
        <v>1</v>
      </c>
      <c r="EE9">
        <v>2</v>
      </c>
      <c r="EF9" s="31">
        <f t="shared" si="43"/>
        <v>1</v>
      </c>
      <c r="EG9">
        <v>1</v>
      </c>
      <c r="EH9">
        <v>2</v>
      </c>
      <c r="EI9" s="31">
        <f t="shared" si="44"/>
        <v>1</v>
      </c>
      <c r="EJ9">
        <v>0</v>
      </c>
      <c r="EK9">
        <v>0</v>
      </c>
      <c r="EL9" s="31">
        <f t="shared" si="45"/>
        <v>0</v>
      </c>
      <c r="EM9">
        <v>1</v>
      </c>
      <c r="EN9">
        <v>1</v>
      </c>
      <c r="EO9" s="31">
        <f t="shared" si="46"/>
        <v>0</v>
      </c>
      <c r="EP9">
        <v>2</v>
      </c>
      <c r="EQ9">
        <v>2</v>
      </c>
      <c r="ER9" s="31">
        <f t="shared" si="47"/>
        <v>0</v>
      </c>
      <c r="ES9">
        <v>0</v>
      </c>
      <c r="ET9">
        <v>0</v>
      </c>
      <c r="EU9" s="31">
        <f t="shared" si="48"/>
        <v>0</v>
      </c>
      <c r="EV9">
        <v>1</v>
      </c>
      <c r="EW9">
        <v>2</v>
      </c>
      <c r="EX9" s="31">
        <f t="shared" si="49"/>
        <v>1</v>
      </c>
      <c r="EY9">
        <v>1</v>
      </c>
      <c r="EZ9">
        <v>2</v>
      </c>
      <c r="FA9" s="31">
        <f t="shared" si="50"/>
        <v>1</v>
      </c>
      <c r="FB9">
        <v>1</v>
      </c>
      <c r="FC9">
        <v>1</v>
      </c>
      <c r="FD9" s="31">
        <f t="shared" si="51"/>
        <v>0</v>
      </c>
      <c r="FE9">
        <v>1</v>
      </c>
      <c r="FF9">
        <v>2</v>
      </c>
      <c r="FG9" s="31">
        <f t="shared" si="52"/>
        <v>1</v>
      </c>
      <c r="FH9">
        <v>1</v>
      </c>
      <c r="FI9">
        <v>1</v>
      </c>
      <c r="FJ9" s="31">
        <f t="shared" si="53"/>
        <v>0</v>
      </c>
      <c r="FK9">
        <v>0</v>
      </c>
      <c r="FL9">
        <v>0</v>
      </c>
      <c r="FM9" s="31">
        <f t="shared" si="64"/>
        <v>0</v>
      </c>
      <c r="FN9">
        <v>1</v>
      </c>
      <c r="FO9">
        <v>1</v>
      </c>
      <c r="FP9" s="31">
        <f t="shared" si="54"/>
        <v>0</v>
      </c>
      <c r="FQ9">
        <v>1</v>
      </c>
      <c r="FR9">
        <v>1</v>
      </c>
      <c r="FS9" s="31">
        <f t="shared" si="55"/>
        <v>0</v>
      </c>
      <c r="FT9">
        <v>0</v>
      </c>
      <c r="FU9">
        <v>0</v>
      </c>
      <c r="FV9" s="31">
        <f t="shared" si="56"/>
        <v>0</v>
      </c>
      <c r="FW9">
        <v>1</v>
      </c>
      <c r="FX9">
        <v>1</v>
      </c>
      <c r="FY9" s="31">
        <f t="shared" si="57"/>
        <v>0</v>
      </c>
      <c r="FZ9">
        <v>3</v>
      </c>
      <c r="GA9">
        <v>1</v>
      </c>
      <c r="GB9" s="31">
        <f t="shared" si="58"/>
        <v>2</v>
      </c>
      <c r="GC9">
        <v>1</v>
      </c>
      <c r="GD9">
        <v>1</v>
      </c>
      <c r="GE9" s="31">
        <f t="shared" si="59"/>
        <v>0</v>
      </c>
      <c r="GF9">
        <v>1</v>
      </c>
      <c r="GG9">
        <v>1</v>
      </c>
      <c r="GH9" s="31">
        <f t="shared" si="60"/>
        <v>0</v>
      </c>
      <c r="GI9">
        <v>1</v>
      </c>
      <c r="GJ9">
        <v>1</v>
      </c>
      <c r="GK9" s="31">
        <f t="shared" si="61"/>
        <v>0</v>
      </c>
      <c r="GL9">
        <v>0</v>
      </c>
      <c r="GM9">
        <v>0</v>
      </c>
      <c r="GN9" s="31">
        <f t="shared" si="62"/>
        <v>0</v>
      </c>
      <c r="GV9" s="5"/>
      <c r="GX9" s="5"/>
      <c r="GY9" s="5"/>
      <c r="GZ9" s="5"/>
      <c r="HJ9" s="5"/>
    </row>
    <row r="10" spans="1:262" x14ac:dyDescent="0.2">
      <c r="A10" s="5">
        <v>11</v>
      </c>
      <c r="B10">
        <v>1</v>
      </c>
      <c r="C10">
        <v>2</v>
      </c>
      <c r="D10" s="31">
        <f t="shared" ref="D10:D19" si="65">ABS(B10-C10)</f>
        <v>1</v>
      </c>
      <c r="E10">
        <v>1</v>
      </c>
      <c r="F10">
        <v>1</v>
      </c>
      <c r="G10" s="31">
        <f t="shared" ref="G10:G19" si="66">ABS(E10-F10)</f>
        <v>0</v>
      </c>
      <c r="H10">
        <v>1</v>
      </c>
      <c r="I10">
        <v>2</v>
      </c>
      <c r="J10" s="31">
        <f t="shared" ref="J10:J19" si="67">ABS(H10-I10)</f>
        <v>1</v>
      </c>
      <c r="K10" s="5">
        <v>0</v>
      </c>
      <c r="L10" s="5">
        <v>0</v>
      </c>
      <c r="M10" s="31">
        <f t="shared" ref="M10:M19" si="68">ABS(K10-L10)</f>
        <v>0</v>
      </c>
      <c r="N10">
        <v>1</v>
      </c>
      <c r="O10">
        <v>1</v>
      </c>
      <c r="P10" s="33">
        <f t="shared" ref="P10:P19" si="69">ABS(N10-O10)</f>
        <v>0</v>
      </c>
      <c r="Q10">
        <v>1</v>
      </c>
      <c r="R10">
        <v>2</v>
      </c>
      <c r="S10" s="31">
        <f t="shared" ref="S10:S19" si="70">ABS(Q10-R10)</f>
        <v>1</v>
      </c>
      <c r="T10">
        <v>1</v>
      </c>
      <c r="U10">
        <v>2</v>
      </c>
      <c r="V10" s="33">
        <f t="shared" ref="V10:V19" si="71">ABS(T10-U10)</f>
        <v>1</v>
      </c>
      <c r="W10" s="5">
        <v>0</v>
      </c>
      <c r="X10" s="5">
        <v>0</v>
      </c>
      <c r="Y10" s="33">
        <f t="shared" ref="Y10:Y19" si="72">ABS(W10-X10)</f>
        <v>0</v>
      </c>
      <c r="Z10" s="5">
        <v>0</v>
      </c>
      <c r="AA10" s="5">
        <v>0</v>
      </c>
      <c r="AB10" s="33">
        <f t="shared" ref="AB10:AB19" si="73">ABS(Z10-AA10)</f>
        <v>0</v>
      </c>
      <c r="AC10">
        <v>2</v>
      </c>
      <c r="AD10">
        <v>2</v>
      </c>
      <c r="AE10" s="31">
        <f t="shared" ref="AE10:AE19" si="74">ABS(AC10-AD10)</f>
        <v>0</v>
      </c>
      <c r="AF10" s="5">
        <v>1</v>
      </c>
      <c r="AG10">
        <v>1</v>
      </c>
      <c r="AH10" s="31">
        <f t="shared" ref="AH10:AH19" si="75">ABS(AF10-AG10)</f>
        <v>0</v>
      </c>
      <c r="AI10" s="5">
        <v>0</v>
      </c>
      <c r="AJ10">
        <v>0</v>
      </c>
      <c r="AK10" s="31">
        <f t="shared" ref="AK10:AK19" si="76">ABS(AI10-AJ10)</f>
        <v>0</v>
      </c>
      <c r="AL10" s="5">
        <v>0</v>
      </c>
      <c r="AM10">
        <v>0</v>
      </c>
      <c r="AN10" s="31">
        <f t="shared" ref="AN10:AN19" si="77">ABS(AL10-AM10)</f>
        <v>0</v>
      </c>
      <c r="AO10" s="5">
        <v>0</v>
      </c>
      <c r="AP10">
        <v>0</v>
      </c>
      <c r="AQ10" s="31">
        <f t="shared" ref="AQ10:AQ19" si="78">ABS(AO10-AP10)</f>
        <v>0</v>
      </c>
      <c r="AR10" s="5">
        <v>1</v>
      </c>
      <c r="AS10">
        <v>2</v>
      </c>
      <c r="AT10" s="31">
        <f t="shared" ref="AT10:AT19" si="79">ABS(AR10-AS10)</f>
        <v>1</v>
      </c>
      <c r="AU10" s="5">
        <v>1</v>
      </c>
      <c r="AV10">
        <v>2</v>
      </c>
      <c r="AW10" s="31">
        <f t="shared" ref="AW10:AW19" si="80">ABS(AU10-AV10)</f>
        <v>1</v>
      </c>
      <c r="AX10">
        <v>0</v>
      </c>
      <c r="AY10">
        <v>0</v>
      </c>
      <c r="AZ10" s="31">
        <f t="shared" ref="AZ10:AZ19" si="81">ABS(AX10-AY10)</f>
        <v>0</v>
      </c>
      <c r="BA10" s="5">
        <v>0</v>
      </c>
      <c r="BB10" s="5">
        <v>0</v>
      </c>
      <c r="BC10" s="31">
        <f t="shared" ref="BC10:BC19" si="82">ABS(BA10-BB10)</f>
        <v>0</v>
      </c>
      <c r="BD10">
        <v>1</v>
      </c>
      <c r="BE10">
        <v>1</v>
      </c>
      <c r="BF10" s="33">
        <f t="shared" ref="BF10:BF19" si="83">ABS(BD10-BE10)</f>
        <v>0</v>
      </c>
      <c r="BG10">
        <v>1</v>
      </c>
      <c r="BH10">
        <v>1</v>
      </c>
      <c r="BI10" s="31">
        <f t="shared" ref="BI10:BI19" si="84">ABS(BG10-BH10)</f>
        <v>0</v>
      </c>
      <c r="BJ10">
        <v>1</v>
      </c>
      <c r="BK10">
        <v>2</v>
      </c>
      <c r="BL10" s="31">
        <f t="shared" ref="BL10:BL19" si="85">ABS(BJ10-BK10)</f>
        <v>1</v>
      </c>
      <c r="BM10" s="5">
        <v>0</v>
      </c>
      <c r="BN10" s="5">
        <v>0</v>
      </c>
      <c r="BO10" s="31">
        <f t="shared" ref="BO10:BO19" si="86">ABS(BM10-BN10)</f>
        <v>0</v>
      </c>
      <c r="BP10">
        <v>1</v>
      </c>
      <c r="BQ10">
        <v>2</v>
      </c>
      <c r="BR10" s="31">
        <f t="shared" ref="BR10:BR19" si="87">ABS(BP10-BQ10)</f>
        <v>1</v>
      </c>
      <c r="BS10" s="5">
        <v>0</v>
      </c>
      <c r="BT10" s="5">
        <v>0</v>
      </c>
      <c r="BU10" s="31">
        <f t="shared" ref="BU10:BU19" si="88">ABS(BS10-BT10)</f>
        <v>0</v>
      </c>
      <c r="BV10">
        <v>0</v>
      </c>
      <c r="BW10">
        <v>0</v>
      </c>
      <c r="BX10" s="31">
        <f t="shared" ref="BX10:BX19" si="89">ABS(BV10-BW10)</f>
        <v>0</v>
      </c>
      <c r="BY10">
        <v>0</v>
      </c>
      <c r="BZ10">
        <v>0</v>
      </c>
      <c r="CA10" s="31">
        <f t="shared" ref="CA10:CA19" si="90">ABS(BY10-BZ10)</f>
        <v>0</v>
      </c>
      <c r="CB10">
        <v>1</v>
      </c>
      <c r="CC10">
        <v>1</v>
      </c>
      <c r="CD10" s="31">
        <f t="shared" ref="CD10:CD19" si="91">ABS(CB10-CC10)</f>
        <v>0</v>
      </c>
      <c r="CE10">
        <v>0</v>
      </c>
      <c r="CF10">
        <v>0</v>
      </c>
      <c r="CG10" s="31">
        <f t="shared" ref="CG10:CG19" si="92">ABS(CE10-CF10)</f>
        <v>0</v>
      </c>
      <c r="CH10">
        <v>0</v>
      </c>
      <c r="CI10">
        <v>0</v>
      </c>
      <c r="CJ10" s="31">
        <f t="shared" ref="CJ10:CJ19" si="93">ABS(CH10-CI10)</f>
        <v>0</v>
      </c>
      <c r="CK10" s="5">
        <v>0</v>
      </c>
      <c r="CL10" s="5">
        <v>0</v>
      </c>
      <c r="CM10" s="31">
        <f t="shared" ref="CM10:CM19" si="94">ABS(CK10-CL10)</f>
        <v>0</v>
      </c>
      <c r="CN10" s="5">
        <v>0</v>
      </c>
      <c r="CO10" s="5">
        <v>0</v>
      </c>
      <c r="CP10" s="31">
        <f t="shared" ref="CP10:CP19" si="95">ABS(CN10-CO10)</f>
        <v>0</v>
      </c>
      <c r="CQ10">
        <v>1</v>
      </c>
      <c r="CR10">
        <v>1</v>
      </c>
      <c r="CS10" s="31">
        <f t="shared" ref="CS10:CS19" si="96">ABS(CQ10-CR10)</f>
        <v>0</v>
      </c>
      <c r="CT10">
        <v>1</v>
      </c>
      <c r="CU10">
        <v>2</v>
      </c>
      <c r="CV10" s="31">
        <f t="shared" ref="CV10:CV19" si="97">ABS(CT10-CU10)</f>
        <v>1</v>
      </c>
      <c r="CW10">
        <v>1</v>
      </c>
      <c r="CX10">
        <v>1</v>
      </c>
      <c r="CY10" s="31">
        <f t="shared" ref="CY10:CY19" si="98">ABS(CW10-CX10)</f>
        <v>0</v>
      </c>
      <c r="CZ10">
        <v>1</v>
      </c>
      <c r="DA10">
        <v>1</v>
      </c>
      <c r="DB10" s="31">
        <f t="shared" ref="DB10:DB19" si="99">ABS(CZ10-DA10)</f>
        <v>0</v>
      </c>
      <c r="DC10">
        <v>0</v>
      </c>
      <c r="DD10">
        <v>0</v>
      </c>
      <c r="DE10" s="31">
        <f t="shared" ref="DE10:DE19" si="100">ABS(DC10-DD10)</f>
        <v>0</v>
      </c>
      <c r="DF10">
        <v>0</v>
      </c>
      <c r="DG10">
        <v>0</v>
      </c>
      <c r="DH10" s="31">
        <f t="shared" ref="DH10:DH19" si="101">ABS(DF10-DG10)</f>
        <v>0</v>
      </c>
      <c r="DI10">
        <v>1</v>
      </c>
      <c r="DJ10">
        <v>2</v>
      </c>
      <c r="DK10" s="31">
        <f t="shared" ref="DK10:DK19" si="102">ABS(DI10-DJ10)</f>
        <v>1</v>
      </c>
      <c r="DL10">
        <v>0</v>
      </c>
      <c r="DM10">
        <v>0</v>
      </c>
      <c r="DN10" s="31">
        <f t="shared" ref="DN10:DN19" si="103">ABS(DL10-DM10)</f>
        <v>0</v>
      </c>
      <c r="DO10">
        <v>0</v>
      </c>
      <c r="DP10">
        <v>0</v>
      </c>
      <c r="DQ10" s="31">
        <f t="shared" ref="DQ10:DQ19" si="104">ABS(DO10-DP10)</f>
        <v>0</v>
      </c>
      <c r="DR10">
        <v>1</v>
      </c>
      <c r="DS10">
        <v>1</v>
      </c>
      <c r="DT10" s="31">
        <f t="shared" ref="DT10:DT19" si="105">ABS(DR10-DS10)</f>
        <v>0</v>
      </c>
      <c r="DU10">
        <v>2</v>
      </c>
      <c r="DV10">
        <v>2</v>
      </c>
      <c r="DW10" s="31">
        <f t="shared" ref="DW10:DW19" si="106">ABS(DU10-DV10)</f>
        <v>0</v>
      </c>
      <c r="DX10">
        <v>0</v>
      </c>
      <c r="DY10">
        <v>0</v>
      </c>
      <c r="DZ10" s="31">
        <f t="shared" ref="DZ10:DZ19" si="107">ABS(DX10-DY10)</f>
        <v>0</v>
      </c>
      <c r="EA10">
        <v>0</v>
      </c>
      <c r="EB10">
        <v>0</v>
      </c>
      <c r="EC10" s="31">
        <f t="shared" ref="EC10:EC19" si="108">ABS(EA10-EB10)</f>
        <v>0</v>
      </c>
      <c r="ED10">
        <v>1</v>
      </c>
      <c r="EE10">
        <v>1</v>
      </c>
      <c r="EF10" s="31">
        <f t="shared" ref="EF10:EF19" si="109">ABS(ED10-EE10)</f>
        <v>0</v>
      </c>
      <c r="EG10">
        <v>1</v>
      </c>
      <c r="EH10">
        <v>1</v>
      </c>
      <c r="EI10" s="31">
        <f t="shared" ref="EI10:EI19" si="110">ABS(EG10-EH10)</f>
        <v>0</v>
      </c>
      <c r="EJ10">
        <v>0</v>
      </c>
      <c r="EK10">
        <v>0</v>
      </c>
      <c r="EL10" s="31">
        <f t="shared" ref="EL10:EL19" si="111">ABS(EJ10-EK10)</f>
        <v>0</v>
      </c>
      <c r="EM10">
        <v>1</v>
      </c>
      <c r="EN10">
        <v>1</v>
      </c>
      <c r="EO10" s="31">
        <f t="shared" ref="EO10:EO19" si="112">ABS(EM10-EN10)</f>
        <v>0</v>
      </c>
      <c r="EP10">
        <v>1</v>
      </c>
      <c r="EQ10">
        <v>2</v>
      </c>
      <c r="ER10" s="31">
        <f t="shared" ref="ER10:ER19" si="113">ABS(EP10-EQ10)</f>
        <v>1</v>
      </c>
      <c r="ES10">
        <v>1</v>
      </c>
      <c r="ET10">
        <v>2</v>
      </c>
      <c r="EU10" s="31">
        <f t="shared" ref="EU10:EU19" si="114">ABS(ES10-ET10)</f>
        <v>1</v>
      </c>
      <c r="EV10">
        <v>1</v>
      </c>
      <c r="EW10">
        <v>2</v>
      </c>
      <c r="EX10" s="31">
        <f t="shared" ref="EX10:EX19" si="115">ABS((EV10-EW10))</f>
        <v>1</v>
      </c>
      <c r="EY10">
        <v>1</v>
      </c>
      <c r="EZ10">
        <v>2</v>
      </c>
      <c r="FA10" s="31">
        <f t="shared" ref="FA10:FA19" si="116">ABS(EY10-EZ10)</f>
        <v>1</v>
      </c>
      <c r="FB10">
        <v>0</v>
      </c>
      <c r="FC10">
        <v>0</v>
      </c>
      <c r="FD10" s="31">
        <f t="shared" ref="FD10:FD19" si="117">ABS(FB10-FC10)</f>
        <v>0</v>
      </c>
      <c r="FE10">
        <v>1</v>
      </c>
      <c r="FF10">
        <v>1</v>
      </c>
      <c r="FG10" s="31">
        <f t="shared" ref="FG10:FG19" si="118">ABS(FE10-FF10)</f>
        <v>0</v>
      </c>
      <c r="FH10">
        <v>1</v>
      </c>
      <c r="FI10">
        <v>2</v>
      </c>
      <c r="FJ10" s="31">
        <f t="shared" ref="FJ10:FJ19" si="119">ABS(FH10-FI10)</f>
        <v>1</v>
      </c>
      <c r="FK10">
        <v>0</v>
      </c>
      <c r="FL10">
        <v>0</v>
      </c>
      <c r="FM10" s="31">
        <f t="shared" ref="FM10:FM19" si="120">ABS(FK10-FL10)</f>
        <v>0</v>
      </c>
      <c r="FN10">
        <v>1</v>
      </c>
      <c r="FO10">
        <v>2</v>
      </c>
      <c r="FP10" s="31">
        <f t="shared" ref="FP10:FP19" si="121">ABS(FN10-FO10)</f>
        <v>1</v>
      </c>
      <c r="FQ10">
        <v>1</v>
      </c>
      <c r="FR10">
        <v>2</v>
      </c>
      <c r="FS10" s="31">
        <f t="shared" ref="FS10:FS19" si="122">ABS(FQ10-FR10)</f>
        <v>1</v>
      </c>
      <c r="FT10">
        <v>1</v>
      </c>
      <c r="FU10">
        <v>2</v>
      </c>
      <c r="FV10" s="31">
        <f t="shared" ref="FV10:FV19" si="123">ABS(FT10-FU10)</f>
        <v>1</v>
      </c>
      <c r="FW10">
        <v>1</v>
      </c>
      <c r="FX10">
        <v>2</v>
      </c>
      <c r="FY10" s="31">
        <f t="shared" ref="FY10:FY19" si="124">ABS(FW10-FX10)</f>
        <v>1</v>
      </c>
      <c r="FZ10">
        <v>0</v>
      </c>
      <c r="GA10">
        <v>0</v>
      </c>
      <c r="GB10" s="31">
        <f t="shared" ref="GB10:GB19" si="125">ABS(FZ10-GA10)</f>
        <v>0</v>
      </c>
      <c r="GC10">
        <v>0</v>
      </c>
      <c r="GD10">
        <v>0</v>
      </c>
      <c r="GE10" s="31">
        <f t="shared" ref="GE10:GE19" si="126">ABS(GC10-GD10)</f>
        <v>0</v>
      </c>
      <c r="GF10">
        <v>1</v>
      </c>
      <c r="GG10">
        <v>2</v>
      </c>
      <c r="GH10" s="31">
        <f t="shared" ref="GH10:GH19" si="127">ABS(GF10-GG10)</f>
        <v>1</v>
      </c>
      <c r="GI10">
        <v>0</v>
      </c>
      <c r="GJ10">
        <v>0</v>
      </c>
      <c r="GK10" s="31">
        <f t="shared" ref="GK10:GK19" si="128">ABS(GI10-GJ10)</f>
        <v>0</v>
      </c>
      <c r="GL10">
        <v>0</v>
      </c>
      <c r="GM10">
        <v>0</v>
      </c>
      <c r="GN10" s="31">
        <f t="shared" ref="GN10:GN19" si="129">ABS(GL10-GM10)</f>
        <v>0</v>
      </c>
      <c r="GV10" s="5"/>
      <c r="GX10" s="5"/>
      <c r="GY10" s="5"/>
      <c r="GZ10" s="5"/>
      <c r="HJ10" s="5"/>
    </row>
    <row r="11" spans="1:262" x14ac:dyDescent="0.2">
      <c r="A11" s="5">
        <v>12</v>
      </c>
      <c r="B11">
        <v>1</v>
      </c>
      <c r="C11">
        <v>2</v>
      </c>
      <c r="D11" s="31">
        <f t="shared" si="65"/>
        <v>1</v>
      </c>
      <c r="E11">
        <v>3</v>
      </c>
      <c r="F11">
        <v>1</v>
      </c>
      <c r="G11" s="31">
        <f t="shared" si="66"/>
        <v>2</v>
      </c>
      <c r="H11">
        <v>1</v>
      </c>
      <c r="I11">
        <v>2</v>
      </c>
      <c r="J11" s="31">
        <f t="shared" si="67"/>
        <v>1</v>
      </c>
      <c r="K11" s="5">
        <v>0</v>
      </c>
      <c r="L11" s="5">
        <v>0</v>
      </c>
      <c r="M11" s="31">
        <f t="shared" si="68"/>
        <v>0</v>
      </c>
      <c r="N11">
        <v>1</v>
      </c>
      <c r="O11">
        <v>2</v>
      </c>
      <c r="P11" s="33">
        <f t="shared" si="69"/>
        <v>1</v>
      </c>
      <c r="Q11">
        <v>1</v>
      </c>
      <c r="R11">
        <v>2</v>
      </c>
      <c r="S11" s="31">
        <f t="shared" si="70"/>
        <v>1</v>
      </c>
      <c r="T11" s="5">
        <v>0</v>
      </c>
      <c r="U11" s="5">
        <v>0</v>
      </c>
      <c r="V11" s="33">
        <f t="shared" si="71"/>
        <v>0</v>
      </c>
      <c r="W11" s="5">
        <v>0</v>
      </c>
      <c r="X11" s="5">
        <v>0</v>
      </c>
      <c r="Y11" s="33">
        <f t="shared" si="72"/>
        <v>0</v>
      </c>
      <c r="Z11" s="5">
        <v>0</v>
      </c>
      <c r="AA11" s="5">
        <v>0</v>
      </c>
      <c r="AB11" s="33">
        <f t="shared" si="73"/>
        <v>0</v>
      </c>
      <c r="AC11">
        <v>1</v>
      </c>
      <c r="AD11">
        <v>2</v>
      </c>
      <c r="AE11" s="31">
        <f t="shared" si="74"/>
        <v>1</v>
      </c>
      <c r="AF11" s="5">
        <v>1</v>
      </c>
      <c r="AG11">
        <v>2</v>
      </c>
      <c r="AH11" s="31">
        <f t="shared" si="75"/>
        <v>1</v>
      </c>
      <c r="AI11" s="5">
        <v>0</v>
      </c>
      <c r="AJ11">
        <v>0</v>
      </c>
      <c r="AK11" s="31">
        <f t="shared" si="76"/>
        <v>0</v>
      </c>
      <c r="AL11" s="5">
        <v>0</v>
      </c>
      <c r="AM11">
        <v>0</v>
      </c>
      <c r="AN11" s="31">
        <f t="shared" si="77"/>
        <v>0</v>
      </c>
      <c r="AO11" s="5">
        <v>0</v>
      </c>
      <c r="AP11">
        <v>0</v>
      </c>
      <c r="AQ11" s="31">
        <f t="shared" si="78"/>
        <v>0</v>
      </c>
      <c r="AR11" s="5">
        <v>1</v>
      </c>
      <c r="AS11">
        <v>1</v>
      </c>
      <c r="AT11" s="31">
        <f t="shared" si="79"/>
        <v>0</v>
      </c>
      <c r="AU11" s="5">
        <v>1</v>
      </c>
      <c r="AV11">
        <v>1</v>
      </c>
      <c r="AW11" s="31">
        <f t="shared" si="80"/>
        <v>0</v>
      </c>
      <c r="AX11">
        <v>0</v>
      </c>
      <c r="AY11">
        <v>0</v>
      </c>
      <c r="AZ11" s="31">
        <f t="shared" si="81"/>
        <v>0</v>
      </c>
      <c r="BA11" s="5">
        <v>0</v>
      </c>
      <c r="BB11" s="5">
        <v>0</v>
      </c>
      <c r="BC11" s="31">
        <f t="shared" si="82"/>
        <v>0</v>
      </c>
      <c r="BD11">
        <v>1</v>
      </c>
      <c r="BE11">
        <v>2</v>
      </c>
      <c r="BF11" s="33">
        <f t="shared" si="83"/>
        <v>1</v>
      </c>
      <c r="BG11">
        <v>1</v>
      </c>
      <c r="BH11">
        <v>2</v>
      </c>
      <c r="BI11" s="31">
        <f t="shared" si="84"/>
        <v>1</v>
      </c>
      <c r="BJ11" s="5">
        <v>0</v>
      </c>
      <c r="BK11" s="5">
        <v>0</v>
      </c>
      <c r="BL11" s="31">
        <f t="shared" si="85"/>
        <v>0</v>
      </c>
      <c r="BM11" s="5">
        <v>0</v>
      </c>
      <c r="BN11" s="5">
        <v>0</v>
      </c>
      <c r="BO11" s="31">
        <f t="shared" si="86"/>
        <v>0</v>
      </c>
      <c r="BP11">
        <v>1</v>
      </c>
      <c r="BQ11">
        <v>1</v>
      </c>
      <c r="BR11" s="31">
        <f t="shared" si="87"/>
        <v>0</v>
      </c>
      <c r="BS11">
        <v>3</v>
      </c>
      <c r="BT11">
        <v>3</v>
      </c>
      <c r="BU11" s="31">
        <f t="shared" si="88"/>
        <v>0</v>
      </c>
      <c r="BV11">
        <v>0</v>
      </c>
      <c r="BW11">
        <v>0</v>
      </c>
      <c r="BX11" s="31">
        <f t="shared" si="89"/>
        <v>0</v>
      </c>
      <c r="BY11">
        <v>0</v>
      </c>
      <c r="BZ11">
        <v>0</v>
      </c>
      <c r="CA11" s="31">
        <f t="shared" si="90"/>
        <v>0</v>
      </c>
      <c r="CB11">
        <v>1</v>
      </c>
      <c r="CC11">
        <v>2</v>
      </c>
      <c r="CD11" s="31">
        <f t="shared" si="91"/>
        <v>1</v>
      </c>
      <c r="CE11">
        <v>2</v>
      </c>
      <c r="CF11">
        <v>2</v>
      </c>
      <c r="CG11" s="31">
        <f t="shared" si="92"/>
        <v>0</v>
      </c>
      <c r="CH11">
        <v>0</v>
      </c>
      <c r="CI11">
        <v>0</v>
      </c>
      <c r="CJ11" s="31">
        <f t="shared" si="93"/>
        <v>0</v>
      </c>
      <c r="CK11" s="5">
        <v>0</v>
      </c>
      <c r="CL11" s="5">
        <v>0</v>
      </c>
      <c r="CM11" s="31">
        <f t="shared" si="94"/>
        <v>0</v>
      </c>
      <c r="CN11" s="5">
        <v>0</v>
      </c>
      <c r="CO11" s="5">
        <v>0</v>
      </c>
      <c r="CP11" s="31">
        <f t="shared" si="95"/>
        <v>0</v>
      </c>
      <c r="CQ11">
        <v>2</v>
      </c>
      <c r="CR11">
        <v>2</v>
      </c>
      <c r="CS11" s="31">
        <f t="shared" si="96"/>
        <v>0</v>
      </c>
      <c r="CT11">
        <v>1</v>
      </c>
      <c r="CU11">
        <v>2</v>
      </c>
      <c r="CV11" s="31">
        <f t="shared" si="97"/>
        <v>1</v>
      </c>
      <c r="CW11">
        <v>0</v>
      </c>
      <c r="CX11">
        <v>0</v>
      </c>
      <c r="CY11" s="31">
        <f t="shared" si="98"/>
        <v>0</v>
      </c>
      <c r="CZ11">
        <v>1</v>
      </c>
      <c r="DA11">
        <v>2</v>
      </c>
      <c r="DB11" s="31">
        <f t="shared" si="99"/>
        <v>1</v>
      </c>
      <c r="DC11">
        <v>2</v>
      </c>
      <c r="DD11">
        <v>2</v>
      </c>
      <c r="DE11" s="31">
        <f t="shared" si="100"/>
        <v>0</v>
      </c>
      <c r="DF11">
        <v>0</v>
      </c>
      <c r="DG11">
        <v>0</v>
      </c>
      <c r="DH11" s="31">
        <f t="shared" si="101"/>
        <v>0</v>
      </c>
      <c r="DI11">
        <v>2</v>
      </c>
      <c r="DJ11">
        <v>2</v>
      </c>
      <c r="DK11" s="31">
        <f t="shared" si="102"/>
        <v>0</v>
      </c>
      <c r="DL11">
        <v>1</v>
      </c>
      <c r="DM11">
        <v>1</v>
      </c>
      <c r="DN11" s="31">
        <f t="shared" si="103"/>
        <v>0</v>
      </c>
      <c r="DO11">
        <v>0</v>
      </c>
      <c r="DP11">
        <v>0</v>
      </c>
      <c r="DQ11" s="31">
        <f t="shared" si="104"/>
        <v>0</v>
      </c>
      <c r="DR11">
        <v>1</v>
      </c>
      <c r="DS11">
        <v>1</v>
      </c>
      <c r="DT11" s="31">
        <f t="shared" si="105"/>
        <v>0</v>
      </c>
      <c r="DU11">
        <v>1</v>
      </c>
      <c r="DV11">
        <v>1</v>
      </c>
      <c r="DW11" s="31">
        <f t="shared" si="106"/>
        <v>0</v>
      </c>
      <c r="DX11">
        <v>0</v>
      </c>
      <c r="DY11">
        <v>0</v>
      </c>
      <c r="DZ11" s="31">
        <f t="shared" si="107"/>
        <v>0</v>
      </c>
      <c r="EA11">
        <v>0</v>
      </c>
      <c r="EB11">
        <v>0</v>
      </c>
      <c r="EC11" s="31">
        <f t="shared" si="108"/>
        <v>0</v>
      </c>
      <c r="ED11">
        <v>1</v>
      </c>
      <c r="EE11">
        <v>1</v>
      </c>
      <c r="EF11" s="31">
        <f t="shared" si="109"/>
        <v>0</v>
      </c>
      <c r="EG11">
        <v>1</v>
      </c>
      <c r="EH11">
        <v>1</v>
      </c>
      <c r="EI11" s="31">
        <f t="shared" si="110"/>
        <v>0</v>
      </c>
      <c r="EJ11">
        <v>0</v>
      </c>
      <c r="EK11">
        <v>0</v>
      </c>
      <c r="EL11" s="31">
        <f t="shared" si="111"/>
        <v>0</v>
      </c>
      <c r="EM11">
        <v>1</v>
      </c>
      <c r="EN11">
        <v>1</v>
      </c>
      <c r="EO11" s="31">
        <f t="shared" si="112"/>
        <v>0</v>
      </c>
      <c r="EP11">
        <v>1</v>
      </c>
      <c r="EQ11">
        <v>1</v>
      </c>
      <c r="ER11" s="31">
        <f t="shared" si="113"/>
        <v>0</v>
      </c>
      <c r="ES11">
        <v>0</v>
      </c>
      <c r="ET11">
        <v>0</v>
      </c>
      <c r="EU11" s="31">
        <f t="shared" si="114"/>
        <v>0</v>
      </c>
      <c r="EV11">
        <v>1</v>
      </c>
      <c r="EW11">
        <v>1</v>
      </c>
      <c r="EX11" s="31">
        <f t="shared" si="115"/>
        <v>0</v>
      </c>
      <c r="EY11">
        <v>0</v>
      </c>
      <c r="EZ11">
        <v>0</v>
      </c>
      <c r="FA11" s="31">
        <f t="shared" si="116"/>
        <v>0</v>
      </c>
      <c r="FB11">
        <v>0</v>
      </c>
      <c r="FC11">
        <v>0</v>
      </c>
      <c r="FD11" s="31">
        <f t="shared" si="117"/>
        <v>0</v>
      </c>
      <c r="FE11">
        <v>1</v>
      </c>
      <c r="FF11">
        <v>1</v>
      </c>
      <c r="FG11" s="31">
        <f t="shared" si="118"/>
        <v>0</v>
      </c>
      <c r="FH11">
        <v>1</v>
      </c>
      <c r="FI11">
        <v>1</v>
      </c>
      <c r="FJ11" s="31">
        <f t="shared" si="119"/>
        <v>0</v>
      </c>
      <c r="FK11">
        <v>1</v>
      </c>
      <c r="FL11">
        <v>1</v>
      </c>
      <c r="FM11" s="31">
        <f t="shared" si="120"/>
        <v>0</v>
      </c>
      <c r="FN11">
        <v>1</v>
      </c>
      <c r="FO11">
        <v>1</v>
      </c>
      <c r="FP11" s="31">
        <f t="shared" si="121"/>
        <v>0</v>
      </c>
      <c r="FQ11">
        <v>1</v>
      </c>
      <c r="FR11">
        <v>1</v>
      </c>
      <c r="FS11" s="31">
        <f t="shared" si="122"/>
        <v>0</v>
      </c>
      <c r="FT11">
        <v>0</v>
      </c>
      <c r="FU11">
        <v>0</v>
      </c>
      <c r="FV11" s="31">
        <f t="shared" si="123"/>
        <v>0</v>
      </c>
      <c r="FW11">
        <v>2</v>
      </c>
      <c r="FX11">
        <v>1</v>
      </c>
      <c r="FY11" s="31">
        <f t="shared" si="124"/>
        <v>1</v>
      </c>
      <c r="FZ11">
        <v>1</v>
      </c>
      <c r="GA11">
        <v>1</v>
      </c>
      <c r="GB11" s="31">
        <f t="shared" si="125"/>
        <v>0</v>
      </c>
      <c r="GC11">
        <v>0</v>
      </c>
      <c r="GD11">
        <v>0</v>
      </c>
      <c r="GE11" s="31">
        <f t="shared" si="126"/>
        <v>0</v>
      </c>
      <c r="GF11">
        <v>1</v>
      </c>
      <c r="GG11">
        <v>1</v>
      </c>
      <c r="GH11" s="31">
        <f t="shared" si="127"/>
        <v>0</v>
      </c>
      <c r="GI11">
        <v>1</v>
      </c>
      <c r="GJ11">
        <v>1</v>
      </c>
      <c r="GK11" s="31">
        <f t="shared" si="128"/>
        <v>0</v>
      </c>
      <c r="GL11">
        <v>0</v>
      </c>
      <c r="GM11">
        <v>0</v>
      </c>
      <c r="GN11" s="31">
        <f t="shared" si="129"/>
        <v>0</v>
      </c>
      <c r="GV11" s="5"/>
      <c r="GX11" s="5"/>
      <c r="GY11" s="5"/>
      <c r="GZ11" s="5"/>
      <c r="HJ11" s="5"/>
    </row>
    <row r="12" spans="1:262" x14ac:dyDescent="0.2">
      <c r="A12" s="5">
        <v>13</v>
      </c>
      <c r="B12">
        <v>1</v>
      </c>
      <c r="C12">
        <v>1</v>
      </c>
      <c r="D12" s="31">
        <f t="shared" si="65"/>
        <v>0</v>
      </c>
      <c r="E12">
        <v>1</v>
      </c>
      <c r="F12">
        <v>1</v>
      </c>
      <c r="G12" s="31">
        <f t="shared" si="66"/>
        <v>0</v>
      </c>
      <c r="H12" s="5">
        <v>0</v>
      </c>
      <c r="I12" s="5">
        <v>0</v>
      </c>
      <c r="J12" s="31">
        <f t="shared" si="67"/>
        <v>0</v>
      </c>
      <c r="K12" s="5">
        <v>0</v>
      </c>
      <c r="L12" s="5">
        <v>0</v>
      </c>
      <c r="M12" s="31">
        <f t="shared" si="68"/>
        <v>0</v>
      </c>
      <c r="N12">
        <v>1</v>
      </c>
      <c r="O12">
        <v>1</v>
      </c>
      <c r="P12" s="33">
        <f t="shared" si="69"/>
        <v>0</v>
      </c>
      <c r="Q12">
        <v>1</v>
      </c>
      <c r="R12">
        <v>1</v>
      </c>
      <c r="S12" s="31">
        <f t="shared" si="70"/>
        <v>0</v>
      </c>
      <c r="T12" s="5">
        <v>0</v>
      </c>
      <c r="U12" s="5">
        <v>0</v>
      </c>
      <c r="V12" s="33">
        <f t="shared" si="71"/>
        <v>0</v>
      </c>
      <c r="W12" s="5">
        <v>0</v>
      </c>
      <c r="X12" s="5">
        <v>0</v>
      </c>
      <c r="Y12" s="33">
        <f t="shared" si="72"/>
        <v>0</v>
      </c>
      <c r="Z12" s="5">
        <v>0</v>
      </c>
      <c r="AA12" s="5">
        <v>0</v>
      </c>
      <c r="AB12" s="33">
        <f t="shared" si="73"/>
        <v>0</v>
      </c>
      <c r="AC12">
        <v>1</v>
      </c>
      <c r="AD12">
        <v>1</v>
      </c>
      <c r="AE12" s="31">
        <f t="shared" si="74"/>
        <v>0</v>
      </c>
      <c r="AF12" s="5">
        <v>1</v>
      </c>
      <c r="AG12">
        <v>1</v>
      </c>
      <c r="AH12" s="31">
        <f t="shared" si="75"/>
        <v>0</v>
      </c>
      <c r="AI12" s="5">
        <v>0</v>
      </c>
      <c r="AJ12">
        <v>0</v>
      </c>
      <c r="AK12" s="31">
        <f t="shared" si="76"/>
        <v>0</v>
      </c>
      <c r="AL12" s="5">
        <v>0</v>
      </c>
      <c r="AM12">
        <v>0</v>
      </c>
      <c r="AN12" s="31">
        <f t="shared" si="77"/>
        <v>0</v>
      </c>
      <c r="AO12" s="5">
        <v>0</v>
      </c>
      <c r="AP12">
        <v>0</v>
      </c>
      <c r="AQ12" s="31">
        <f t="shared" si="78"/>
        <v>0</v>
      </c>
      <c r="AR12" s="5">
        <v>1</v>
      </c>
      <c r="AS12">
        <v>1</v>
      </c>
      <c r="AT12" s="31">
        <f t="shared" si="79"/>
        <v>0</v>
      </c>
      <c r="AU12" s="5">
        <v>2</v>
      </c>
      <c r="AV12">
        <v>2</v>
      </c>
      <c r="AW12" s="31">
        <f t="shared" si="80"/>
        <v>0</v>
      </c>
      <c r="AX12">
        <v>0</v>
      </c>
      <c r="AY12">
        <v>0</v>
      </c>
      <c r="AZ12" s="31">
        <f t="shared" si="81"/>
        <v>0</v>
      </c>
      <c r="BA12" s="5">
        <v>0</v>
      </c>
      <c r="BB12" s="5">
        <v>0</v>
      </c>
      <c r="BC12" s="31">
        <f t="shared" si="82"/>
        <v>0</v>
      </c>
      <c r="BD12">
        <v>1</v>
      </c>
      <c r="BE12">
        <v>1</v>
      </c>
      <c r="BF12" s="33">
        <f t="shared" si="83"/>
        <v>0</v>
      </c>
      <c r="BG12">
        <v>1</v>
      </c>
      <c r="BH12">
        <v>1</v>
      </c>
      <c r="BI12" s="31">
        <f t="shared" si="84"/>
        <v>0</v>
      </c>
      <c r="BJ12">
        <v>1</v>
      </c>
      <c r="BK12">
        <v>1</v>
      </c>
      <c r="BL12" s="31">
        <f t="shared" si="85"/>
        <v>0</v>
      </c>
      <c r="BM12" s="5">
        <v>0</v>
      </c>
      <c r="BN12" s="5">
        <v>0</v>
      </c>
      <c r="BO12" s="31">
        <f t="shared" si="86"/>
        <v>0</v>
      </c>
      <c r="BP12">
        <v>1</v>
      </c>
      <c r="BQ12">
        <v>1</v>
      </c>
      <c r="BR12" s="31">
        <f t="shared" si="87"/>
        <v>0</v>
      </c>
      <c r="BS12">
        <v>1</v>
      </c>
      <c r="BT12">
        <v>1</v>
      </c>
      <c r="BU12" s="31">
        <f t="shared" si="88"/>
        <v>0</v>
      </c>
      <c r="BV12">
        <v>0</v>
      </c>
      <c r="BW12">
        <v>0</v>
      </c>
      <c r="BX12" s="31">
        <f t="shared" si="89"/>
        <v>0</v>
      </c>
      <c r="BY12">
        <v>0</v>
      </c>
      <c r="BZ12">
        <v>0</v>
      </c>
      <c r="CA12" s="31">
        <f t="shared" si="90"/>
        <v>0</v>
      </c>
      <c r="CB12">
        <v>1</v>
      </c>
      <c r="CC12">
        <v>1</v>
      </c>
      <c r="CD12" s="31">
        <f t="shared" si="91"/>
        <v>0</v>
      </c>
      <c r="CE12">
        <v>1</v>
      </c>
      <c r="CF12">
        <v>1</v>
      </c>
      <c r="CG12" s="31">
        <f t="shared" si="92"/>
        <v>0</v>
      </c>
      <c r="CH12">
        <v>2</v>
      </c>
      <c r="CI12">
        <v>1</v>
      </c>
      <c r="CJ12" s="31">
        <f t="shared" si="93"/>
        <v>1</v>
      </c>
      <c r="CK12" s="5">
        <v>0</v>
      </c>
      <c r="CL12" s="5">
        <v>0</v>
      </c>
      <c r="CM12" s="31">
        <f t="shared" si="94"/>
        <v>0</v>
      </c>
      <c r="CN12" s="5">
        <v>0</v>
      </c>
      <c r="CO12" s="5">
        <v>0</v>
      </c>
      <c r="CP12" s="31">
        <f t="shared" si="95"/>
        <v>0</v>
      </c>
      <c r="CQ12">
        <v>1</v>
      </c>
      <c r="CR12">
        <v>1</v>
      </c>
      <c r="CS12" s="31">
        <f t="shared" si="96"/>
        <v>0</v>
      </c>
      <c r="CT12" s="5">
        <v>0</v>
      </c>
      <c r="CU12" s="5">
        <v>0</v>
      </c>
      <c r="CV12" s="31">
        <f t="shared" si="97"/>
        <v>0</v>
      </c>
      <c r="CW12">
        <v>0</v>
      </c>
      <c r="CX12">
        <v>0</v>
      </c>
      <c r="CY12" s="31">
        <f t="shared" si="98"/>
        <v>0</v>
      </c>
      <c r="CZ12">
        <v>1</v>
      </c>
      <c r="DA12">
        <v>1</v>
      </c>
      <c r="DB12" s="31">
        <f t="shared" si="99"/>
        <v>0</v>
      </c>
      <c r="DC12">
        <v>0</v>
      </c>
      <c r="DD12">
        <v>0</v>
      </c>
      <c r="DE12" s="31">
        <f t="shared" si="100"/>
        <v>0</v>
      </c>
      <c r="DF12">
        <v>0</v>
      </c>
      <c r="DG12">
        <v>0</v>
      </c>
      <c r="DH12" s="31">
        <f t="shared" si="101"/>
        <v>0</v>
      </c>
      <c r="DI12">
        <v>2</v>
      </c>
      <c r="DJ12">
        <v>1</v>
      </c>
      <c r="DK12" s="31">
        <f t="shared" si="102"/>
        <v>1</v>
      </c>
      <c r="DL12">
        <v>1</v>
      </c>
      <c r="DM12">
        <v>1</v>
      </c>
      <c r="DN12" s="31">
        <f t="shared" si="103"/>
        <v>0</v>
      </c>
      <c r="DO12">
        <v>0</v>
      </c>
      <c r="DP12">
        <v>0</v>
      </c>
      <c r="DQ12" s="31">
        <f t="shared" si="104"/>
        <v>0</v>
      </c>
      <c r="DR12">
        <v>1</v>
      </c>
      <c r="DS12">
        <v>1</v>
      </c>
      <c r="DT12" s="31">
        <f t="shared" si="105"/>
        <v>0</v>
      </c>
      <c r="DU12">
        <v>1</v>
      </c>
      <c r="DV12">
        <v>1</v>
      </c>
      <c r="DW12" s="31">
        <f t="shared" si="106"/>
        <v>0</v>
      </c>
      <c r="DX12">
        <v>0</v>
      </c>
      <c r="DY12">
        <v>0</v>
      </c>
      <c r="DZ12" s="31">
        <f t="shared" si="107"/>
        <v>0</v>
      </c>
      <c r="EA12">
        <v>0</v>
      </c>
      <c r="EB12">
        <v>0</v>
      </c>
      <c r="EC12" s="31">
        <f t="shared" si="108"/>
        <v>0</v>
      </c>
      <c r="ED12">
        <v>2</v>
      </c>
      <c r="EE12">
        <v>2</v>
      </c>
      <c r="EF12" s="31">
        <f t="shared" si="109"/>
        <v>0</v>
      </c>
      <c r="EG12">
        <v>0</v>
      </c>
      <c r="EH12">
        <v>0</v>
      </c>
      <c r="EI12" s="31">
        <f t="shared" si="110"/>
        <v>0</v>
      </c>
      <c r="EJ12">
        <v>0</v>
      </c>
      <c r="EK12">
        <v>0</v>
      </c>
      <c r="EL12" s="31">
        <f t="shared" si="111"/>
        <v>0</v>
      </c>
      <c r="EM12">
        <v>1</v>
      </c>
      <c r="EN12">
        <v>2</v>
      </c>
      <c r="EO12" s="31">
        <f t="shared" si="112"/>
        <v>1</v>
      </c>
      <c r="EP12">
        <v>0</v>
      </c>
      <c r="EQ12">
        <v>0</v>
      </c>
      <c r="ER12" s="31">
        <f t="shared" si="113"/>
        <v>0</v>
      </c>
      <c r="ES12">
        <v>0</v>
      </c>
      <c r="ET12">
        <v>0</v>
      </c>
      <c r="EU12" s="31">
        <f t="shared" si="114"/>
        <v>0</v>
      </c>
      <c r="EV12">
        <v>1</v>
      </c>
      <c r="EW12">
        <v>1</v>
      </c>
      <c r="EX12" s="31">
        <f t="shared" si="115"/>
        <v>0</v>
      </c>
      <c r="EY12">
        <v>1</v>
      </c>
      <c r="EZ12">
        <v>1</v>
      </c>
      <c r="FA12" s="31">
        <f t="shared" si="116"/>
        <v>0</v>
      </c>
      <c r="FB12">
        <v>0</v>
      </c>
      <c r="FC12">
        <v>0</v>
      </c>
      <c r="FD12" s="31">
        <f t="shared" si="117"/>
        <v>0</v>
      </c>
      <c r="FE12">
        <v>1</v>
      </c>
      <c r="FF12">
        <v>1</v>
      </c>
      <c r="FG12" s="31">
        <f t="shared" si="118"/>
        <v>0</v>
      </c>
      <c r="FH12">
        <v>1</v>
      </c>
      <c r="FI12">
        <v>1</v>
      </c>
      <c r="FJ12" s="31">
        <f t="shared" si="119"/>
        <v>0</v>
      </c>
      <c r="FK12">
        <v>0</v>
      </c>
      <c r="FL12">
        <v>0</v>
      </c>
      <c r="FM12" s="31">
        <f t="shared" si="120"/>
        <v>0</v>
      </c>
      <c r="FN12">
        <v>1</v>
      </c>
      <c r="FO12">
        <v>1</v>
      </c>
      <c r="FP12" s="31">
        <f t="shared" si="121"/>
        <v>0</v>
      </c>
      <c r="FQ12">
        <v>0</v>
      </c>
      <c r="FR12">
        <v>0</v>
      </c>
      <c r="FS12" s="31">
        <f t="shared" si="122"/>
        <v>0</v>
      </c>
      <c r="FT12">
        <v>0</v>
      </c>
      <c r="FU12">
        <v>0</v>
      </c>
      <c r="FV12" s="31">
        <f t="shared" si="123"/>
        <v>0</v>
      </c>
      <c r="FW12">
        <v>1</v>
      </c>
      <c r="FX12">
        <v>1</v>
      </c>
      <c r="FY12" s="31">
        <f t="shared" si="124"/>
        <v>0</v>
      </c>
      <c r="FZ12">
        <v>1</v>
      </c>
      <c r="GA12">
        <v>2</v>
      </c>
      <c r="GB12" s="31">
        <f t="shared" si="125"/>
        <v>1</v>
      </c>
      <c r="GC12">
        <v>0</v>
      </c>
      <c r="GD12">
        <v>0</v>
      </c>
      <c r="GE12" s="31">
        <f t="shared" si="126"/>
        <v>0</v>
      </c>
      <c r="GF12">
        <v>1</v>
      </c>
      <c r="GG12">
        <v>1</v>
      </c>
      <c r="GH12" s="31">
        <f t="shared" si="127"/>
        <v>0</v>
      </c>
      <c r="GI12">
        <v>0</v>
      </c>
      <c r="GJ12">
        <v>0</v>
      </c>
      <c r="GK12" s="31">
        <f t="shared" si="128"/>
        <v>0</v>
      </c>
      <c r="GL12">
        <v>0</v>
      </c>
      <c r="GM12">
        <v>0</v>
      </c>
      <c r="GN12" s="31">
        <f t="shared" si="129"/>
        <v>0</v>
      </c>
      <c r="GV12" s="5"/>
      <c r="GX12" s="5"/>
      <c r="GY12" s="5"/>
      <c r="GZ12" s="5"/>
      <c r="HJ12" s="5"/>
    </row>
    <row r="13" spans="1:262" x14ac:dyDescent="0.2">
      <c r="A13" s="5">
        <v>14</v>
      </c>
      <c r="B13">
        <v>1</v>
      </c>
      <c r="C13">
        <v>1</v>
      </c>
      <c r="D13" s="31">
        <f t="shared" si="65"/>
        <v>0</v>
      </c>
      <c r="E13">
        <v>1</v>
      </c>
      <c r="F13">
        <v>2</v>
      </c>
      <c r="G13" s="31">
        <f t="shared" si="66"/>
        <v>1</v>
      </c>
      <c r="H13">
        <v>1</v>
      </c>
      <c r="I13">
        <v>1</v>
      </c>
      <c r="J13" s="31">
        <f t="shared" si="67"/>
        <v>0</v>
      </c>
      <c r="K13" s="5">
        <v>0</v>
      </c>
      <c r="L13" s="5">
        <v>0</v>
      </c>
      <c r="M13" s="31">
        <f t="shared" si="68"/>
        <v>0</v>
      </c>
      <c r="N13">
        <v>1</v>
      </c>
      <c r="O13">
        <v>2</v>
      </c>
      <c r="P13" s="33">
        <f t="shared" si="69"/>
        <v>1</v>
      </c>
      <c r="Q13">
        <v>1</v>
      </c>
      <c r="R13">
        <v>2</v>
      </c>
      <c r="S13" s="31">
        <f t="shared" si="70"/>
        <v>1</v>
      </c>
      <c r="T13" s="5">
        <v>0</v>
      </c>
      <c r="U13" s="5">
        <v>0</v>
      </c>
      <c r="V13" s="33">
        <f t="shared" si="71"/>
        <v>0</v>
      </c>
      <c r="W13" s="5">
        <v>0</v>
      </c>
      <c r="X13" s="5">
        <v>0</v>
      </c>
      <c r="Y13" s="33">
        <f t="shared" si="72"/>
        <v>0</v>
      </c>
      <c r="Z13" s="5">
        <v>0</v>
      </c>
      <c r="AA13" s="5">
        <v>0</v>
      </c>
      <c r="AB13" s="33">
        <f t="shared" si="73"/>
        <v>0</v>
      </c>
      <c r="AC13">
        <v>1</v>
      </c>
      <c r="AD13">
        <v>1</v>
      </c>
      <c r="AE13" s="31">
        <f t="shared" si="74"/>
        <v>0</v>
      </c>
      <c r="AF13" s="5">
        <v>1</v>
      </c>
      <c r="AG13">
        <v>1</v>
      </c>
      <c r="AH13" s="31">
        <f t="shared" si="75"/>
        <v>0</v>
      </c>
      <c r="AI13" s="5">
        <v>0</v>
      </c>
      <c r="AJ13">
        <v>0</v>
      </c>
      <c r="AK13" s="31">
        <f t="shared" si="76"/>
        <v>0</v>
      </c>
      <c r="AL13" s="5">
        <v>0</v>
      </c>
      <c r="AM13">
        <v>0</v>
      </c>
      <c r="AN13" s="31">
        <f t="shared" si="77"/>
        <v>0</v>
      </c>
      <c r="AO13" s="5">
        <v>0</v>
      </c>
      <c r="AP13">
        <v>0</v>
      </c>
      <c r="AQ13" s="31">
        <f t="shared" si="78"/>
        <v>0</v>
      </c>
      <c r="AR13" s="5">
        <v>1</v>
      </c>
      <c r="AS13">
        <v>1</v>
      </c>
      <c r="AT13" s="31">
        <f t="shared" si="79"/>
        <v>0</v>
      </c>
      <c r="AU13" s="5">
        <v>1</v>
      </c>
      <c r="AV13">
        <v>1</v>
      </c>
      <c r="AW13" s="31">
        <f t="shared" si="80"/>
        <v>0</v>
      </c>
      <c r="AX13">
        <v>0</v>
      </c>
      <c r="AY13">
        <v>0</v>
      </c>
      <c r="AZ13" s="31">
        <f t="shared" si="81"/>
        <v>0</v>
      </c>
      <c r="BA13" s="5">
        <v>0</v>
      </c>
      <c r="BB13" s="5">
        <v>0</v>
      </c>
      <c r="BC13" s="31">
        <f t="shared" si="82"/>
        <v>0</v>
      </c>
      <c r="BD13">
        <v>1</v>
      </c>
      <c r="BE13">
        <v>1</v>
      </c>
      <c r="BF13" s="33">
        <f t="shared" si="83"/>
        <v>0</v>
      </c>
      <c r="BG13">
        <v>1</v>
      </c>
      <c r="BH13">
        <v>2</v>
      </c>
      <c r="BI13" s="31">
        <f t="shared" si="84"/>
        <v>1</v>
      </c>
      <c r="BJ13" s="5">
        <v>0</v>
      </c>
      <c r="BK13" s="5">
        <v>0</v>
      </c>
      <c r="BL13" s="31">
        <f t="shared" si="85"/>
        <v>0</v>
      </c>
      <c r="BM13" s="5">
        <v>0</v>
      </c>
      <c r="BN13" s="5">
        <v>0</v>
      </c>
      <c r="BO13" s="31">
        <f t="shared" si="86"/>
        <v>0</v>
      </c>
      <c r="BP13">
        <v>1</v>
      </c>
      <c r="BQ13">
        <v>2</v>
      </c>
      <c r="BR13" s="31">
        <f t="shared" si="87"/>
        <v>1</v>
      </c>
      <c r="BS13" s="5">
        <v>0</v>
      </c>
      <c r="BT13" s="5">
        <v>0</v>
      </c>
      <c r="BU13" s="31">
        <f t="shared" si="88"/>
        <v>0</v>
      </c>
      <c r="BV13">
        <v>0</v>
      </c>
      <c r="BW13">
        <v>0</v>
      </c>
      <c r="BX13" s="31">
        <f t="shared" si="89"/>
        <v>0</v>
      </c>
      <c r="BY13">
        <v>0</v>
      </c>
      <c r="BZ13">
        <v>0</v>
      </c>
      <c r="CA13" s="31">
        <f t="shared" si="90"/>
        <v>0</v>
      </c>
      <c r="CB13">
        <v>2</v>
      </c>
      <c r="CC13">
        <v>2</v>
      </c>
      <c r="CD13" s="31">
        <f t="shared" si="91"/>
        <v>0</v>
      </c>
      <c r="CE13">
        <v>1</v>
      </c>
      <c r="CF13">
        <v>1</v>
      </c>
      <c r="CG13" s="31">
        <f t="shared" si="92"/>
        <v>0</v>
      </c>
      <c r="CH13">
        <v>0</v>
      </c>
      <c r="CI13">
        <v>0</v>
      </c>
      <c r="CJ13" s="31">
        <f t="shared" si="93"/>
        <v>0</v>
      </c>
      <c r="CK13" s="5">
        <v>0</v>
      </c>
      <c r="CL13" s="5">
        <v>0</v>
      </c>
      <c r="CM13" s="31">
        <f t="shared" si="94"/>
        <v>0</v>
      </c>
      <c r="CN13" s="5">
        <v>0</v>
      </c>
      <c r="CO13" s="5">
        <v>0</v>
      </c>
      <c r="CP13" s="31">
        <f t="shared" si="95"/>
        <v>0</v>
      </c>
      <c r="CQ13">
        <v>1</v>
      </c>
      <c r="CR13">
        <v>1</v>
      </c>
      <c r="CS13" s="31">
        <f t="shared" si="96"/>
        <v>0</v>
      </c>
      <c r="CT13" s="5">
        <v>0</v>
      </c>
      <c r="CU13" s="5">
        <v>0</v>
      </c>
      <c r="CV13" s="31">
        <f t="shared" si="97"/>
        <v>0</v>
      </c>
      <c r="CW13">
        <v>0</v>
      </c>
      <c r="CX13">
        <v>0</v>
      </c>
      <c r="CY13" s="31">
        <f t="shared" si="98"/>
        <v>0</v>
      </c>
      <c r="CZ13">
        <v>1</v>
      </c>
      <c r="DA13">
        <v>1</v>
      </c>
      <c r="DB13" s="31">
        <f t="shared" si="99"/>
        <v>0</v>
      </c>
      <c r="DC13">
        <v>1</v>
      </c>
      <c r="DD13">
        <v>1</v>
      </c>
      <c r="DE13" s="31">
        <f t="shared" si="100"/>
        <v>0</v>
      </c>
      <c r="DF13">
        <v>0</v>
      </c>
      <c r="DG13">
        <v>0</v>
      </c>
      <c r="DH13" s="31">
        <f t="shared" si="101"/>
        <v>0</v>
      </c>
      <c r="DI13">
        <v>1</v>
      </c>
      <c r="DJ13">
        <v>1</v>
      </c>
      <c r="DK13" s="31">
        <f t="shared" si="102"/>
        <v>0</v>
      </c>
      <c r="DL13">
        <v>1</v>
      </c>
      <c r="DM13">
        <v>1</v>
      </c>
      <c r="DN13" s="31">
        <f t="shared" si="103"/>
        <v>0</v>
      </c>
      <c r="DO13">
        <v>0</v>
      </c>
      <c r="DP13">
        <v>0</v>
      </c>
      <c r="DQ13" s="31">
        <f t="shared" si="104"/>
        <v>0</v>
      </c>
      <c r="DR13">
        <v>1</v>
      </c>
      <c r="DS13">
        <v>1</v>
      </c>
      <c r="DT13" s="31">
        <f t="shared" si="105"/>
        <v>0</v>
      </c>
      <c r="DU13">
        <v>1</v>
      </c>
      <c r="DV13">
        <v>2</v>
      </c>
      <c r="DW13" s="31">
        <f t="shared" si="106"/>
        <v>1</v>
      </c>
      <c r="DX13">
        <v>0</v>
      </c>
      <c r="DY13">
        <v>0</v>
      </c>
      <c r="DZ13" s="31">
        <f t="shared" si="107"/>
        <v>0</v>
      </c>
      <c r="EA13">
        <v>0</v>
      </c>
      <c r="EB13">
        <v>0</v>
      </c>
      <c r="EC13" s="31">
        <f t="shared" si="108"/>
        <v>0</v>
      </c>
      <c r="ED13">
        <v>1</v>
      </c>
      <c r="EE13">
        <v>2</v>
      </c>
      <c r="EF13" s="31">
        <f t="shared" si="109"/>
        <v>1</v>
      </c>
      <c r="EG13">
        <v>0</v>
      </c>
      <c r="EH13">
        <v>0</v>
      </c>
      <c r="EI13" s="31">
        <f t="shared" si="110"/>
        <v>0</v>
      </c>
      <c r="EJ13">
        <v>0</v>
      </c>
      <c r="EK13">
        <v>0</v>
      </c>
      <c r="EL13" s="31">
        <f t="shared" si="111"/>
        <v>0</v>
      </c>
      <c r="EM13">
        <v>1</v>
      </c>
      <c r="EN13">
        <v>1</v>
      </c>
      <c r="EO13" s="31">
        <f t="shared" si="112"/>
        <v>0</v>
      </c>
      <c r="EP13">
        <v>0</v>
      </c>
      <c r="EQ13">
        <v>0</v>
      </c>
      <c r="ER13" s="31">
        <f t="shared" si="113"/>
        <v>0</v>
      </c>
      <c r="ES13">
        <v>0</v>
      </c>
      <c r="ET13">
        <v>0</v>
      </c>
      <c r="EU13" s="31">
        <f t="shared" si="114"/>
        <v>0</v>
      </c>
      <c r="EV13">
        <v>1</v>
      </c>
      <c r="EW13">
        <v>1</v>
      </c>
      <c r="EX13" s="31">
        <f t="shared" si="115"/>
        <v>0</v>
      </c>
      <c r="EY13">
        <v>1</v>
      </c>
      <c r="EZ13">
        <v>1</v>
      </c>
      <c r="FA13" s="31">
        <f t="shared" si="116"/>
        <v>0</v>
      </c>
      <c r="FB13">
        <v>0</v>
      </c>
      <c r="FC13">
        <v>0</v>
      </c>
      <c r="FD13" s="31">
        <f t="shared" si="117"/>
        <v>0</v>
      </c>
      <c r="FE13">
        <v>1</v>
      </c>
      <c r="FF13">
        <v>1</v>
      </c>
      <c r="FG13" s="31">
        <f t="shared" si="118"/>
        <v>0</v>
      </c>
      <c r="FH13">
        <v>1</v>
      </c>
      <c r="FI13">
        <v>1</v>
      </c>
      <c r="FJ13" s="31">
        <f t="shared" si="119"/>
        <v>0</v>
      </c>
      <c r="FK13">
        <v>0</v>
      </c>
      <c r="FL13">
        <v>0</v>
      </c>
      <c r="FM13" s="31">
        <f t="shared" si="120"/>
        <v>0</v>
      </c>
      <c r="FN13">
        <v>1</v>
      </c>
      <c r="FO13">
        <v>1</v>
      </c>
      <c r="FP13" s="31">
        <f t="shared" si="121"/>
        <v>0</v>
      </c>
      <c r="FQ13">
        <v>1</v>
      </c>
      <c r="FR13">
        <v>1</v>
      </c>
      <c r="FS13" s="31">
        <f t="shared" si="122"/>
        <v>0</v>
      </c>
      <c r="FT13">
        <v>0</v>
      </c>
      <c r="FU13">
        <v>0</v>
      </c>
      <c r="FV13" s="31">
        <f t="shared" si="123"/>
        <v>0</v>
      </c>
      <c r="FW13">
        <v>2</v>
      </c>
      <c r="FX13">
        <v>2</v>
      </c>
      <c r="FY13" s="31">
        <f t="shared" si="124"/>
        <v>0</v>
      </c>
      <c r="FZ13">
        <v>2</v>
      </c>
      <c r="GA13">
        <v>2</v>
      </c>
      <c r="GB13" s="31">
        <f t="shared" si="125"/>
        <v>0</v>
      </c>
      <c r="GC13">
        <v>0</v>
      </c>
      <c r="GD13">
        <v>0</v>
      </c>
      <c r="GE13" s="31">
        <f t="shared" si="126"/>
        <v>0</v>
      </c>
      <c r="GF13">
        <v>1</v>
      </c>
      <c r="GG13">
        <v>1</v>
      </c>
      <c r="GH13" s="31">
        <f t="shared" si="127"/>
        <v>0</v>
      </c>
      <c r="GI13">
        <v>1</v>
      </c>
      <c r="GJ13">
        <v>1</v>
      </c>
      <c r="GK13" s="31">
        <f t="shared" si="128"/>
        <v>0</v>
      </c>
      <c r="GL13">
        <v>0</v>
      </c>
      <c r="GM13">
        <v>0</v>
      </c>
      <c r="GN13" s="31">
        <f t="shared" si="129"/>
        <v>0</v>
      </c>
      <c r="GV13" s="5"/>
      <c r="GX13" s="5"/>
      <c r="GY13" s="5"/>
      <c r="GZ13" s="5"/>
      <c r="HJ13" s="5"/>
    </row>
    <row r="14" spans="1:262" x14ac:dyDescent="0.2">
      <c r="A14" s="5">
        <v>15</v>
      </c>
      <c r="B14">
        <v>1</v>
      </c>
      <c r="C14">
        <v>1</v>
      </c>
      <c r="D14" s="31">
        <f t="shared" si="65"/>
        <v>0</v>
      </c>
      <c r="E14">
        <v>1</v>
      </c>
      <c r="F14">
        <v>2</v>
      </c>
      <c r="G14" s="31">
        <f t="shared" si="66"/>
        <v>1</v>
      </c>
      <c r="H14">
        <v>2</v>
      </c>
      <c r="I14">
        <v>2</v>
      </c>
      <c r="J14" s="31">
        <f t="shared" si="67"/>
        <v>0</v>
      </c>
      <c r="K14" s="5">
        <v>0</v>
      </c>
      <c r="L14" s="5">
        <v>0</v>
      </c>
      <c r="M14" s="31">
        <f t="shared" si="68"/>
        <v>0</v>
      </c>
      <c r="N14">
        <v>1</v>
      </c>
      <c r="O14">
        <v>1</v>
      </c>
      <c r="P14" s="33">
        <f t="shared" si="69"/>
        <v>0</v>
      </c>
      <c r="Q14">
        <v>1</v>
      </c>
      <c r="R14">
        <v>1</v>
      </c>
      <c r="S14" s="31">
        <f t="shared" si="70"/>
        <v>0</v>
      </c>
      <c r="T14" s="5">
        <v>0</v>
      </c>
      <c r="U14" s="5">
        <v>0</v>
      </c>
      <c r="V14" s="33">
        <f t="shared" si="71"/>
        <v>0</v>
      </c>
      <c r="W14" s="5">
        <v>0</v>
      </c>
      <c r="X14" s="5">
        <v>0</v>
      </c>
      <c r="Y14" s="33">
        <f t="shared" si="72"/>
        <v>0</v>
      </c>
      <c r="Z14" s="5">
        <v>0</v>
      </c>
      <c r="AA14" s="5">
        <v>0</v>
      </c>
      <c r="AB14" s="33">
        <f t="shared" si="73"/>
        <v>0</v>
      </c>
      <c r="AC14">
        <v>1</v>
      </c>
      <c r="AD14">
        <v>2</v>
      </c>
      <c r="AE14" s="31">
        <f t="shared" si="74"/>
        <v>1</v>
      </c>
      <c r="AF14" s="5">
        <v>1</v>
      </c>
      <c r="AG14">
        <v>2</v>
      </c>
      <c r="AH14" s="31">
        <f t="shared" si="75"/>
        <v>1</v>
      </c>
      <c r="AI14" s="5">
        <v>0</v>
      </c>
      <c r="AJ14">
        <v>0</v>
      </c>
      <c r="AK14" s="31">
        <f t="shared" si="76"/>
        <v>0</v>
      </c>
      <c r="AL14" s="5">
        <v>0</v>
      </c>
      <c r="AM14">
        <v>0</v>
      </c>
      <c r="AN14" s="31">
        <f t="shared" si="77"/>
        <v>0</v>
      </c>
      <c r="AO14" s="5">
        <v>0</v>
      </c>
      <c r="AP14">
        <v>0</v>
      </c>
      <c r="AQ14" s="31">
        <f t="shared" si="78"/>
        <v>0</v>
      </c>
      <c r="AR14" s="5">
        <v>1</v>
      </c>
      <c r="AS14">
        <v>1</v>
      </c>
      <c r="AT14" s="31">
        <f t="shared" si="79"/>
        <v>0</v>
      </c>
      <c r="AU14" s="5">
        <v>0</v>
      </c>
      <c r="AV14">
        <v>0</v>
      </c>
      <c r="AW14" s="31">
        <f t="shared" si="80"/>
        <v>0</v>
      </c>
      <c r="AX14">
        <v>0</v>
      </c>
      <c r="AY14">
        <v>0</v>
      </c>
      <c r="AZ14" s="31">
        <f t="shared" si="81"/>
        <v>0</v>
      </c>
      <c r="BA14" s="5">
        <v>0</v>
      </c>
      <c r="BB14" s="5">
        <v>0</v>
      </c>
      <c r="BC14" s="31">
        <f t="shared" si="82"/>
        <v>0</v>
      </c>
      <c r="BD14">
        <v>1</v>
      </c>
      <c r="BE14">
        <v>1</v>
      </c>
      <c r="BF14" s="33">
        <f t="shared" si="83"/>
        <v>0</v>
      </c>
      <c r="BG14">
        <v>1</v>
      </c>
      <c r="BH14">
        <v>1</v>
      </c>
      <c r="BI14" s="31">
        <f t="shared" si="84"/>
        <v>0</v>
      </c>
      <c r="BJ14" s="5">
        <v>0</v>
      </c>
      <c r="BK14" s="5">
        <v>0</v>
      </c>
      <c r="BL14" s="31">
        <f t="shared" si="85"/>
        <v>0</v>
      </c>
      <c r="BM14" s="5">
        <v>0</v>
      </c>
      <c r="BN14" s="5">
        <v>0</v>
      </c>
      <c r="BO14" s="31">
        <f t="shared" si="86"/>
        <v>0</v>
      </c>
      <c r="BP14">
        <v>1</v>
      </c>
      <c r="BQ14">
        <v>1</v>
      </c>
      <c r="BR14" s="31">
        <f t="shared" si="87"/>
        <v>0</v>
      </c>
      <c r="BS14" s="5">
        <v>0</v>
      </c>
      <c r="BT14" s="5">
        <v>0</v>
      </c>
      <c r="BU14" s="31">
        <f t="shared" si="88"/>
        <v>0</v>
      </c>
      <c r="BV14">
        <v>0</v>
      </c>
      <c r="BW14">
        <v>0</v>
      </c>
      <c r="BX14" s="31">
        <f t="shared" si="89"/>
        <v>0</v>
      </c>
      <c r="BY14">
        <v>0</v>
      </c>
      <c r="BZ14">
        <v>0</v>
      </c>
      <c r="CA14" s="31">
        <f t="shared" si="90"/>
        <v>0</v>
      </c>
      <c r="CB14">
        <v>2</v>
      </c>
      <c r="CC14">
        <v>2</v>
      </c>
      <c r="CD14" s="31">
        <f t="shared" si="91"/>
        <v>0</v>
      </c>
      <c r="CE14">
        <v>2</v>
      </c>
      <c r="CF14">
        <v>2</v>
      </c>
      <c r="CG14" s="31">
        <f t="shared" si="92"/>
        <v>0</v>
      </c>
      <c r="CH14">
        <v>0</v>
      </c>
      <c r="CI14">
        <v>0</v>
      </c>
      <c r="CJ14" s="31">
        <f t="shared" si="93"/>
        <v>0</v>
      </c>
      <c r="CK14" s="5">
        <v>0</v>
      </c>
      <c r="CL14" s="5">
        <v>0</v>
      </c>
      <c r="CM14" s="31">
        <f t="shared" si="94"/>
        <v>0</v>
      </c>
      <c r="CN14" s="5">
        <v>0</v>
      </c>
      <c r="CO14" s="5">
        <v>0</v>
      </c>
      <c r="CP14" s="31">
        <f t="shared" si="95"/>
        <v>0</v>
      </c>
      <c r="CQ14">
        <v>1</v>
      </c>
      <c r="CR14">
        <v>2</v>
      </c>
      <c r="CS14" s="31">
        <f t="shared" si="96"/>
        <v>1</v>
      </c>
      <c r="CT14">
        <v>1</v>
      </c>
      <c r="CU14">
        <v>2</v>
      </c>
      <c r="CV14" s="31">
        <f t="shared" si="97"/>
        <v>1</v>
      </c>
      <c r="CW14">
        <v>0</v>
      </c>
      <c r="CX14">
        <v>0</v>
      </c>
      <c r="CY14" s="31">
        <f t="shared" si="98"/>
        <v>0</v>
      </c>
      <c r="CZ14">
        <v>1</v>
      </c>
      <c r="DA14">
        <v>1</v>
      </c>
      <c r="DB14" s="31">
        <f t="shared" si="99"/>
        <v>0</v>
      </c>
      <c r="DC14">
        <v>1</v>
      </c>
      <c r="DD14">
        <v>2</v>
      </c>
      <c r="DE14" s="31">
        <f t="shared" si="100"/>
        <v>1</v>
      </c>
      <c r="DF14">
        <v>1</v>
      </c>
      <c r="DG14">
        <v>2</v>
      </c>
      <c r="DH14" s="31">
        <f t="shared" si="101"/>
        <v>1</v>
      </c>
      <c r="DI14">
        <v>1</v>
      </c>
      <c r="DJ14">
        <v>1</v>
      </c>
      <c r="DK14" s="31">
        <f t="shared" si="102"/>
        <v>0</v>
      </c>
      <c r="DL14">
        <v>0</v>
      </c>
      <c r="DM14">
        <v>0</v>
      </c>
      <c r="DN14" s="31">
        <f t="shared" si="103"/>
        <v>0</v>
      </c>
      <c r="DO14">
        <v>0</v>
      </c>
      <c r="DP14">
        <v>0</v>
      </c>
      <c r="DQ14" s="31">
        <f t="shared" si="104"/>
        <v>0</v>
      </c>
      <c r="DR14">
        <v>1</v>
      </c>
      <c r="DS14">
        <v>1</v>
      </c>
      <c r="DT14" s="31">
        <f t="shared" si="105"/>
        <v>0</v>
      </c>
      <c r="DU14">
        <v>0</v>
      </c>
      <c r="DV14">
        <v>0</v>
      </c>
      <c r="DW14" s="31">
        <f t="shared" si="106"/>
        <v>0</v>
      </c>
      <c r="DX14">
        <v>0</v>
      </c>
      <c r="DY14">
        <v>0</v>
      </c>
      <c r="DZ14" s="31">
        <f t="shared" si="107"/>
        <v>0</v>
      </c>
      <c r="EA14">
        <v>0</v>
      </c>
      <c r="EB14">
        <v>0</v>
      </c>
      <c r="EC14" s="31">
        <f t="shared" si="108"/>
        <v>0</v>
      </c>
      <c r="ED14">
        <v>1</v>
      </c>
      <c r="EE14">
        <v>2</v>
      </c>
      <c r="EF14" s="31">
        <f t="shared" si="109"/>
        <v>1</v>
      </c>
      <c r="EG14">
        <v>1</v>
      </c>
      <c r="EH14">
        <v>1</v>
      </c>
      <c r="EI14" s="31">
        <f t="shared" si="110"/>
        <v>0</v>
      </c>
      <c r="EJ14">
        <v>0</v>
      </c>
      <c r="EK14">
        <v>0</v>
      </c>
      <c r="EL14" s="31">
        <f t="shared" si="111"/>
        <v>0</v>
      </c>
      <c r="EM14">
        <v>1</v>
      </c>
      <c r="EN14">
        <v>1</v>
      </c>
      <c r="EO14" s="31">
        <f t="shared" si="112"/>
        <v>0</v>
      </c>
      <c r="EP14">
        <v>1</v>
      </c>
      <c r="EQ14">
        <v>1</v>
      </c>
      <c r="ER14" s="31">
        <f t="shared" si="113"/>
        <v>0</v>
      </c>
      <c r="ES14">
        <v>0</v>
      </c>
      <c r="ET14">
        <v>0</v>
      </c>
      <c r="EU14" s="31">
        <f t="shared" si="114"/>
        <v>0</v>
      </c>
      <c r="EV14">
        <v>1</v>
      </c>
      <c r="EW14">
        <v>1</v>
      </c>
      <c r="EX14" s="31">
        <f t="shared" si="115"/>
        <v>0</v>
      </c>
      <c r="EY14">
        <v>1</v>
      </c>
      <c r="EZ14">
        <v>1</v>
      </c>
      <c r="FA14" s="31">
        <f t="shared" si="116"/>
        <v>0</v>
      </c>
      <c r="FB14">
        <v>0</v>
      </c>
      <c r="FC14">
        <v>0</v>
      </c>
      <c r="FD14" s="31">
        <f t="shared" si="117"/>
        <v>0</v>
      </c>
      <c r="FE14">
        <v>1</v>
      </c>
      <c r="FF14">
        <v>1</v>
      </c>
      <c r="FG14" s="31">
        <f t="shared" si="118"/>
        <v>0</v>
      </c>
      <c r="FH14">
        <v>1</v>
      </c>
      <c r="FI14">
        <v>1</v>
      </c>
      <c r="FJ14" s="31">
        <f t="shared" si="119"/>
        <v>0</v>
      </c>
      <c r="FK14">
        <v>0</v>
      </c>
      <c r="FL14">
        <v>0</v>
      </c>
      <c r="FM14" s="31">
        <f t="shared" si="120"/>
        <v>0</v>
      </c>
      <c r="FN14">
        <v>1</v>
      </c>
      <c r="FO14">
        <v>1</v>
      </c>
      <c r="FP14" s="31">
        <f t="shared" si="121"/>
        <v>0</v>
      </c>
      <c r="FQ14">
        <v>0</v>
      </c>
      <c r="FR14">
        <v>0</v>
      </c>
      <c r="FS14" s="31">
        <f t="shared" si="122"/>
        <v>0</v>
      </c>
      <c r="FT14">
        <v>0</v>
      </c>
      <c r="FU14">
        <v>0</v>
      </c>
      <c r="FV14" s="31">
        <f t="shared" si="123"/>
        <v>0</v>
      </c>
      <c r="FW14">
        <v>1</v>
      </c>
      <c r="FX14">
        <v>1</v>
      </c>
      <c r="FY14" s="31">
        <f t="shared" si="124"/>
        <v>0</v>
      </c>
      <c r="FZ14">
        <v>1</v>
      </c>
      <c r="GA14">
        <v>1</v>
      </c>
      <c r="GB14" s="31">
        <f t="shared" si="125"/>
        <v>0</v>
      </c>
      <c r="GC14">
        <v>0</v>
      </c>
      <c r="GD14">
        <v>0</v>
      </c>
      <c r="GE14" s="31">
        <f t="shared" si="126"/>
        <v>0</v>
      </c>
      <c r="GF14">
        <v>1</v>
      </c>
      <c r="GG14">
        <v>2</v>
      </c>
      <c r="GH14" s="31">
        <f t="shared" si="127"/>
        <v>1</v>
      </c>
      <c r="GI14">
        <v>1</v>
      </c>
      <c r="GJ14">
        <v>2</v>
      </c>
      <c r="GK14" s="31">
        <f t="shared" si="128"/>
        <v>1</v>
      </c>
      <c r="GL14">
        <v>0</v>
      </c>
      <c r="GM14">
        <v>0</v>
      </c>
      <c r="GN14" s="31">
        <f t="shared" si="129"/>
        <v>0</v>
      </c>
      <c r="GV14" s="5"/>
      <c r="GX14" s="5"/>
      <c r="GY14" s="5"/>
      <c r="GZ14" s="5"/>
      <c r="HJ14" s="5"/>
    </row>
    <row r="15" spans="1:262" x14ac:dyDescent="0.2">
      <c r="A15" s="5">
        <v>17</v>
      </c>
      <c r="B15">
        <v>1</v>
      </c>
      <c r="C15">
        <v>1</v>
      </c>
      <c r="D15" s="31">
        <f t="shared" si="65"/>
        <v>0</v>
      </c>
      <c r="E15">
        <v>1</v>
      </c>
      <c r="F15">
        <v>1</v>
      </c>
      <c r="G15" s="31">
        <f t="shared" si="66"/>
        <v>0</v>
      </c>
      <c r="H15" s="5">
        <v>0</v>
      </c>
      <c r="I15" s="5">
        <v>0</v>
      </c>
      <c r="J15" s="31">
        <f t="shared" si="67"/>
        <v>0</v>
      </c>
      <c r="K15" s="5">
        <v>0</v>
      </c>
      <c r="L15" s="5">
        <v>0</v>
      </c>
      <c r="M15" s="31">
        <f t="shared" si="68"/>
        <v>0</v>
      </c>
      <c r="N15">
        <v>1</v>
      </c>
      <c r="O15">
        <v>1</v>
      </c>
      <c r="P15" s="33">
        <f t="shared" si="69"/>
        <v>0</v>
      </c>
      <c r="Q15" s="5">
        <v>0</v>
      </c>
      <c r="R15" s="5">
        <v>0</v>
      </c>
      <c r="S15" s="31">
        <f t="shared" si="70"/>
        <v>0</v>
      </c>
      <c r="T15" s="5">
        <v>0</v>
      </c>
      <c r="U15" s="5">
        <v>0</v>
      </c>
      <c r="V15" s="33">
        <f t="shared" si="71"/>
        <v>0</v>
      </c>
      <c r="W15" s="5">
        <v>0</v>
      </c>
      <c r="X15" s="5">
        <v>0</v>
      </c>
      <c r="Y15" s="33">
        <f t="shared" si="72"/>
        <v>0</v>
      </c>
      <c r="Z15" s="5">
        <v>0</v>
      </c>
      <c r="AA15" s="5">
        <v>0</v>
      </c>
      <c r="AB15" s="33">
        <f t="shared" si="73"/>
        <v>0</v>
      </c>
      <c r="AC15">
        <v>2</v>
      </c>
      <c r="AD15">
        <v>2</v>
      </c>
      <c r="AE15" s="31">
        <f t="shared" si="74"/>
        <v>0</v>
      </c>
      <c r="AF15" s="5">
        <v>2</v>
      </c>
      <c r="AG15">
        <v>2</v>
      </c>
      <c r="AH15" s="31">
        <f t="shared" si="75"/>
        <v>0</v>
      </c>
      <c r="AI15" s="5">
        <v>0</v>
      </c>
      <c r="AJ15">
        <v>0</v>
      </c>
      <c r="AK15" s="31">
        <f t="shared" si="76"/>
        <v>0</v>
      </c>
      <c r="AL15" s="5">
        <v>0</v>
      </c>
      <c r="AM15">
        <v>0</v>
      </c>
      <c r="AN15" s="31">
        <f t="shared" si="77"/>
        <v>0</v>
      </c>
      <c r="AO15" s="5">
        <v>0</v>
      </c>
      <c r="AP15">
        <v>0</v>
      </c>
      <c r="AQ15" s="31">
        <f t="shared" si="78"/>
        <v>0</v>
      </c>
      <c r="AR15" s="5">
        <v>2</v>
      </c>
      <c r="AS15">
        <v>2</v>
      </c>
      <c r="AT15" s="31">
        <f t="shared" si="79"/>
        <v>0</v>
      </c>
      <c r="AU15" s="5">
        <v>2</v>
      </c>
      <c r="AV15">
        <v>2</v>
      </c>
      <c r="AW15" s="31">
        <f t="shared" si="80"/>
        <v>0</v>
      </c>
      <c r="AX15">
        <v>2</v>
      </c>
      <c r="AY15">
        <v>2</v>
      </c>
      <c r="AZ15" s="31">
        <f t="shared" si="81"/>
        <v>0</v>
      </c>
      <c r="BA15" s="5">
        <v>0</v>
      </c>
      <c r="BB15" s="5">
        <v>0</v>
      </c>
      <c r="BC15" s="31">
        <f t="shared" si="82"/>
        <v>0</v>
      </c>
      <c r="BD15">
        <v>2</v>
      </c>
      <c r="BE15">
        <v>2</v>
      </c>
      <c r="BF15" s="33">
        <f t="shared" si="83"/>
        <v>0</v>
      </c>
      <c r="BG15">
        <v>1</v>
      </c>
      <c r="BH15">
        <v>1</v>
      </c>
      <c r="BI15" s="31">
        <f t="shared" si="84"/>
        <v>0</v>
      </c>
      <c r="BJ15">
        <v>1</v>
      </c>
      <c r="BK15">
        <v>1</v>
      </c>
      <c r="BL15" s="31">
        <f t="shared" si="85"/>
        <v>0</v>
      </c>
      <c r="BM15" s="5">
        <v>0</v>
      </c>
      <c r="BN15" s="5">
        <v>0</v>
      </c>
      <c r="BO15" s="31">
        <f t="shared" si="86"/>
        <v>0</v>
      </c>
      <c r="BP15">
        <v>1</v>
      </c>
      <c r="BQ15">
        <v>1</v>
      </c>
      <c r="BR15" s="31">
        <f t="shared" si="87"/>
        <v>0</v>
      </c>
      <c r="BS15">
        <v>1</v>
      </c>
      <c r="BT15">
        <v>2</v>
      </c>
      <c r="BU15" s="31">
        <f t="shared" si="88"/>
        <v>1</v>
      </c>
      <c r="BV15">
        <v>1</v>
      </c>
      <c r="BW15">
        <v>2</v>
      </c>
      <c r="BX15" s="31">
        <f t="shared" si="89"/>
        <v>1</v>
      </c>
      <c r="BY15">
        <v>0</v>
      </c>
      <c r="BZ15">
        <v>0</v>
      </c>
      <c r="CA15" s="31">
        <f t="shared" si="90"/>
        <v>0</v>
      </c>
      <c r="CB15">
        <v>1</v>
      </c>
      <c r="CC15">
        <v>1</v>
      </c>
      <c r="CD15" s="31">
        <f t="shared" si="91"/>
        <v>0</v>
      </c>
      <c r="CE15">
        <v>1</v>
      </c>
      <c r="CF15">
        <v>2</v>
      </c>
      <c r="CG15" s="31">
        <f t="shared" si="92"/>
        <v>1</v>
      </c>
      <c r="CH15">
        <v>1</v>
      </c>
      <c r="CI15">
        <v>1</v>
      </c>
      <c r="CJ15" s="31">
        <f t="shared" si="93"/>
        <v>0</v>
      </c>
      <c r="CK15" s="5">
        <v>0</v>
      </c>
      <c r="CL15" s="5">
        <v>0</v>
      </c>
      <c r="CM15" s="31">
        <f t="shared" si="94"/>
        <v>0</v>
      </c>
      <c r="CN15" s="5">
        <v>0</v>
      </c>
      <c r="CO15" s="5">
        <v>0</v>
      </c>
      <c r="CP15" s="31">
        <f t="shared" si="95"/>
        <v>0</v>
      </c>
      <c r="CQ15">
        <v>2</v>
      </c>
      <c r="CR15">
        <v>2</v>
      </c>
      <c r="CS15" s="31">
        <f t="shared" si="96"/>
        <v>0</v>
      </c>
      <c r="CT15">
        <v>1</v>
      </c>
      <c r="CU15">
        <v>2</v>
      </c>
      <c r="CV15" s="31">
        <f t="shared" si="97"/>
        <v>1</v>
      </c>
      <c r="CW15">
        <v>0</v>
      </c>
      <c r="CX15">
        <v>0</v>
      </c>
      <c r="CY15" s="31">
        <f t="shared" si="98"/>
        <v>0</v>
      </c>
      <c r="CZ15">
        <v>2</v>
      </c>
      <c r="DA15">
        <v>2</v>
      </c>
      <c r="DB15" s="31">
        <f t="shared" si="99"/>
        <v>0</v>
      </c>
      <c r="DC15">
        <v>1</v>
      </c>
      <c r="DD15">
        <v>2</v>
      </c>
      <c r="DE15" s="31">
        <f t="shared" si="100"/>
        <v>1</v>
      </c>
      <c r="DF15">
        <v>0</v>
      </c>
      <c r="DG15">
        <v>0</v>
      </c>
      <c r="DH15" s="31">
        <f t="shared" si="101"/>
        <v>0</v>
      </c>
      <c r="DI15">
        <v>1</v>
      </c>
      <c r="DJ15">
        <v>1</v>
      </c>
      <c r="DK15" s="31">
        <f t="shared" si="102"/>
        <v>0</v>
      </c>
      <c r="DL15">
        <v>0</v>
      </c>
      <c r="DM15">
        <v>0</v>
      </c>
      <c r="DN15" s="31">
        <f t="shared" si="103"/>
        <v>0</v>
      </c>
      <c r="DO15">
        <v>0</v>
      </c>
      <c r="DP15">
        <v>0</v>
      </c>
      <c r="DQ15" s="31">
        <f t="shared" si="104"/>
        <v>0</v>
      </c>
      <c r="DR15">
        <v>1</v>
      </c>
      <c r="DS15">
        <v>1</v>
      </c>
      <c r="DT15" s="31">
        <f t="shared" si="105"/>
        <v>0</v>
      </c>
      <c r="DU15">
        <v>0</v>
      </c>
      <c r="DV15">
        <v>0</v>
      </c>
      <c r="DW15" s="31">
        <f t="shared" si="106"/>
        <v>0</v>
      </c>
      <c r="DX15">
        <v>0</v>
      </c>
      <c r="DY15">
        <v>0</v>
      </c>
      <c r="DZ15" s="31">
        <f t="shared" si="107"/>
        <v>0</v>
      </c>
      <c r="EA15">
        <v>0</v>
      </c>
      <c r="EB15">
        <v>0</v>
      </c>
      <c r="EC15" s="31">
        <f t="shared" si="108"/>
        <v>0</v>
      </c>
      <c r="ED15">
        <v>1</v>
      </c>
      <c r="EE15">
        <v>1</v>
      </c>
      <c r="EF15" s="31">
        <f t="shared" si="109"/>
        <v>0</v>
      </c>
      <c r="EG15">
        <v>1</v>
      </c>
      <c r="EH15">
        <v>1</v>
      </c>
      <c r="EI15" s="31">
        <f t="shared" si="110"/>
        <v>0</v>
      </c>
      <c r="EJ15">
        <v>0</v>
      </c>
      <c r="EK15">
        <v>0</v>
      </c>
      <c r="EL15" s="31">
        <f t="shared" si="111"/>
        <v>0</v>
      </c>
      <c r="EM15">
        <v>1</v>
      </c>
      <c r="EN15">
        <v>2</v>
      </c>
      <c r="EO15" s="31">
        <f t="shared" si="112"/>
        <v>1</v>
      </c>
      <c r="EP15">
        <v>1</v>
      </c>
      <c r="EQ15">
        <v>1</v>
      </c>
      <c r="ER15" s="31">
        <f t="shared" si="113"/>
        <v>0</v>
      </c>
      <c r="ES15">
        <v>0</v>
      </c>
      <c r="ET15">
        <v>0</v>
      </c>
      <c r="EU15" s="31">
        <f t="shared" si="114"/>
        <v>0</v>
      </c>
      <c r="EV15">
        <v>1</v>
      </c>
      <c r="EW15">
        <v>1</v>
      </c>
      <c r="EX15" s="31">
        <f t="shared" si="115"/>
        <v>0</v>
      </c>
      <c r="EY15">
        <v>0</v>
      </c>
      <c r="EZ15">
        <v>0</v>
      </c>
      <c r="FA15" s="31">
        <f t="shared" si="116"/>
        <v>0</v>
      </c>
      <c r="FB15">
        <v>0</v>
      </c>
      <c r="FC15">
        <v>0</v>
      </c>
      <c r="FD15" s="31">
        <f t="shared" si="117"/>
        <v>0</v>
      </c>
      <c r="FE15">
        <v>1</v>
      </c>
      <c r="FF15">
        <v>1</v>
      </c>
      <c r="FG15" s="31">
        <f t="shared" si="118"/>
        <v>0</v>
      </c>
      <c r="FH15">
        <v>1</v>
      </c>
      <c r="FI15">
        <v>3</v>
      </c>
      <c r="FJ15" s="31">
        <f t="shared" si="119"/>
        <v>2</v>
      </c>
      <c r="FK15">
        <v>0</v>
      </c>
      <c r="FL15">
        <v>0</v>
      </c>
      <c r="FM15" s="31">
        <f t="shared" si="120"/>
        <v>0</v>
      </c>
      <c r="FN15">
        <v>1</v>
      </c>
      <c r="FO15">
        <v>1</v>
      </c>
      <c r="FP15" s="31">
        <f t="shared" si="121"/>
        <v>0</v>
      </c>
      <c r="FQ15">
        <v>0</v>
      </c>
      <c r="FR15">
        <v>0</v>
      </c>
      <c r="FS15" s="31">
        <f t="shared" si="122"/>
        <v>0</v>
      </c>
      <c r="FT15">
        <v>0</v>
      </c>
      <c r="FU15">
        <v>0</v>
      </c>
      <c r="FV15" s="31">
        <f t="shared" si="123"/>
        <v>0</v>
      </c>
      <c r="FW15">
        <v>1</v>
      </c>
      <c r="FX15">
        <v>1</v>
      </c>
      <c r="FY15" s="31">
        <f t="shared" si="124"/>
        <v>0</v>
      </c>
      <c r="FZ15">
        <v>0</v>
      </c>
      <c r="GA15">
        <v>0</v>
      </c>
      <c r="GB15" s="31">
        <f t="shared" si="125"/>
        <v>0</v>
      </c>
      <c r="GC15">
        <v>0</v>
      </c>
      <c r="GD15">
        <v>0</v>
      </c>
      <c r="GE15" s="31">
        <f t="shared" si="126"/>
        <v>0</v>
      </c>
      <c r="GF15">
        <v>1</v>
      </c>
      <c r="GG15">
        <v>1</v>
      </c>
      <c r="GH15" s="31">
        <f t="shared" si="127"/>
        <v>0</v>
      </c>
      <c r="GI15">
        <v>0</v>
      </c>
      <c r="GJ15">
        <v>0</v>
      </c>
      <c r="GK15" s="31">
        <f t="shared" si="128"/>
        <v>0</v>
      </c>
      <c r="GL15">
        <v>0</v>
      </c>
      <c r="GM15">
        <v>0</v>
      </c>
      <c r="GN15" s="31">
        <f t="shared" si="129"/>
        <v>0</v>
      </c>
      <c r="GV15" s="5"/>
      <c r="GX15" s="5"/>
      <c r="GY15" s="5"/>
      <c r="GZ15" s="5"/>
      <c r="HJ15" s="5"/>
    </row>
    <row r="16" spans="1:262" x14ac:dyDescent="0.2">
      <c r="A16" s="5">
        <v>18</v>
      </c>
      <c r="B16">
        <v>1</v>
      </c>
      <c r="C16">
        <v>1</v>
      </c>
      <c r="D16" s="31">
        <f t="shared" si="65"/>
        <v>0</v>
      </c>
      <c r="E16">
        <v>1</v>
      </c>
      <c r="F16">
        <v>1</v>
      </c>
      <c r="G16" s="31">
        <f t="shared" si="66"/>
        <v>0</v>
      </c>
      <c r="H16" s="5">
        <v>0</v>
      </c>
      <c r="I16" s="5">
        <v>0</v>
      </c>
      <c r="J16" s="31">
        <f t="shared" si="67"/>
        <v>0</v>
      </c>
      <c r="K16" s="5">
        <v>0</v>
      </c>
      <c r="L16" s="5">
        <v>0</v>
      </c>
      <c r="M16" s="31">
        <f t="shared" si="68"/>
        <v>0</v>
      </c>
      <c r="N16">
        <v>1</v>
      </c>
      <c r="O16">
        <v>1</v>
      </c>
      <c r="P16" s="33">
        <f t="shared" si="69"/>
        <v>0</v>
      </c>
      <c r="Q16">
        <v>1</v>
      </c>
      <c r="R16">
        <v>1</v>
      </c>
      <c r="S16" s="31">
        <f t="shared" si="70"/>
        <v>0</v>
      </c>
      <c r="T16">
        <v>1</v>
      </c>
      <c r="U16">
        <v>1</v>
      </c>
      <c r="V16" s="33">
        <f t="shared" si="71"/>
        <v>0</v>
      </c>
      <c r="W16" s="5">
        <v>0</v>
      </c>
      <c r="X16" s="5">
        <v>0</v>
      </c>
      <c r="Y16" s="33">
        <f t="shared" si="72"/>
        <v>0</v>
      </c>
      <c r="Z16" s="5">
        <v>0</v>
      </c>
      <c r="AA16" s="5">
        <v>0</v>
      </c>
      <c r="AB16" s="33">
        <f t="shared" si="73"/>
        <v>0</v>
      </c>
      <c r="AC16">
        <v>1</v>
      </c>
      <c r="AD16">
        <v>1</v>
      </c>
      <c r="AE16" s="31">
        <f t="shared" si="74"/>
        <v>0</v>
      </c>
      <c r="AF16" s="5">
        <v>1</v>
      </c>
      <c r="AG16">
        <v>1</v>
      </c>
      <c r="AH16" s="31">
        <f t="shared" si="75"/>
        <v>0</v>
      </c>
      <c r="AI16" s="5">
        <v>0</v>
      </c>
      <c r="AJ16">
        <v>0</v>
      </c>
      <c r="AK16" s="31">
        <f t="shared" si="76"/>
        <v>0</v>
      </c>
      <c r="AL16" s="5">
        <v>0</v>
      </c>
      <c r="AM16">
        <v>0</v>
      </c>
      <c r="AN16" s="31">
        <f t="shared" si="77"/>
        <v>0</v>
      </c>
      <c r="AO16" s="5">
        <v>0</v>
      </c>
      <c r="AP16">
        <v>0</v>
      </c>
      <c r="AQ16" s="31">
        <f t="shared" si="78"/>
        <v>0</v>
      </c>
      <c r="AR16" s="5">
        <v>1</v>
      </c>
      <c r="AS16">
        <v>1</v>
      </c>
      <c r="AT16" s="31">
        <f t="shared" si="79"/>
        <v>0</v>
      </c>
      <c r="AU16" s="5">
        <v>0</v>
      </c>
      <c r="AV16">
        <v>0</v>
      </c>
      <c r="AW16" s="31">
        <f t="shared" si="80"/>
        <v>0</v>
      </c>
      <c r="AX16">
        <v>0</v>
      </c>
      <c r="AY16">
        <v>0</v>
      </c>
      <c r="AZ16" s="31">
        <f t="shared" si="81"/>
        <v>0</v>
      </c>
      <c r="BA16" s="5">
        <v>0</v>
      </c>
      <c r="BB16" s="5">
        <v>0</v>
      </c>
      <c r="BC16" s="31">
        <f t="shared" si="82"/>
        <v>0</v>
      </c>
      <c r="BD16">
        <v>1</v>
      </c>
      <c r="BE16">
        <v>1</v>
      </c>
      <c r="BF16" s="33">
        <f t="shared" si="83"/>
        <v>0</v>
      </c>
      <c r="BG16">
        <v>1</v>
      </c>
      <c r="BH16">
        <v>1</v>
      </c>
      <c r="BI16" s="31">
        <f t="shared" si="84"/>
        <v>0</v>
      </c>
      <c r="BJ16" s="5">
        <v>0</v>
      </c>
      <c r="BK16" s="5">
        <v>0</v>
      </c>
      <c r="BL16" s="31">
        <f t="shared" si="85"/>
        <v>0</v>
      </c>
      <c r="BM16" s="5">
        <v>0</v>
      </c>
      <c r="BN16" s="5">
        <v>0</v>
      </c>
      <c r="BO16" s="31">
        <f t="shared" si="86"/>
        <v>0</v>
      </c>
      <c r="BP16">
        <v>1</v>
      </c>
      <c r="BQ16">
        <v>1</v>
      </c>
      <c r="BR16" s="31">
        <f t="shared" si="87"/>
        <v>0</v>
      </c>
      <c r="BS16">
        <v>1</v>
      </c>
      <c r="BT16">
        <v>1</v>
      </c>
      <c r="BU16" s="31">
        <f t="shared" si="88"/>
        <v>0</v>
      </c>
      <c r="BV16">
        <v>0</v>
      </c>
      <c r="BW16">
        <v>0</v>
      </c>
      <c r="BX16" s="31">
        <f t="shared" si="89"/>
        <v>0</v>
      </c>
      <c r="BY16">
        <v>0</v>
      </c>
      <c r="BZ16">
        <v>0</v>
      </c>
      <c r="CA16" s="31">
        <f t="shared" si="90"/>
        <v>0</v>
      </c>
      <c r="CB16">
        <v>1</v>
      </c>
      <c r="CC16">
        <v>1</v>
      </c>
      <c r="CD16" s="31">
        <f t="shared" si="91"/>
        <v>0</v>
      </c>
      <c r="CE16">
        <v>1</v>
      </c>
      <c r="CF16">
        <v>2</v>
      </c>
      <c r="CG16" s="31">
        <f t="shared" si="92"/>
        <v>1</v>
      </c>
      <c r="CH16">
        <v>0</v>
      </c>
      <c r="CI16">
        <v>0</v>
      </c>
      <c r="CJ16" s="31">
        <f t="shared" si="93"/>
        <v>0</v>
      </c>
      <c r="CK16" s="5">
        <v>0</v>
      </c>
      <c r="CL16" s="5">
        <v>0</v>
      </c>
      <c r="CM16" s="31">
        <f t="shared" si="94"/>
        <v>0</v>
      </c>
      <c r="CN16" s="5">
        <v>0</v>
      </c>
      <c r="CO16" s="5">
        <v>0</v>
      </c>
      <c r="CP16" s="31">
        <f t="shared" si="95"/>
        <v>0</v>
      </c>
      <c r="CQ16">
        <v>1</v>
      </c>
      <c r="CR16">
        <v>1</v>
      </c>
      <c r="CS16" s="31">
        <f t="shared" si="96"/>
        <v>0</v>
      </c>
      <c r="CT16">
        <v>1</v>
      </c>
      <c r="CU16">
        <v>2</v>
      </c>
      <c r="CV16" s="31">
        <f t="shared" si="97"/>
        <v>1</v>
      </c>
      <c r="CW16">
        <v>0</v>
      </c>
      <c r="CX16">
        <v>0</v>
      </c>
      <c r="CY16" s="31">
        <f t="shared" si="98"/>
        <v>0</v>
      </c>
      <c r="CZ16">
        <v>1</v>
      </c>
      <c r="DA16">
        <v>1</v>
      </c>
      <c r="DB16" s="31">
        <f t="shared" si="99"/>
        <v>0</v>
      </c>
      <c r="DC16">
        <v>1</v>
      </c>
      <c r="DD16">
        <v>1</v>
      </c>
      <c r="DE16" s="31">
        <f t="shared" si="100"/>
        <v>0</v>
      </c>
      <c r="DF16">
        <v>1</v>
      </c>
      <c r="DG16">
        <v>1</v>
      </c>
      <c r="DH16" s="31">
        <f t="shared" si="101"/>
        <v>0</v>
      </c>
      <c r="DI16">
        <v>1</v>
      </c>
      <c r="DJ16">
        <v>1</v>
      </c>
      <c r="DK16" s="31">
        <f t="shared" si="102"/>
        <v>0</v>
      </c>
      <c r="DL16">
        <v>1</v>
      </c>
      <c r="DM16">
        <v>1</v>
      </c>
      <c r="DN16" s="31">
        <f t="shared" si="103"/>
        <v>0</v>
      </c>
      <c r="DO16">
        <v>0</v>
      </c>
      <c r="DP16">
        <v>0</v>
      </c>
      <c r="DQ16" s="31">
        <f t="shared" si="104"/>
        <v>0</v>
      </c>
      <c r="DR16">
        <v>1</v>
      </c>
      <c r="DS16">
        <v>1</v>
      </c>
      <c r="DT16" s="31">
        <f t="shared" si="105"/>
        <v>0</v>
      </c>
      <c r="DU16">
        <v>1</v>
      </c>
      <c r="DV16">
        <v>1</v>
      </c>
      <c r="DW16" s="31">
        <f t="shared" si="106"/>
        <v>0</v>
      </c>
      <c r="DX16">
        <v>0</v>
      </c>
      <c r="DY16">
        <v>0</v>
      </c>
      <c r="DZ16" s="31">
        <f t="shared" si="107"/>
        <v>0</v>
      </c>
      <c r="EA16">
        <v>0</v>
      </c>
      <c r="EB16">
        <v>0</v>
      </c>
      <c r="EC16" s="31">
        <f t="shared" si="108"/>
        <v>0</v>
      </c>
      <c r="ED16">
        <v>1</v>
      </c>
      <c r="EE16">
        <v>1</v>
      </c>
      <c r="EF16" s="31">
        <f t="shared" si="109"/>
        <v>0</v>
      </c>
      <c r="EG16">
        <v>1</v>
      </c>
      <c r="EH16">
        <v>1</v>
      </c>
      <c r="EI16" s="31">
        <f t="shared" si="110"/>
        <v>0</v>
      </c>
      <c r="EJ16">
        <v>0</v>
      </c>
      <c r="EK16">
        <v>0</v>
      </c>
      <c r="EL16" s="31">
        <f t="shared" si="111"/>
        <v>0</v>
      </c>
      <c r="EM16">
        <v>1</v>
      </c>
      <c r="EN16">
        <v>1</v>
      </c>
      <c r="EO16" s="31">
        <f t="shared" si="112"/>
        <v>0</v>
      </c>
      <c r="EP16">
        <v>1</v>
      </c>
      <c r="EQ16">
        <v>1</v>
      </c>
      <c r="ER16" s="31">
        <f t="shared" si="113"/>
        <v>0</v>
      </c>
      <c r="ES16">
        <v>0</v>
      </c>
      <c r="ET16">
        <v>0</v>
      </c>
      <c r="EU16" s="31">
        <f t="shared" si="114"/>
        <v>0</v>
      </c>
      <c r="EV16">
        <v>1</v>
      </c>
      <c r="EW16">
        <v>1</v>
      </c>
      <c r="EX16" s="31">
        <f t="shared" si="115"/>
        <v>0</v>
      </c>
      <c r="EY16">
        <v>1</v>
      </c>
      <c r="EZ16">
        <v>1</v>
      </c>
      <c r="FA16" s="31">
        <f t="shared" si="116"/>
        <v>0</v>
      </c>
      <c r="FB16">
        <v>0</v>
      </c>
      <c r="FC16">
        <v>0</v>
      </c>
      <c r="FD16" s="31">
        <f t="shared" si="117"/>
        <v>0</v>
      </c>
      <c r="FE16">
        <v>1</v>
      </c>
      <c r="FF16">
        <v>1</v>
      </c>
      <c r="FG16" s="31">
        <f t="shared" si="118"/>
        <v>0</v>
      </c>
      <c r="FH16">
        <v>1</v>
      </c>
      <c r="FI16">
        <v>1</v>
      </c>
      <c r="FJ16" s="31">
        <f t="shared" si="119"/>
        <v>0</v>
      </c>
      <c r="FK16">
        <v>0</v>
      </c>
      <c r="FL16">
        <v>0</v>
      </c>
      <c r="FM16" s="31">
        <f t="shared" si="120"/>
        <v>0</v>
      </c>
      <c r="FN16">
        <v>1</v>
      </c>
      <c r="FO16">
        <v>1</v>
      </c>
      <c r="FP16" s="31">
        <f t="shared" si="121"/>
        <v>0</v>
      </c>
      <c r="FQ16">
        <v>1</v>
      </c>
      <c r="FR16">
        <v>1</v>
      </c>
      <c r="FS16" s="31">
        <f t="shared" si="122"/>
        <v>0</v>
      </c>
      <c r="FT16">
        <v>0</v>
      </c>
      <c r="FU16">
        <v>0</v>
      </c>
      <c r="FV16" s="31">
        <f t="shared" si="123"/>
        <v>0</v>
      </c>
      <c r="FW16">
        <v>1</v>
      </c>
      <c r="FX16">
        <v>1</v>
      </c>
      <c r="FY16" s="31">
        <f t="shared" si="124"/>
        <v>0</v>
      </c>
      <c r="FZ16">
        <v>1</v>
      </c>
      <c r="GA16">
        <v>1</v>
      </c>
      <c r="GB16" s="31">
        <f t="shared" si="125"/>
        <v>0</v>
      </c>
      <c r="GC16">
        <v>0</v>
      </c>
      <c r="GD16">
        <v>0</v>
      </c>
      <c r="GE16" s="31">
        <f t="shared" si="126"/>
        <v>0</v>
      </c>
      <c r="GF16">
        <v>1</v>
      </c>
      <c r="GG16">
        <v>1</v>
      </c>
      <c r="GH16" s="31">
        <f t="shared" si="127"/>
        <v>0</v>
      </c>
      <c r="GI16">
        <v>1</v>
      </c>
      <c r="GJ16">
        <v>1</v>
      </c>
      <c r="GK16" s="31">
        <f t="shared" si="128"/>
        <v>0</v>
      </c>
      <c r="GL16">
        <v>0</v>
      </c>
      <c r="GM16">
        <v>0</v>
      </c>
      <c r="GN16" s="31">
        <f t="shared" si="129"/>
        <v>0</v>
      </c>
      <c r="GV16" s="5"/>
      <c r="GX16" s="5"/>
      <c r="GY16" s="5"/>
      <c r="GZ16" s="5"/>
      <c r="HJ16" s="5"/>
    </row>
    <row r="17" spans="1:218" x14ac:dyDescent="0.2">
      <c r="A17" s="5">
        <v>19</v>
      </c>
      <c r="B17">
        <v>3</v>
      </c>
      <c r="C17">
        <v>3</v>
      </c>
      <c r="D17" s="31">
        <f t="shared" si="65"/>
        <v>0</v>
      </c>
      <c r="E17">
        <v>2</v>
      </c>
      <c r="F17">
        <v>2</v>
      </c>
      <c r="G17" s="31">
        <f t="shared" si="66"/>
        <v>0</v>
      </c>
      <c r="H17">
        <v>2</v>
      </c>
      <c r="I17">
        <v>2</v>
      </c>
      <c r="J17" s="31">
        <f t="shared" si="67"/>
        <v>0</v>
      </c>
      <c r="K17" s="5">
        <v>0</v>
      </c>
      <c r="L17" s="5">
        <v>0</v>
      </c>
      <c r="M17" s="31">
        <f t="shared" si="68"/>
        <v>0</v>
      </c>
      <c r="N17">
        <v>2</v>
      </c>
      <c r="O17">
        <v>2</v>
      </c>
      <c r="P17" s="33">
        <f t="shared" si="69"/>
        <v>0</v>
      </c>
      <c r="Q17">
        <v>3</v>
      </c>
      <c r="R17">
        <v>2</v>
      </c>
      <c r="S17" s="31">
        <f t="shared" si="70"/>
        <v>1</v>
      </c>
      <c r="T17">
        <v>2</v>
      </c>
      <c r="U17">
        <v>2</v>
      </c>
      <c r="V17" s="33">
        <f t="shared" si="71"/>
        <v>0</v>
      </c>
      <c r="W17" s="5">
        <v>0</v>
      </c>
      <c r="X17" s="5">
        <v>0</v>
      </c>
      <c r="Y17" s="33">
        <f t="shared" si="72"/>
        <v>0</v>
      </c>
      <c r="Z17" s="5">
        <v>0</v>
      </c>
      <c r="AA17" s="5">
        <v>0</v>
      </c>
      <c r="AB17" s="33">
        <f t="shared" si="73"/>
        <v>0</v>
      </c>
      <c r="AC17">
        <v>2</v>
      </c>
      <c r="AD17">
        <v>2</v>
      </c>
      <c r="AE17" s="31">
        <f t="shared" si="74"/>
        <v>0</v>
      </c>
      <c r="AF17" s="5">
        <v>2</v>
      </c>
      <c r="AG17">
        <v>2</v>
      </c>
      <c r="AH17" s="31">
        <f t="shared" si="75"/>
        <v>0</v>
      </c>
      <c r="AI17" s="5">
        <v>0</v>
      </c>
      <c r="AJ17">
        <v>0</v>
      </c>
      <c r="AK17" s="31">
        <f t="shared" si="76"/>
        <v>0</v>
      </c>
      <c r="AL17" s="5">
        <v>0</v>
      </c>
      <c r="AM17">
        <v>0</v>
      </c>
      <c r="AN17" s="31">
        <f t="shared" si="77"/>
        <v>0</v>
      </c>
      <c r="AO17" s="5">
        <v>0</v>
      </c>
      <c r="AP17">
        <v>0</v>
      </c>
      <c r="AQ17" s="31">
        <f t="shared" si="78"/>
        <v>0</v>
      </c>
      <c r="AR17" s="5">
        <v>3</v>
      </c>
      <c r="AS17">
        <v>3</v>
      </c>
      <c r="AT17" s="31">
        <f t="shared" si="79"/>
        <v>0</v>
      </c>
      <c r="AU17" s="5">
        <v>2</v>
      </c>
      <c r="AV17">
        <v>2</v>
      </c>
      <c r="AW17" s="31">
        <f t="shared" si="80"/>
        <v>0</v>
      </c>
      <c r="AX17">
        <v>2</v>
      </c>
      <c r="AY17">
        <v>2</v>
      </c>
      <c r="AZ17" s="31">
        <f t="shared" si="81"/>
        <v>0</v>
      </c>
      <c r="BA17" s="5">
        <v>0</v>
      </c>
      <c r="BB17" s="5">
        <v>0</v>
      </c>
      <c r="BC17" s="31">
        <f t="shared" si="82"/>
        <v>0</v>
      </c>
      <c r="BD17">
        <v>2</v>
      </c>
      <c r="BE17">
        <v>3</v>
      </c>
      <c r="BF17" s="33">
        <f t="shared" si="83"/>
        <v>1</v>
      </c>
      <c r="BG17">
        <v>2</v>
      </c>
      <c r="BH17">
        <v>3</v>
      </c>
      <c r="BI17" s="31">
        <f t="shared" si="84"/>
        <v>1</v>
      </c>
      <c r="BJ17" s="5">
        <v>0</v>
      </c>
      <c r="BK17" s="5">
        <v>0</v>
      </c>
      <c r="BL17" s="31">
        <f t="shared" si="85"/>
        <v>0</v>
      </c>
      <c r="BM17" s="5">
        <v>0</v>
      </c>
      <c r="BN17" s="5">
        <v>0</v>
      </c>
      <c r="BO17" s="31">
        <f t="shared" si="86"/>
        <v>0</v>
      </c>
      <c r="BP17">
        <v>3</v>
      </c>
      <c r="BQ17">
        <v>3</v>
      </c>
      <c r="BR17" s="31">
        <f t="shared" si="87"/>
        <v>0</v>
      </c>
      <c r="BS17">
        <v>2</v>
      </c>
      <c r="BT17">
        <v>2</v>
      </c>
      <c r="BU17" s="31">
        <f t="shared" si="88"/>
        <v>0</v>
      </c>
      <c r="BV17">
        <v>2</v>
      </c>
      <c r="BW17">
        <v>3</v>
      </c>
      <c r="BX17" s="31">
        <f t="shared" si="89"/>
        <v>1</v>
      </c>
      <c r="BY17">
        <v>0</v>
      </c>
      <c r="BZ17">
        <v>0</v>
      </c>
      <c r="CA17" s="31">
        <f t="shared" si="90"/>
        <v>0</v>
      </c>
      <c r="CB17">
        <v>2</v>
      </c>
      <c r="CC17">
        <v>2</v>
      </c>
      <c r="CD17" s="31">
        <f t="shared" si="91"/>
        <v>0</v>
      </c>
      <c r="CE17">
        <v>2</v>
      </c>
      <c r="CF17">
        <v>2</v>
      </c>
      <c r="CG17" s="31">
        <f t="shared" si="92"/>
        <v>0</v>
      </c>
      <c r="CH17">
        <v>2</v>
      </c>
      <c r="CI17">
        <v>2</v>
      </c>
      <c r="CJ17" s="31">
        <f t="shared" si="93"/>
        <v>0</v>
      </c>
      <c r="CK17" s="5">
        <v>0</v>
      </c>
      <c r="CL17" s="5">
        <v>0</v>
      </c>
      <c r="CM17" s="31">
        <f t="shared" si="94"/>
        <v>0</v>
      </c>
      <c r="CN17" s="5">
        <v>0</v>
      </c>
      <c r="CO17" s="5">
        <v>0</v>
      </c>
      <c r="CP17" s="31">
        <f t="shared" si="95"/>
        <v>0</v>
      </c>
      <c r="CQ17">
        <v>1</v>
      </c>
      <c r="CR17">
        <v>1</v>
      </c>
      <c r="CS17" s="31">
        <f t="shared" si="96"/>
        <v>0</v>
      </c>
      <c r="CT17">
        <v>1</v>
      </c>
      <c r="CU17">
        <v>2</v>
      </c>
      <c r="CV17" s="31">
        <f t="shared" si="97"/>
        <v>1</v>
      </c>
      <c r="CW17">
        <v>0</v>
      </c>
      <c r="CX17">
        <v>0</v>
      </c>
      <c r="CY17" s="31">
        <f t="shared" si="98"/>
        <v>0</v>
      </c>
      <c r="CZ17">
        <v>3</v>
      </c>
      <c r="DA17">
        <v>3</v>
      </c>
      <c r="DB17" s="31">
        <f t="shared" si="99"/>
        <v>0</v>
      </c>
      <c r="DC17">
        <v>2</v>
      </c>
      <c r="DD17">
        <v>2</v>
      </c>
      <c r="DE17" s="31">
        <f t="shared" si="100"/>
        <v>0</v>
      </c>
      <c r="DF17">
        <v>0</v>
      </c>
      <c r="DG17">
        <v>0</v>
      </c>
      <c r="DH17" s="31">
        <f t="shared" si="101"/>
        <v>0</v>
      </c>
      <c r="DI17">
        <v>2</v>
      </c>
      <c r="DJ17">
        <v>2</v>
      </c>
      <c r="DK17" s="31">
        <f t="shared" si="102"/>
        <v>0</v>
      </c>
      <c r="DL17">
        <v>2</v>
      </c>
      <c r="DM17">
        <v>2</v>
      </c>
      <c r="DN17" s="31">
        <f t="shared" si="103"/>
        <v>0</v>
      </c>
      <c r="DO17">
        <v>2</v>
      </c>
      <c r="DP17">
        <v>2</v>
      </c>
      <c r="DQ17" s="31">
        <f t="shared" si="104"/>
        <v>0</v>
      </c>
      <c r="DR17">
        <v>2</v>
      </c>
      <c r="DS17">
        <v>2</v>
      </c>
      <c r="DT17" s="31">
        <f t="shared" si="105"/>
        <v>0</v>
      </c>
      <c r="DU17">
        <v>2</v>
      </c>
      <c r="DV17">
        <v>2</v>
      </c>
      <c r="DW17" s="31">
        <f t="shared" si="106"/>
        <v>0</v>
      </c>
      <c r="DX17">
        <v>0</v>
      </c>
      <c r="DY17">
        <v>0</v>
      </c>
      <c r="DZ17" s="31">
        <f t="shared" si="107"/>
        <v>0</v>
      </c>
      <c r="EA17">
        <v>0</v>
      </c>
      <c r="EB17">
        <v>0</v>
      </c>
      <c r="EC17" s="31">
        <f t="shared" si="108"/>
        <v>0</v>
      </c>
      <c r="ED17">
        <v>1</v>
      </c>
      <c r="EE17">
        <v>2</v>
      </c>
      <c r="EF17" s="31">
        <f t="shared" si="109"/>
        <v>1</v>
      </c>
      <c r="EG17">
        <v>2</v>
      </c>
      <c r="EH17">
        <v>2</v>
      </c>
      <c r="EI17" s="31">
        <f t="shared" si="110"/>
        <v>0</v>
      </c>
      <c r="EJ17">
        <v>0</v>
      </c>
      <c r="EK17">
        <v>0</v>
      </c>
      <c r="EL17" s="31">
        <f t="shared" si="111"/>
        <v>0</v>
      </c>
      <c r="EM17">
        <v>1</v>
      </c>
      <c r="EN17">
        <v>2</v>
      </c>
      <c r="EO17" s="31">
        <f t="shared" si="112"/>
        <v>1</v>
      </c>
      <c r="EP17">
        <v>2</v>
      </c>
      <c r="EQ17">
        <v>2</v>
      </c>
      <c r="ER17" s="31">
        <f t="shared" si="113"/>
        <v>0</v>
      </c>
      <c r="ES17">
        <v>0</v>
      </c>
      <c r="ET17">
        <v>0</v>
      </c>
      <c r="EU17" s="31">
        <f t="shared" si="114"/>
        <v>0</v>
      </c>
      <c r="EV17">
        <v>2</v>
      </c>
      <c r="EW17">
        <v>2</v>
      </c>
      <c r="EX17" s="31">
        <f t="shared" si="115"/>
        <v>0</v>
      </c>
      <c r="EY17">
        <v>2</v>
      </c>
      <c r="EZ17">
        <v>2</v>
      </c>
      <c r="FA17" s="31">
        <f t="shared" si="116"/>
        <v>0</v>
      </c>
      <c r="FB17">
        <v>0</v>
      </c>
      <c r="FC17">
        <v>0</v>
      </c>
      <c r="FD17" s="31">
        <f t="shared" si="117"/>
        <v>0</v>
      </c>
      <c r="FE17">
        <v>2</v>
      </c>
      <c r="FF17">
        <v>2</v>
      </c>
      <c r="FG17" s="31">
        <f t="shared" si="118"/>
        <v>0</v>
      </c>
      <c r="FH17">
        <v>2</v>
      </c>
      <c r="FI17">
        <v>2</v>
      </c>
      <c r="FJ17" s="31">
        <f t="shared" si="119"/>
        <v>0</v>
      </c>
      <c r="FK17">
        <v>0</v>
      </c>
      <c r="FL17">
        <v>0</v>
      </c>
      <c r="FM17" s="31">
        <f t="shared" si="120"/>
        <v>0</v>
      </c>
      <c r="FN17">
        <v>2</v>
      </c>
      <c r="FO17">
        <v>2</v>
      </c>
      <c r="FP17" s="31">
        <f t="shared" si="121"/>
        <v>0</v>
      </c>
      <c r="FQ17">
        <v>2</v>
      </c>
      <c r="FR17">
        <v>2</v>
      </c>
      <c r="FS17" s="31">
        <f t="shared" si="122"/>
        <v>0</v>
      </c>
      <c r="FT17">
        <v>0</v>
      </c>
      <c r="FU17">
        <v>0</v>
      </c>
      <c r="FV17" s="31">
        <f t="shared" si="123"/>
        <v>0</v>
      </c>
      <c r="FW17">
        <v>2</v>
      </c>
      <c r="FX17">
        <v>2</v>
      </c>
      <c r="FY17" s="31">
        <f t="shared" si="124"/>
        <v>0</v>
      </c>
      <c r="FZ17">
        <v>2</v>
      </c>
      <c r="GA17">
        <v>2</v>
      </c>
      <c r="GB17" s="31">
        <f t="shared" si="125"/>
        <v>0</v>
      </c>
      <c r="GC17">
        <v>0</v>
      </c>
      <c r="GD17">
        <v>0</v>
      </c>
      <c r="GE17" s="31">
        <f t="shared" si="126"/>
        <v>0</v>
      </c>
      <c r="GF17">
        <v>2</v>
      </c>
      <c r="GG17">
        <v>2</v>
      </c>
      <c r="GH17" s="31">
        <f t="shared" si="127"/>
        <v>0</v>
      </c>
      <c r="GI17">
        <v>2</v>
      </c>
      <c r="GJ17">
        <v>2</v>
      </c>
      <c r="GK17" s="31">
        <f t="shared" si="128"/>
        <v>0</v>
      </c>
      <c r="GL17">
        <v>0</v>
      </c>
      <c r="GM17">
        <v>0</v>
      </c>
      <c r="GN17" s="31">
        <f t="shared" si="129"/>
        <v>0</v>
      </c>
      <c r="GV17" s="5"/>
      <c r="GX17" s="5"/>
      <c r="GY17" s="5"/>
      <c r="GZ17" s="5"/>
      <c r="HJ17" s="5"/>
    </row>
    <row r="18" spans="1:218" x14ac:dyDescent="0.2">
      <c r="A18" s="5">
        <v>20</v>
      </c>
      <c r="B18">
        <v>1</v>
      </c>
      <c r="C18">
        <v>1</v>
      </c>
      <c r="D18" s="31">
        <f t="shared" si="65"/>
        <v>0</v>
      </c>
      <c r="E18">
        <v>1</v>
      </c>
      <c r="F18">
        <v>1</v>
      </c>
      <c r="G18" s="31">
        <f t="shared" si="66"/>
        <v>0</v>
      </c>
      <c r="H18" s="5">
        <v>0</v>
      </c>
      <c r="I18" s="5">
        <v>0</v>
      </c>
      <c r="J18" s="31">
        <f t="shared" si="67"/>
        <v>0</v>
      </c>
      <c r="K18" s="5">
        <v>0</v>
      </c>
      <c r="L18" s="5">
        <v>0</v>
      </c>
      <c r="M18" s="31">
        <f t="shared" si="68"/>
        <v>0</v>
      </c>
      <c r="N18">
        <v>1</v>
      </c>
      <c r="O18">
        <v>1</v>
      </c>
      <c r="P18" s="33">
        <f t="shared" si="69"/>
        <v>0</v>
      </c>
      <c r="Q18" s="5">
        <v>0</v>
      </c>
      <c r="R18" s="5">
        <v>0</v>
      </c>
      <c r="S18" s="31">
        <f t="shared" si="70"/>
        <v>0</v>
      </c>
      <c r="T18" s="5">
        <v>0</v>
      </c>
      <c r="U18" s="5">
        <v>0</v>
      </c>
      <c r="V18" s="33">
        <f t="shared" si="71"/>
        <v>0</v>
      </c>
      <c r="W18" s="5">
        <v>0</v>
      </c>
      <c r="X18" s="5">
        <v>0</v>
      </c>
      <c r="Y18" s="33">
        <f t="shared" si="72"/>
        <v>0</v>
      </c>
      <c r="Z18" s="5">
        <v>0</v>
      </c>
      <c r="AA18" s="5">
        <v>0</v>
      </c>
      <c r="AB18" s="33">
        <f t="shared" si="73"/>
        <v>0</v>
      </c>
      <c r="AC18">
        <v>1</v>
      </c>
      <c r="AD18">
        <v>1</v>
      </c>
      <c r="AE18" s="31">
        <f t="shared" si="74"/>
        <v>0</v>
      </c>
      <c r="AF18" s="5">
        <v>0</v>
      </c>
      <c r="AG18" s="5">
        <v>0</v>
      </c>
      <c r="AH18" s="31">
        <f t="shared" si="75"/>
        <v>0</v>
      </c>
      <c r="AI18" s="5">
        <v>0</v>
      </c>
      <c r="AJ18">
        <v>0</v>
      </c>
      <c r="AK18" s="31">
        <f t="shared" si="76"/>
        <v>0</v>
      </c>
      <c r="AL18" s="5">
        <v>0</v>
      </c>
      <c r="AM18">
        <v>0</v>
      </c>
      <c r="AN18" s="31">
        <f t="shared" si="77"/>
        <v>0</v>
      </c>
      <c r="AO18" s="5">
        <v>0</v>
      </c>
      <c r="AP18">
        <v>0</v>
      </c>
      <c r="AQ18" s="31">
        <f t="shared" si="78"/>
        <v>0</v>
      </c>
      <c r="AR18" s="5">
        <v>1</v>
      </c>
      <c r="AS18">
        <v>2</v>
      </c>
      <c r="AT18" s="31">
        <f t="shared" si="79"/>
        <v>1</v>
      </c>
      <c r="AU18" s="5">
        <v>0</v>
      </c>
      <c r="AV18">
        <v>0</v>
      </c>
      <c r="AW18" s="31">
        <f t="shared" si="80"/>
        <v>0</v>
      </c>
      <c r="AX18">
        <v>0</v>
      </c>
      <c r="AY18">
        <v>0</v>
      </c>
      <c r="AZ18" s="31">
        <f t="shared" si="81"/>
        <v>0</v>
      </c>
      <c r="BA18" s="5">
        <v>0</v>
      </c>
      <c r="BB18" s="5">
        <v>0</v>
      </c>
      <c r="BC18" s="31">
        <f t="shared" si="82"/>
        <v>0</v>
      </c>
      <c r="BD18">
        <v>1</v>
      </c>
      <c r="BE18">
        <v>1</v>
      </c>
      <c r="BF18" s="33">
        <f t="shared" si="83"/>
        <v>0</v>
      </c>
      <c r="BG18">
        <v>0</v>
      </c>
      <c r="BH18">
        <v>0</v>
      </c>
      <c r="BI18" s="31">
        <f t="shared" si="84"/>
        <v>0</v>
      </c>
      <c r="BJ18" s="5">
        <v>0</v>
      </c>
      <c r="BK18" s="5">
        <v>0</v>
      </c>
      <c r="BL18" s="31">
        <f t="shared" si="85"/>
        <v>0</v>
      </c>
      <c r="BM18" s="5">
        <v>0</v>
      </c>
      <c r="BN18" s="5">
        <v>0</v>
      </c>
      <c r="BO18" s="31">
        <f t="shared" si="86"/>
        <v>0</v>
      </c>
      <c r="BP18">
        <v>1</v>
      </c>
      <c r="BQ18">
        <v>1</v>
      </c>
      <c r="BR18" s="31">
        <f t="shared" si="87"/>
        <v>0</v>
      </c>
      <c r="BS18">
        <v>1</v>
      </c>
      <c r="BT18">
        <v>2</v>
      </c>
      <c r="BU18" s="31">
        <f t="shared" si="88"/>
        <v>1</v>
      </c>
      <c r="BV18">
        <v>1</v>
      </c>
      <c r="BW18">
        <v>1</v>
      </c>
      <c r="BX18" s="31">
        <f t="shared" si="89"/>
        <v>0</v>
      </c>
      <c r="BY18">
        <v>0</v>
      </c>
      <c r="BZ18">
        <v>0</v>
      </c>
      <c r="CA18" s="31">
        <f t="shared" si="90"/>
        <v>0</v>
      </c>
      <c r="CB18">
        <v>1</v>
      </c>
      <c r="CC18">
        <v>1</v>
      </c>
      <c r="CD18" s="31">
        <f t="shared" si="91"/>
        <v>0</v>
      </c>
      <c r="CE18">
        <v>0</v>
      </c>
      <c r="CF18">
        <v>0</v>
      </c>
      <c r="CG18" s="31">
        <f t="shared" si="92"/>
        <v>0</v>
      </c>
      <c r="CH18">
        <v>0</v>
      </c>
      <c r="CI18">
        <v>0</v>
      </c>
      <c r="CJ18" s="31">
        <f t="shared" si="93"/>
        <v>0</v>
      </c>
      <c r="CK18" s="5">
        <v>0</v>
      </c>
      <c r="CL18" s="5">
        <v>0</v>
      </c>
      <c r="CM18" s="31">
        <f t="shared" si="94"/>
        <v>0</v>
      </c>
      <c r="CN18" s="5">
        <v>0</v>
      </c>
      <c r="CO18" s="5">
        <v>0</v>
      </c>
      <c r="CP18" s="31">
        <f t="shared" si="95"/>
        <v>0</v>
      </c>
      <c r="CQ18">
        <v>1</v>
      </c>
      <c r="CR18">
        <v>1</v>
      </c>
      <c r="CS18" s="31">
        <f t="shared" si="96"/>
        <v>0</v>
      </c>
      <c r="CT18" s="5">
        <v>0</v>
      </c>
      <c r="CU18" s="5">
        <v>0</v>
      </c>
      <c r="CV18" s="31">
        <f t="shared" si="97"/>
        <v>0</v>
      </c>
      <c r="CW18">
        <v>0</v>
      </c>
      <c r="CX18">
        <v>0</v>
      </c>
      <c r="CY18" s="31">
        <f t="shared" si="98"/>
        <v>0</v>
      </c>
      <c r="CZ18">
        <v>1</v>
      </c>
      <c r="DA18">
        <v>1</v>
      </c>
      <c r="DB18" s="31">
        <f t="shared" si="99"/>
        <v>0</v>
      </c>
      <c r="DC18">
        <v>0</v>
      </c>
      <c r="DD18">
        <v>0</v>
      </c>
      <c r="DE18" s="31">
        <f t="shared" si="100"/>
        <v>0</v>
      </c>
      <c r="DF18">
        <v>0</v>
      </c>
      <c r="DG18">
        <v>0</v>
      </c>
      <c r="DH18" s="31">
        <f t="shared" si="101"/>
        <v>0</v>
      </c>
      <c r="DI18">
        <v>1</v>
      </c>
      <c r="DJ18">
        <v>1</v>
      </c>
      <c r="DK18" s="31">
        <f t="shared" si="102"/>
        <v>0</v>
      </c>
      <c r="DL18">
        <v>0</v>
      </c>
      <c r="DM18">
        <v>0</v>
      </c>
      <c r="DN18" s="31">
        <f t="shared" si="103"/>
        <v>0</v>
      </c>
      <c r="DO18">
        <v>0</v>
      </c>
      <c r="DP18">
        <v>0</v>
      </c>
      <c r="DQ18" s="31">
        <f t="shared" si="104"/>
        <v>0</v>
      </c>
      <c r="DR18">
        <v>1</v>
      </c>
      <c r="DS18">
        <v>1</v>
      </c>
      <c r="DT18" s="31">
        <f t="shared" si="105"/>
        <v>0</v>
      </c>
      <c r="DU18">
        <v>0</v>
      </c>
      <c r="DV18">
        <v>0</v>
      </c>
      <c r="DW18" s="31">
        <f t="shared" si="106"/>
        <v>0</v>
      </c>
      <c r="DX18">
        <v>0</v>
      </c>
      <c r="DY18">
        <v>0</v>
      </c>
      <c r="DZ18" s="31">
        <f t="shared" si="107"/>
        <v>0</v>
      </c>
      <c r="EA18">
        <v>0</v>
      </c>
      <c r="EB18">
        <v>0</v>
      </c>
      <c r="EC18" s="31">
        <f t="shared" si="108"/>
        <v>0</v>
      </c>
      <c r="ED18">
        <v>1</v>
      </c>
      <c r="EE18">
        <v>2</v>
      </c>
      <c r="EF18" s="31">
        <f t="shared" si="109"/>
        <v>1</v>
      </c>
      <c r="EG18">
        <v>1</v>
      </c>
      <c r="EH18">
        <v>1</v>
      </c>
      <c r="EI18" s="31">
        <f t="shared" si="110"/>
        <v>0</v>
      </c>
      <c r="EJ18">
        <v>0</v>
      </c>
      <c r="EK18">
        <v>0</v>
      </c>
      <c r="EL18" s="31">
        <f t="shared" si="111"/>
        <v>0</v>
      </c>
      <c r="EM18">
        <v>1</v>
      </c>
      <c r="EN18">
        <v>1</v>
      </c>
      <c r="EO18" s="31">
        <f t="shared" si="112"/>
        <v>0</v>
      </c>
      <c r="EP18">
        <v>0</v>
      </c>
      <c r="EQ18">
        <v>0</v>
      </c>
      <c r="ER18" s="31">
        <f t="shared" si="113"/>
        <v>0</v>
      </c>
      <c r="ES18">
        <v>0</v>
      </c>
      <c r="ET18">
        <v>0</v>
      </c>
      <c r="EU18" s="31">
        <f t="shared" si="114"/>
        <v>0</v>
      </c>
      <c r="EV18">
        <v>1</v>
      </c>
      <c r="EW18">
        <v>1</v>
      </c>
      <c r="EX18" s="31">
        <f t="shared" si="115"/>
        <v>0</v>
      </c>
      <c r="EY18">
        <v>0</v>
      </c>
      <c r="EZ18">
        <v>0</v>
      </c>
      <c r="FA18" s="31">
        <f t="shared" si="116"/>
        <v>0</v>
      </c>
      <c r="FB18">
        <v>0</v>
      </c>
      <c r="FC18">
        <v>0</v>
      </c>
      <c r="FD18" s="31">
        <f t="shared" si="117"/>
        <v>0</v>
      </c>
      <c r="FE18">
        <v>1</v>
      </c>
      <c r="FF18">
        <v>1</v>
      </c>
      <c r="FG18" s="31">
        <f t="shared" si="118"/>
        <v>0</v>
      </c>
      <c r="FH18">
        <v>0</v>
      </c>
      <c r="FI18">
        <v>0</v>
      </c>
      <c r="FJ18" s="31">
        <f t="shared" si="119"/>
        <v>0</v>
      </c>
      <c r="FK18">
        <v>0</v>
      </c>
      <c r="FL18">
        <v>0</v>
      </c>
      <c r="FM18" s="31">
        <f t="shared" si="120"/>
        <v>0</v>
      </c>
      <c r="FN18">
        <v>1</v>
      </c>
      <c r="FO18">
        <v>1</v>
      </c>
      <c r="FP18" s="31">
        <f t="shared" si="121"/>
        <v>0</v>
      </c>
      <c r="FQ18">
        <v>1</v>
      </c>
      <c r="FR18">
        <v>1</v>
      </c>
      <c r="FS18" s="31">
        <f t="shared" si="122"/>
        <v>0</v>
      </c>
      <c r="FT18">
        <v>0</v>
      </c>
      <c r="FU18">
        <v>0</v>
      </c>
      <c r="FV18" s="31">
        <f t="shared" si="123"/>
        <v>0</v>
      </c>
      <c r="FW18">
        <v>1</v>
      </c>
      <c r="FX18">
        <v>1</v>
      </c>
      <c r="FY18" s="31">
        <f t="shared" si="124"/>
        <v>0</v>
      </c>
      <c r="FZ18">
        <v>0</v>
      </c>
      <c r="GA18">
        <v>0</v>
      </c>
      <c r="GB18" s="31">
        <f t="shared" si="125"/>
        <v>0</v>
      </c>
      <c r="GC18">
        <v>0</v>
      </c>
      <c r="GD18">
        <v>0</v>
      </c>
      <c r="GE18" s="31">
        <f t="shared" si="126"/>
        <v>0</v>
      </c>
      <c r="GF18">
        <v>1</v>
      </c>
      <c r="GG18">
        <v>1</v>
      </c>
      <c r="GH18" s="31">
        <f t="shared" si="127"/>
        <v>0</v>
      </c>
      <c r="GI18">
        <v>1</v>
      </c>
      <c r="GJ18">
        <v>1</v>
      </c>
      <c r="GK18" s="31">
        <f t="shared" si="128"/>
        <v>0</v>
      </c>
      <c r="GL18">
        <v>0</v>
      </c>
      <c r="GM18">
        <v>0</v>
      </c>
      <c r="GN18" s="31">
        <f t="shared" si="129"/>
        <v>0</v>
      </c>
      <c r="GV18" s="5"/>
      <c r="GX18" s="5"/>
      <c r="GY18" s="5"/>
      <c r="GZ18" s="5"/>
      <c r="HJ18" s="5"/>
    </row>
    <row r="19" spans="1:218" x14ac:dyDescent="0.2">
      <c r="A19" s="5">
        <v>21</v>
      </c>
      <c r="B19">
        <v>1</v>
      </c>
      <c r="C19">
        <v>1</v>
      </c>
      <c r="D19" s="31">
        <f t="shared" si="65"/>
        <v>0</v>
      </c>
      <c r="E19">
        <v>1</v>
      </c>
      <c r="F19">
        <v>1</v>
      </c>
      <c r="G19" s="31">
        <f t="shared" si="66"/>
        <v>0</v>
      </c>
      <c r="H19" s="5">
        <v>0</v>
      </c>
      <c r="I19" s="5">
        <v>0</v>
      </c>
      <c r="J19" s="31">
        <f t="shared" si="67"/>
        <v>0</v>
      </c>
      <c r="K19" s="5">
        <v>0</v>
      </c>
      <c r="L19" s="5">
        <v>0</v>
      </c>
      <c r="M19" s="31">
        <f t="shared" si="68"/>
        <v>0</v>
      </c>
      <c r="N19">
        <v>1</v>
      </c>
      <c r="O19">
        <v>1</v>
      </c>
      <c r="P19" s="33">
        <f t="shared" si="69"/>
        <v>0</v>
      </c>
      <c r="Q19">
        <v>1</v>
      </c>
      <c r="R19">
        <v>1</v>
      </c>
      <c r="S19" s="31">
        <f t="shared" si="70"/>
        <v>0</v>
      </c>
      <c r="T19" s="5">
        <v>0</v>
      </c>
      <c r="U19" s="5">
        <v>0</v>
      </c>
      <c r="V19" s="33">
        <f t="shared" si="71"/>
        <v>0</v>
      </c>
      <c r="W19" s="5">
        <v>0</v>
      </c>
      <c r="X19" s="5">
        <v>0</v>
      </c>
      <c r="Y19" s="33">
        <f t="shared" si="72"/>
        <v>0</v>
      </c>
      <c r="Z19" s="5">
        <v>0</v>
      </c>
      <c r="AA19" s="5">
        <v>0</v>
      </c>
      <c r="AB19" s="33">
        <f t="shared" si="73"/>
        <v>0</v>
      </c>
      <c r="AC19">
        <v>1</v>
      </c>
      <c r="AD19">
        <v>1</v>
      </c>
      <c r="AE19" s="31">
        <f t="shared" si="74"/>
        <v>0</v>
      </c>
      <c r="AF19" s="5">
        <v>1</v>
      </c>
      <c r="AG19">
        <v>2</v>
      </c>
      <c r="AH19" s="31">
        <f t="shared" si="75"/>
        <v>1</v>
      </c>
      <c r="AI19" s="5">
        <v>0</v>
      </c>
      <c r="AJ19">
        <v>0</v>
      </c>
      <c r="AK19" s="31">
        <f t="shared" si="76"/>
        <v>0</v>
      </c>
      <c r="AL19" s="5">
        <v>0</v>
      </c>
      <c r="AM19">
        <v>0</v>
      </c>
      <c r="AN19" s="31">
        <f t="shared" si="77"/>
        <v>0</v>
      </c>
      <c r="AO19" s="5">
        <v>0</v>
      </c>
      <c r="AP19">
        <v>0</v>
      </c>
      <c r="AQ19" s="31">
        <f t="shared" si="78"/>
        <v>0</v>
      </c>
      <c r="AR19" s="5">
        <v>1</v>
      </c>
      <c r="AS19">
        <v>1</v>
      </c>
      <c r="AT19" s="31">
        <f t="shared" si="79"/>
        <v>0</v>
      </c>
      <c r="AU19" s="5">
        <v>1</v>
      </c>
      <c r="AV19">
        <v>1</v>
      </c>
      <c r="AW19" s="31">
        <f t="shared" si="80"/>
        <v>0</v>
      </c>
      <c r="AX19">
        <v>0</v>
      </c>
      <c r="AY19">
        <v>0</v>
      </c>
      <c r="AZ19" s="31">
        <f t="shared" si="81"/>
        <v>0</v>
      </c>
      <c r="BA19" s="5">
        <v>0</v>
      </c>
      <c r="BB19" s="5">
        <v>0</v>
      </c>
      <c r="BC19" s="31">
        <f t="shared" si="82"/>
        <v>0</v>
      </c>
      <c r="BD19">
        <v>2</v>
      </c>
      <c r="BE19">
        <v>1</v>
      </c>
      <c r="BF19" s="33">
        <f t="shared" si="83"/>
        <v>1</v>
      </c>
      <c r="BG19">
        <v>1</v>
      </c>
      <c r="BH19">
        <v>1</v>
      </c>
      <c r="BI19" s="31">
        <f t="shared" si="84"/>
        <v>0</v>
      </c>
      <c r="BJ19" s="5">
        <v>0</v>
      </c>
      <c r="BK19" s="5">
        <v>0</v>
      </c>
      <c r="BL19" s="31">
        <f t="shared" si="85"/>
        <v>0</v>
      </c>
      <c r="BM19" s="5">
        <v>0</v>
      </c>
      <c r="BN19" s="5">
        <v>0</v>
      </c>
      <c r="BO19" s="31">
        <f t="shared" si="86"/>
        <v>0</v>
      </c>
      <c r="BP19">
        <v>1</v>
      </c>
      <c r="BQ19">
        <v>1</v>
      </c>
      <c r="BR19" s="31">
        <f t="shared" si="87"/>
        <v>0</v>
      </c>
      <c r="BS19">
        <v>1</v>
      </c>
      <c r="BT19">
        <v>1</v>
      </c>
      <c r="BU19" s="31">
        <f t="shared" si="88"/>
        <v>0</v>
      </c>
      <c r="BV19">
        <v>1</v>
      </c>
      <c r="BW19">
        <v>1</v>
      </c>
      <c r="BX19" s="31">
        <f t="shared" si="89"/>
        <v>0</v>
      </c>
      <c r="BY19">
        <v>0</v>
      </c>
      <c r="BZ19">
        <v>0</v>
      </c>
      <c r="CA19" s="31">
        <f t="shared" si="90"/>
        <v>0</v>
      </c>
      <c r="CB19">
        <v>1</v>
      </c>
      <c r="CC19">
        <v>1</v>
      </c>
      <c r="CD19" s="31">
        <f t="shared" si="91"/>
        <v>0</v>
      </c>
      <c r="CE19">
        <v>1</v>
      </c>
      <c r="CF19">
        <v>1</v>
      </c>
      <c r="CG19" s="31">
        <f t="shared" si="92"/>
        <v>0</v>
      </c>
      <c r="CH19">
        <v>0</v>
      </c>
      <c r="CI19">
        <v>0</v>
      </c>
      <c r="CJ19" s="31">
        <f t="shared" si="93"/>
        <v>0</v>
      </c>
      <c r="CK19" s="5">
        <v>0</v>
      </c>
      <c r="CL19" s="5">
        <v>0</v>
      </c>
      <c r="CM19" s="31">
        <f t="shared" si="94"/>
        <v>0</v>
      </c>
      <c r="CN19" s="5">
        <v>0</v>
      </c>
      <c r="CO19" s="5">
        <v>0</v>
      </c>
      <c r="CP19" s="31">
        <f t="shared" si="95"/>
        <v>0</v>
      </c>
      <c r="CQ19">
        <v>1</v>
      </c>
      <c r="CR19">
        <v>1</v>
      </c>
      <c r="CS19" s="31">
        <f t="shared" si="96"/>
        <v>0</v>
      </c>
      <c r="CT19">
        <v>2</v>
      </c>
      <c r="CU19">
        <v>1</v>
      </c>
      <c r="CV19" s="31">
        <f t="shared" si="97"/>
        <v>1</v>
      </c>
      <c r="CW19">
        <v>0</v>
      </c>
      <c r="CX19">
        <v>0</v>
      </c>
      <c r="CY19" s="31">
        <f t="shared" si="98"/>
        <v>0</v>
      </c>
      <c r="CZ19">
        <v>1</v>
      </c>
      <c r="DA19">
        <v>1</v>
      </c>
      <c r="DB19" s="31">
        <f t="shared" si="99"/>
        <v>0</v>
      </c>
      <c r="DC19">
        <v>1</v>
      </c>
      <c r="DD19">
        <v>1</v>
      </c>
      <c r="DE19" s="31">
        <f t="shared" si="100"/>
        <v>0</v>
      </c>
      <c r="DF19">
        <v>0</v>
      </c>
      <c r="DG19">
        <v>0</v>
      </c>
      <c r="DH19" s="31">
        <f t="shared" si="101"/>
        <v>0</v>
      </c>
      <c r="DI19">
        <v>1</v>
      </c>
      <c r="DJ19">
        <v>1</v>
      </c>
      <c r="DK19" s="31">
        <f t="shared" si="102"/>
        <v>0</v>
      </c>
      <c r="DL19">
        <v>1</v>
      </c>
      <c r="DM19">
        <v>1</v>
      </c>
      <c r="DN19" s="31">
        <f t="shared" si="103"/>
        <v>0</v>
      </c>
      <c r="DO19">
        <v>0</v>
      </c>
      <c r="DP19">
        <v>0</v>
      </c>
      <c r="DQ19" s="31">
        <f t="shared" si="104"/>
        <v>0</v>
      </c>
      <c r="DR19">
        <v>1</v>
      </c>
      <c r="DS19">
        <v>1</v>
      </c>
      <c r="DT19" s="31">
        <f t="shared" si="105"/>
        <v>0</v>
      </c>
      <c r="DU19">
        <v>1</v>
      </c>
      <c r="DV19">
        <v>1</v>
      </c>
      <c r="DW19" s="31">
        <f t="shared" si="106"/>
        <v>0</v>
      </c>
      <c r="DX19">
        <v>0</v>
      </c>
      <c r="DY19">
        <v>0</v>
      </c>
      <c r="DZ19" s="31">
        <f t="shared" si="107"/>
        <v>0</v>
      </c>
      <c r="EA19">
        <v>0</v>
      </c>
      <c r="EB19">
        <v>0</v>
      </c>
      <c r="EC19" s="31">
        <f t="shared" si="108"/>
        <v>0</v>
      </c>
      <c r="ED19">
        <v>1</v>
      </c>
      <c r="EE19">
        <v>1</v>
      </c>
      <c r="EF19" s="31">
        <f t="shared" si="109"/>
        <v>0</v>
      </c>
      <c r="EG19">
        <v>1</v>
      </c>
      <c r="EH19">
        <v>1</v>
      </c>
      <c r="EI19" s="31">
        <f t="shared" si="110"/>
        <v>0</v>
      </c>
      <c r="EJ19">
        <v>0</v>
      </c>
      <c r="EK19">
        <v>0</v>
      </c>
      <c r="EL19" s="31">
        <f t="shared" si="111"/>
        <v>0</v>
      </c>
      <c r="EM19">
        <v>1</v>
      </c>
      <c r="EN19">
        <v>1</v>
      </c>
      <c r="EO19" s="31">
        <f t="shared" si="112"/>
        <v>0</v>
      </c>
      <c r="EP19">
        <v>1</v>
      </c>
      <c r="EQ19">
        <v>1</v>
      </c>
      <c r="ER19" s="31">
        <f t="shared" si="113"/>
        <v>0</v>
      </c>
      <c r="ES19">
        <v>0</v>
      </c>
      <c r="ET19">
        <v>0</v>
      </c>
      <c r="EU19" s="31">
        <f t="shared" si="114"/>
        <v>0</v>
      </c>
      <c r="EV19">
        <v>1</v>
      </c>
      <c r="EW19">
        <v>1</v>
      </c>
      <c r="EX19" s="31">
        <f t="shared" si="115"/>
        <v>0</v>
      </c>
      <c r="EY19">
        <v>1</v>
      </c>
      <c r="EZ19">
        <v>1</v>
      </c>
      <c r="FA19" s="31">
        <f t="shared" si="116"/>
        <v>0</v>
      </c>
      <c r="FB19">
        <v>0</v>
      </c>
      <c r="FC19">
        <v>0</v>
      </c>
      <c r="FD19" s="31">
        <f t="shared" si="117"/>
        <v>0</v>
      </c>
      <c r="FE19">
        <v>1</v>
      </c>
      <c r="FF19">
        <v>1</v>
      </c>
      <c r="FG19" s="31">
        <f t="shared" si="118"/>
        <v>0</v>
      </c>
      <c r="FH19">
        <v>1</v>
      </c>
      <c r="FI19">
        <v>1</v>
      </c>
      <c r="FJ19" s="31">
        <f t="shared" si="119"/>
        <v>0</v>
      </c>
      <c r="FK19">
        <v>0</v>
      </c>
      <c r="FL19">
        <v>0</v>
      </c>
      <c r="FM19" s="31">
        <f t="shared" si="120"/>
        <v>0</v>
      </c>
      <c r="FN19">
        <v>1</v>
      </c>
      <c r="FO19">
        <v>1</v>
      </c>
      <c r="FP19" s="31">
        <f t="shared" si="121"/>
        <v>0</v>
      </c>
      <c r="FQ19">
        <v>1</v>
      </c>
      <c r="FR19">
        <v>1</v>
      </c>
      <c r="FS19" s="31">
        <f t="shared" si="122"/>
        <v>0</v>
      </c>
      <c r="FT19">
        <v>0</v>
      </c>
      <c r="FU19">
        <v>0</v>
      </c>
      <c r="FV19" s="31">
        <f t="shared" si="123"/>
        <v>0</v>
      </c>
      <c r="FW19">
        <v>1</v>
      </c>
      <c r="FX19">
        <v>1</v>
      </c>
      <c r="FY19" s="31">
        <f t="shared" si="124"/>
        <v>0</v>
      </c>
      <c r="FZ19">
        <v>1</v>
      </c>
      <c r="GA19">
        <v>1</v>
      </c>
      <c r="GB19" s="31">
        <f t="shared" si="125"/>
        <v>0</v>
      </c>
      <c r="GC19">
        <v>0</v>
      </c>
      <c r="GD19">
        <v>0</v>
      </c>
      <c r="GE19" s="31">
        <f t="shared" si="126"/>
        <v>0</v>
      </c>
      <c r="GF19">
        <v>1</v>
      </c>
      <c r="GG19">
        <v>1</v>
      </c>
      <c r="GH19" s="31">
        <f t="shared" si="127"/>
        <v>0</v>
      </c>
      <c r="GI19">
        <v>1</v>
      </c>
      <c r="GJ19">
        <v>1</v>
      </c>
      <c r="GK19" s="31">
        <f t="shared" si="128"/>
        <v>0</v>
      </c>
      <c r="GL19">
        <v>0</v>
      </c>
      <c r="GM19">
        <v>0</v>
      </c>
      <c r="GN19" s="31">
        <f t="shared" si="129"/>
        <v>0</v>
      </c>
      <c r="GV19" s="5"/>
      <c r="GX19" s="5"/>
      <c r="GY19" s="5"/>
      <c r="GZ19" s="5"/>
      <c r="HJ19" s="5"/>
    </row>
    <row r="20" spans="1:218" x14ac:dyDescent="0.2">
      <c r="A20" s="5">
        <v>22</v>
      </c>
      <c r="B20">
        <v>1</v>
      </c>
      <c r="C20">
        <v>1</v>
      </c>
      <c r="D20" s="31">
        <f t="shared" si="0"/>
        <v>0</v>
      </c>
      <c r="E20">
        <v>1</v>
      </c>
      <c r="F20">
        <v>1</v>
      </c>
      <c r="G20" s="31">
        <f t="shared" si="1"/>
        <v>0</v>
      </c>
      <c r="H20" s="5">
        <v>0</v>
      </c>
      <c r="I20" s="5">
        <v>0</v>
      </c>
      <c r="J20" s="31">
        <f t="shared" si="2"/>
        <v>0</v>
      </c>
      <c r="K20" s="5">
        <v>0</v>
      </c>
      <c r="L20" s="5">
        <v>0</v>
      </c>
      <c r="M20" s="31">
        <f t="shared" si="3"/>
        <v>0</v>
      </c>
      <c r="N20">
        <v>1</v>
      </c>
      <c r="O20">
        <v>1</v>
      </c>
      <c r="P20" s="33">
        <f t="shared" si="4"/>
        <v>0</v>
      </c>
      <c r="Q20">
        <v>1</v>
      </c>
      <c r="R20">
        <v>2</v>
      </c>
      <c r="S20" s="31">
        <f t="shared" si="5"/>
        <v>1</v>
      </c>
      <c r="T20" s="5">
        <v>0</v>
      </c>
      <c r="U20" s="5">
        <v>0</v>
      </c>
      <c r="V20" s="33">
        <f t="shared" si="6"/>
        <v>0</v>
      </c>
      <c r="W20" s="5">
        <v>0</v>
      </c>
      <c r="X20" s="5">
        <v>0</v>
      </c>
      <c r="Y20" s="33">
        <f t="shared" si="7"/>
        <v>0</v>
      </c>
      <c r="Z20" s="5">
        <v>0</v>
      </c>
      <c r="AA20" s="5">
        <v>0</v>
      </c>
      <c r="AB20" s="33">
        <f t="shared" si="8"/>
        <v>0</v>
      </c>
      <c r="AC20">
        <v>2</v>
      </c>
      <c r="AD20">
        <v>2</v>
      </c>
      <c r="AE20" s="31">
        <f t="shared" si="9"/>
        <v>0</v>
      </c>
      <c r="AF20" s="5">
        <v>1</v>
      </c>
      <c r="AG20">
        <v>2</v>
      </c>
      <c r="AH20" s="31">
        <f t="shared" si="10"/>
        <v>1</v>
      </c>
      <c r="AI20" s="5">
        <v>0</v>
      </c>
      <c r="AJ20">
        <v>0</v>
      </c>
      <c r="AK20" s="31">
        <f t="shared" si="11"/>
        <v>0</v>
      </c>
      <c r="AL20" s="5">
        <v>0</v>
      </c>
      <c r="AM20">
        <v>0</v>
      </c>
      <c r="AN20" s="31">
        <f t="shared" si="12"/>
        <v>0</v>
      </c>
      <c r="AO20" s="5">
        <v>0</v>
      </c>
      <c r="AP20">
        <v>0</v>
      </c>
      <c r="AQ20" s="31">
        <f t="shared" si="63"/>
        <v>0</v>
      </c>
      <c r="AR20" s="5">
        <v>1</v>
      </c>
      <c r="AS20">
        <v>1</v>
      </c>
      <c r="AT20" s="31">
        <f t="shared" si="13"/>
        <v>0</v>
      </c>
      <c r="AU20" s="5">
        <v>0</v>
      </c>
      <c r="AV20">
        <v>0</v>
      </c>
      <c r="AW20" s="31">
        <f t="shared" si="14"/>
        <v>0</v>
      </c>
      <c r="AX20">
        <v>0</v>
      </c>
      <c r="AY20">
        <v>0</v>
      </c>
      <c r="AZ20" s="31">
        <f t="shared" si="15"/>
        <v>0</v>
      </c>
      <c r="BA20" s="5">
        <v>0</v>
      </c>
      <c r="BB20" s="5">
        <v>0</v>
      </c>
      <c r="BC20" s="31">
        <f t="shared" si="16"/>
        <v>0</v>
      </c>
      <c r="BD20">
        <v>2</v>
      </c>
      <c r="BE20">
        <v>2</v>
      </c>
      <c r="BF20" s="33">
        <f t="shared" si="17"/>
        <v>0</v>
      </c>
      <c r="BG20">
        <v>2</v>
      </c>
      <c r="BH20">
        <v>2</v>
      </c>
      <c r="BI20" s="31">
        <f t="shared" si="18"/>
        <v>0</v>
      </c>
      <c r="BJ20" s="5">
        <v>0</v>
      </c>
      <c r="BK20" s="5">
        <v>0</v>
      </c>
      <c r="BL20" s="31">
        <f t="shared" si="19"/>
        <v>0</v>
      </c>
      <c r="BM20" s="5">
        <v>0</v>
      </c>
      <c r="BN20" s="5">
        <v>0</v>
      </c>
      <c r="BO20" s="31">
        <f t="shared" si="20"/>
        <v>0</v>
      </c>
      <c r="BP20">
        <v>2</v>
      </c>
      <c r="BQ20">
        <v>2</v>
      </c>
      <c r="BR20" s="31">
        <f t="shared" si="21"/>
        <v>0</v>
      </c>
      <c r="BS20">
        <v>3</v>
      </c>
      <c r="BT20">
        <v>3</v>
      </c>
      <c r="BU20" s="31">
        <f t="shared" si="22"/>
        <v>0</v>
      </c>
      <c r="BV20">
        <v>0</v>
      </c>
      <c r="BW20">
        <v>0</v>
      </c>
      <c r="BX20" s="31">
        <f t="shared" si="23"/>
        <v>0</v>
      </c>
      <c r="BY20">
        <v>0</v>
      </c>
      <c r="BZ20">
        <v>0</v>
      </c>
      <c r="CA20" s="31">
        <f t="shared" si="24"/>
        <v>0</v>
      </c>
      <c r="CB20">
        <v>2</v>
      </c>
      <c r="CC20">
        <v>2</v>
      </c>
      <c r="CD20" s="31">
        <f t="shared" si="25"/>
        <v>0</v>
      </c>
      <c r="CE20">
        <v>1</v>
      </c>
      <c r="CF20">
        <v>2</v>
      </c>
      <c r="CG20" s="31">
        <f t="shared" si="26"/>
        <v>1</v>
      </c>
      <c r="CH20">
        <v>0</v>
      </c>
      <c r="CI20">
        <v>0</v>
      </c>
      <c r="CJ20" s="31">
        <f t="shared" si="27"/>
        <v>0</v>
      </c>
      <c r="CK20" s="5">
        <v>0</v>
      </c>
      <c r="CL20" s="5">
        <v>0</v>
      </c>
      <c r="CM20" s="31">
        <f t="shared" si="28"/>
        <v>0</v>
      </c>
      <c r="CN20" s="5">
        <v>0</v>
      </c>
      <c r="CO20" s="5">
        <v>0</v>
      </c>
      <c r="CP20" s="31">
        <f t="shared" si="29"/>
        <v>0</v>
      </c>
      <c r="CQ20">
        <v>1</v>
      </c>
      <c r="CR20">
        <v>1</v>
      </c>
      <c r="CS20" s="31">
        <f t="shared" si="30"/>
        <v>0</v>
      </c>
      <c r="CT20">
        <v>1</v>
      </c>
      <c r="CU20">
        <v>1</v>
      </c>
      <c r="CV20" s="31">
        <f t="shared" si="31"/>
        <v>0</v>
      </c>
      <c r="CW20">
        <v>0</v>
      </c>
      <c r="CX20">
        <v>0</v>
      </c>
      <c r="CY20" s="31">
        <f t="shared" si="32"/>
        <v>0</v>
      </c>
      <c r="CZ20">
        <v>1</v>
      </c>
      <c r="DA20">
        <v>2</v>
      </c>
      <c r="DB20" s="31">
        <f t="shared" si="33"/>
        <v>1</v>
      </c>
      <c r="DC20">
        <v>1</v>
      </c>
      <c r="DD20">
        <v>2</v>
      </c>
      <c r="DE20" s="31">
        <f t="shared" si="34"/>
        <v>1</v>
      </c>
      <c r="DF20">
        <v>0</v>
      </c>
      <c r="DG20">
        <v>0</v>
      </c>
      <c r="DH20" s="31">
        <f t="shared" si="35"/>
        <v>0</v>
      </c>
      <c r="DI20">
        <v>1</v>
      </c>
      <c r="DJ20">
        <v>2</v>
      </c>
      <c r="DK20" s="31">
        <f t="shared" si="36"/>
        <v>1</v>
      </c>
      <c r="DL20">
        <v>1</v>
      </c>
      <c r="DM20">
        <v>2</v>
      </c>
      <c r="DN20" s="31">
        <f t="shared" si="37"/>
        <v>1</v>
      </c>
      <c r="DO20">
        <v>0</v>
      </c>
      <c r="DP20">
        <v>0</v>
      </c>
      <c r="DQ20" s="31">
        <f t="shared" si="38"/>
        <v>0</v>
      </c>
      <c r="DR20">
        <v>1</v>
      </c>
      <c r="DS20">
        <v>2</v>
      </c>
      <c r="DT20" s="31">
        <f t="shared" si="39"/>
        <v>1</v>
      </c>
      <c r="DU20">
        <v>2</v>
      </c>
      <c r="DV20">
        <v>2</v>
      </c>
      <c r="DW20" s="31">
        <f t="shared" si="40"/>
        <v>0</v>
      </c>
      <c r="DX20">
        <v>0</v>
      </c>
      <c r="DY20">
        <v>0</v>
      </c>
      <c r="DZ20" s="31">
        <f t="shared" si="41"/>
        <v>0</v>
      </c>
      <c r="EA20">
        <v>0</v>
      </c>
      <c r="EB20">
        <v>0</v>
      </c>
      <c r="EC20" s="31">
        <f t="shared" si="42"/>
        <v>0</v>
      </c>
      <c r="ED20">
        <v>1</v>
      </c>
      <c r="EE20">
        <v>2</v>
      </c>
      <c r="EF20" s="31">
        <f t="shared" si="43"/>
        <v>1</v>
      </c>
      <c r="EG20">
        <v>1</v>
      </c>
      <c r="EH20">
        <v>2</v>
      </c>
      <c r="EI20" s="31">
        <f t="shared" si="44"/>
        <v>1</v>
      </c>
      <c r="EJ20">
        <v>0</v>
      </c>
      <c r="EK20">
        <v>0</v>
      </c>
      <c r="EL20" s="31">
        <f t="shared" si="45"/>
        <v>0</v>
      </c>
      <c r="EM20">
        <v>1</v>
      </c>
      <c r="EN20">
        <v>1</v>
      </c>
      <c r="EO20" s="31">
        <f t="shared" si="46"/>
        <v>0</v>
      </c>
      <c r="EP20">
        <v>1</v>
      </c>
      <c r="EQ20">
        <v>1</v>
      </c>
      <c r="ER20" s="31">
        <f t="shared" si="47"/>
        <v>0</v>
      </c>
      <c r="ES20">
        <v>0</v>
      </c>
      <c r="ET20">
        <v>0</v>
      </c>
      <c r="EU20" s="31">
        <f t="shared" si="48"/>
        <v>0</v>
      </c>
      <c r="EV20">
        <v>1</v>
      </c>
      <c r="EW20">
        <v>1</v>
      </c>
      <c r="EX20" s="31">
        <f t="shared" si="49"/>
        <v>0</v>
      </c>
      <c r="EY20">
        <v>1</v>
      </c>
      <c r="EZ20">
        <v>1</v>
      </c>
      <c r="FA20" s="31">
        <f t="shared" si="50"/>
        <v>0</v>
      </c>
      <c r="FB20">
        <v>0</v>
      </c>
      <c r="FC20">
        <v>0</v>
      </c>
      <c r="FD20" s="31">
        <f t="shared" si="51"/>
        <v>0</v>
      </c>
      <c r="FE20">
        <v>2</v>
      </c>
      <c r="FF20">
        <v>2</v>
      </c>
      <c r="FG20" s="31">
        <f t="shared" si="52"/>
        <v>0</v>
      </c>
      <c r="FH20">
        <v>1</v>
      </c>
      <c r="FI20">
        <v>2</v>
      </c>
      <c r="FJ20" s="31">
        <f t="shared" si="53"/>
        <v>1</v>
      </c>
      <c r="FK20">
        <v>0</v>
      </c>
      <c r="FL20">
        <v>0</v>
      </c>
      <c r="FM20" s="31">
        <f t="shared" si="64"/>
        <v>0</v>
      </c>
      <c r="FN20">
        <v>1</v>
      </c>
      <c r="FO20">
        <v>2</v>
      </c>
      <c r="FP20" s="31">
        <f t="shared" si="54"/>
        <v>1</v>
      </c>
      <c r="FQ20">
        <v>3</v>
      </c>
      <c r="FR20">
        <v>3</v>
      </c>
      <c r="FS20" s="31">
        <f t="shared" si="55"/>
        <v>0</v>
      </c>
      <c r="FT20">
        <v>1</v>
      </c>
      <c r="FU20">
        <v>2</v>
      </c>
      <c r="FV20" s="31">
        <f t="shared" si="56"/>
        <v>1</v>
      </c>
      <c r="FW20">
        <v>1</v>
      </c>
      <c r="FX20">
        <v>2</v>
      </c>
      <c r="FY20" s="31">
        <f t="shared" si="57"/>
        <v>1</v>
      </c>
      <c r="FZ20">
        <v>0</v>
      </c>
      <c r="GA20">
        <v>0</v>
      </c>
      <c r="GB20" s="31">
        <f t="shared" si="58"/>
        <v>0</v>
      </c>
      <c r="GC20">
        <v>0</v>
      </c>
      <c r="GD20">
        <v>0</v>
      </c>
      <c r="GE20" s="31">
        <f t="shared" si="59"/>
        <v>0</v>
      </c>
      <c r="GF20">
        <v>1</v>
      </c>
      <c r="GG20">
        <v>2</v>
      </c>
      <c r="GH20" s="31">
        <f t="shared" si="60"/>
        <v>1</v>
      </c>
      <c r="GI20">
        <v>1</v>
      </c>
      <c r="GJ20">
        <v>2</v>
      </c>
      <c r="GK20" s="31">
        <f t="shared" si="61"/>
        <v>1</v>
      </c>
      <c r="GL20">
        <v>0</v>
      </c>
      <c r="GM20">
        <v>0</v>
      </c>
      <c r="GN20" s="31">
        <f t="shared" si="62"/>
        <v>0</v>
      </c>
      <c r="GV20" s="5"/>
      <c r="GX20" s="5"/>
      <c r="GY20" s="5"/>
      <c r="GZ20" s="5"/>
      <c r="HJ20" s="5"/>
    </row>
    <row r="21" spans="1:218" x14ac:dyDescent="0.2">
      <c r="A21" s="5">
        <v>23</v>
      </c>
      <c r="B21">
        <v>1</v>
      </c>
      <c r="C21">
        <v>1</v>
      </c>
      <c r="D21" s="31">
        <f t="shared" si="0"/>
        <v>0</v>
      </c>
      <c r="E21">
        <v>1</v>
      </c>
      <c r="F21">
        <v>1</v>
      </c>
      <c r="G21" s="31">
        <f t="shared" si="1"/>
        <v>0</v>
      </c>
      <c r="H21" s="5">
        <v>0</v>
      </c>
      <c r="I21" s="5">
        <v>0</v>
      </c>
      <c r="J21" s="31">
        <f t="shared" si="2"/>
        <v>0</v>
      </c>
      <c r="K21" s="5">
        <v>0</v>
      </c>
      <c r="L21" s="5">
        <v>0</v>
      </c>
      <c r="M21" s="31">
        <f t="shared" si="3"/>
        <v>0</v>
      </c>
      <c r="N21">
        <v>2</v>
      </c>
      <c r="O21">
        <v>1</v>
      </c>
      <c r="P21" s="33">
        <f t="shared" si="4"/>
        <v>1</v>
      </c>
      <c r="Q21" s="5">
        <v>0</v>
      </c>
      <c r="R21" s="5">
        <v>0</v>
      </c>
      <c r="S21" s="31">
        <f t="shared" si="5"/>
        <v>0</v>
      </c>
      <c r="T21" s="5">
        <v>0</v>
      </c>
      <c r="U21" s="5">
        <v>0</v>
      </c>
      <c r="V21" s="33">
        <f t="shared" si="6"/>
        <v>0</v>
      </c>
      <c r="W21" s="5">
        <v>0</v>
      </c>
      <c r="X21" s="5">
        <v>0</v>
      </c>
      <c r="Y21" s="33">
        <f t="shared" si="7"/>
        <v>0</v>
      </c>
      <c r="Z21" s="5">
        <v>0</v>
      </c>
      <c r="AA21" s="5">
        <v>0</v>
      </c>
      <c r="AB21" s="33">
        <f t="shared" si="8"/>
        <v>0</v>
      </c>
      <c r="AC21">
        <v>1</v>
      </c>
      <c r="AD21">
        <v>1</v>
      </c>
      <c r="AE21" s="31">
        <f t="shared" si="9"/>
        <v>0</v>
      </c>
      <c r="AF21" s="5">
        <v>1</v>
      </c>
      <c r="AG21">
        <v>1</v>
      </c>
      <c r="AH21" s="31">
        <f t="shared" si="10"/>
        <v>0</v>
      </c>
      <c r="AI21" s="5">
        <v>0</v>
      </c>
      <c r="AJ21">
        <v>0</v>
      </c>
      <c r="AK21" s="31">
        <f t="shared" si="11"/>
        <v>0</v>
      </c>
      <c r="AL21" s="5">
        <v>0</v>
      </c>
      <c r="AM21">
        <v>0</v>
      </c>
      <c r="AN21" s="31">
        <f t="shared" si="12"/>
        <v>0</v>
      </c>
      <c r="AO21" s="5">
        <v>0</v>
      </c>
      <c r="AP21">
        <v>0</v>
      </c>
      <c r="AQ21" s="31">
        <f t="shared" si="63"/>
        <v>0</v>
      </c>
      <c r="AR21" s="5">
        <v>1</v>
      </c>
      <c r="AS21">
        <v>1</v>
      </c>
      <c r="AT21" s="31">
        <f t="shared" si="13"/>
        <v>0</v>
      </c>
      <c r="AU21" s="5">
        <v>2</v>
      </c>
      <c r="AV21">
        <v>1</v>
      </c>
      <c r="AW21" s="31">
        <f t="shared" si="14"/>
        <v>1</v>
      </c>
      <c r="AX21">
        <v>1</v>
      </c>
      <c r="AY21">
        <v>1</v>
      </c>
      <c r="AZ21" s="31">
        <f t="shared" si="15"/>
        <v>0</v>
      </c>
      <c r="BA21" s="5">
        <v>0</v>
      </c>
      <c r="BB21" s="5">
        <v>0</v>
      </c>
      <c r="BC21" s="31">
        <f t="shared" si="16"/>
        <v>0</v>
      </c>
      <c r="BD21">
        <v>2</v>
      </c>
      <c r="BE21">
        <v>2</v>
      </c>
      <c r="BF21" s="33">
        <f t="shared" si="17"/>
        <v>0</v>
      </c>
      <c r="BG21">
        <v>1</v>
      </c>
      <c r="BH21">
        <v>1</v>
      </c>
      <c r="BI21" s="31">
        <f t="shared" si="18"/>
        <v>0</v>
      </c>
      <c r="BJ21" s="5">
        <v>0</v>
      </c>
      <c r="BK21" s="5">
        <v>0</v>
      </c>
      <c r="BL21" s="31">
        <f t="shared" si="19"/>
        <v>0</v>
      </c>
      <c r="BM21" s="5">
        <v>0</v>
      </c>
      <c r="BN21" s="5">
        <v>0</v>
      </c>
      <c r="BO21" s="31">
        <f t="shared" si="20"/>
        <v>0</v>
      </c>
      <c r="BP21">
        <v>1</v>
      </c>
      <c r="BQ21">
        <v>1</v>
      </c>
      <c r="BR21" s="31">
        <f t="shared" si="21"/>
        <v>0</v>
      </c>
      <c r="BS21">
        <v>1</v>
      </c>
      <c r="BT21">
        <v>1</v>
      </c>
      <c r="BU21" s="31">
        <f t="shared" si="22"/>
        <v>0</v>
      </c>
      <c r="BV21">
        <v>0</v>
      </c>
      <c r="BW21">
        <v>0</v>
      </c>
      <c r="BX21" s="31">
        <f t="shared" si="23"/>
        <v>0</v>
      </c>
      <c r="BY21">
        <v>0</v>
      </c>
      <c r="BZ21">
        <v>0</v>
      </c>
      <c r="CA21" s="31">
        <f t="shared" si="24"/>
        <v>0</v>
      </c>
      <c r="CB21">
        <v>1</v>
      </c>
      <c r="CC21">
        <v>2</v>
      </c>
      <c r="CD21" s="31">
        <f t="shared" si="25"/>
        <v>1</v>
      </c>
      <c r="CE21">
        <v>1</v>
      </c>
      <c r="CF21">
        <v>1</v>
      </c>
      <c r="CG21" s="31">
        <f t="shared" si="26"/>
        <v>0</v>
      </c>
      <c r="CH21">
        <v>0</v>
      </c>
      <c r="CI21">
        <v>0</v>
      </c>
      <c r="CJ21" s="31">
        <f t="shared" si="27"/>
        <v>0</v>
      </c>
      <c r="CK21" s="5">
        <v>0</v>
      </c>
      <c r="CL21" s="5">
        <v>0</v>
      </c>
      <c r="CM21" s="31">
        <f t="shared" si="28"/>
        <v>0</v>
      </c>
      <c r="CN21" s="5">
        <v>0</v>
      </c>
      <c r="CO21" s="5">
        <v>0</v>
      </c>
      <c r="CP21" s="31">
        <f t="shared" si="29"/>
        <v>0</v>
      </c>
      <c r="CQ21">
        <v>2</v>
      </c>
      <c r="CR21">
        <v>1</v>
      </c>
      <c r="CS21" s="31">
        <f t="shared" si="30"/>
        <v>1</v>
      </c>
      <c r="CT21">
        <v>2</v>
      </c>
      <c r="CU21">
        <v>2</v>
      </c>
      <c r="CV21" s="31">
        <f t="shared" si="31"/>
        <v>0</v>
      </c>
      <c r="CW21">
        <v>1</v>
      </c>
      <c r="CX21">
        <v>1</v>
      </c>
      <c r="CY21" s="31">
        <f t="shared" si="32"/>
        <v>0</v>
      </c>
      <c r="CZ21">
        <v>1</v>
      </c>
      <c r="DA21">
        <v>1</v>
      </c>
      <c r="DB21" s="31">
        <f t="shared" si="33"/>
        <v>0</v>
      </c>
      <c r="DC21">
        <v>1</v>
      </c>
      <c r="DD21">
        <v>1</v>
      </c>
      <c r="DE21" s="31">
        <f t="shared" si="34"/>
        <v>0</v>
      </c>
      <c r="DF21">
        <v>0</v>
      </c>
      <c r="DG21">
        <v>0</v>
      </c>
      <c r="DH21" s="31">
        <f t="shared" si="35"/>
        <v>0</v>
      </c>
      <c r="DI21">
        <v>1</v>
      </c>
      <c r="DJ21">
        <v>1</v>
      </c>
      <c r="DK21" s="31">
        <f t="shared" si="36"/>
        <v>0</v>
      </c>
      <c r="DL21">
        <v>1</v>
      </c>
      <c r="DM21">
        <v>2</v>
      </c>
      <c r="DN21" s="31">
        <f t="shared" si="37"/>
        <v>1</v>
      </c>
      <c r="DO21">
        <v>2</v>
      </c>
      <c r="DP21">
        <v>1</v>
      </c>
      <c r="DQ21" s="31">
        <f t="shared" si="38"/>
        <v>1</v>
      </c>
      <c r="DR21">
        <v>1</v>
      </c>
      <c r="DS21">
        <v>1</v>
      </c>
      <c r="DT21" s="31">
        <f t="shared" si="39"/>
        <v>0</v>
      </c>
      <c r="DU21">
        <v>1</v>
      </c>
      <c r="DV21">
        <v>2</v>
      </c>
      <c r="DW21" s="31">
        <f t="shared" si="40"/>
        <v>1</v>
      </c>
      <c r="DX21">
        <v>0</v>
      </c>
      <c r="DY21">
        <v>0</v>
      </c>
      <c r="DZ21" s="31">
        <f t="shared" si="41"/>
        <v>0</v>
      </c>
      <c r="EA21">
        <v>0</v>
      </c>
      <c r="EB21">
        <v>0</v>
      </c>
      <c r="EC21" s="31">
        <f t="shared" si="42"/>
        <v>0</v>
      </c>
      <c r="ED21">
        <v>2</v>
      </c>
      <c r="EE21">
        <v>1</v>
      </c>
      <c r="EF21" s="31">
        <f t="shared" si="43"/>
        <v>1</v>
      </c>
      <c r="EG21">
        <v>2</v>
      </c>
      <c r="EH21">
        <v>1</v>
      </c>
      <c r="EI21" s="31">
        <f t="shared" si="44"/>
        <v>1</v>
      </c>
      <c r="EJ21">
        <v>0</v>
      </c>
      <c r="EK21">
        <v>0</v>
      </c>
      <c r="EL21" s="31">
        <f t="shared" si="45"/>
        <v>0</v>
      </c>
      <c r="EM21">
        <v>1</v>
      </c>
      <c r="EN21">
        <v>1</v>
      </c>
      <c r="EO21" s="31">
        <f t="shared" si="46"/>
        <v>0</v>
      </c>
      <c r="EP21">
        <v>2</v>
      </c>
      <c r="EQ21">
        <v>1</v>
      </c>
      <c r="ER21" s="31">
        <f t="shared" si="47"/>
        <v>1</v>
      </c>
      <c r="ES21">
        <v>0</v>
      </c>
      <c r="ET21">
        <v>0</v>
      </c>
      <c r="EU21" s="31">
        <f t="shared" si="48"/>
        <v>0</v>
      </c>
      <c r="EV21">
        <v>1</v>
      </c>
      <c r="EW21">
        <v>1</v>
      </c>
      <c r="EX21" s="31">
        <f t="shared" si="49"/>
        <v>0</v>
      </c>
      <c r="EY21">
        <v>0</v>
      </c>
      <c r="EZ21">
        <v>0</v>
      </c>
      <c r="FA21" s="31">
        <f t="shared" si="50"/>
        <v>0</v>
      </c>
      <c r="FB21">
        <v>0</v>
      </c>
      <c r="FC21">
        <v>0</v>
      </c>
      <c r="FD21" s="31">
        <f t="shared" si="51"/>
        <v>0</v>
      </c>
      <c r="FE21">
        <v>1</v>
      </c>
      <c r="FF21">
        <v>1</v>
      </c>
      <c r="FG21" s="31">
        <f t="shared" si="52"/>
        <v>0</v>
      </c>
      <c r="FH21">
        <v>0</v>
      </c>
      <c r="FI21">
        <v>0</v>
      </c>
      <c r="FJ21" s="31">
        <f t="shared" si="53"/>
        <v>0</v>
      </c>
      <c r="FK21">
        <v>0</v>
      </c>
      <c r="FL21">
        <v>0</v>
      </c>
      <c r="FM21" s="31">
        <f t="shared" si="64"/>
        <v>0</v>
      </c>
      <c r="FN21">
        <v>1</v>
      </c>
      <c r="FO21">
        <v>1</v>
      </c>
      <c r="FP21" s="31">
        <f t="shared" si="54"/>
        <v>0</v>
      </c>
      <c r="FQ21">
        <v>0</v>
      </c>
      <c r="FR21">
        <v>0</v>
      </c>
      <c r="FS21" s="31">
        <f t="shared" si="55"/>
        <v>0</v>
      </c>
      <c r="FT21">
        <v>0</v>
      </c>
      <c r="FU21">
        <v>0</v>
      </c>
      <c r="FV21" s="31">
        <f t="shared" si="56"/>
        <v>0</v>
      </c>
      <c r="FW21">
        <v>2</v>
      </c>
      <c r="FX21">
        <v>2</v>
      </c>
      <c r="FY21" s="31">
        <f t="shared" si="57"/>
        <v>0</v>
      </c>
      <c r="FZ21">
        <v>0</v>
      </c>
      <c r="GA21">
        <v>0</v>
      </c>
      <c r="GB21" s="31">
        <f t="shared" si="58"/>
        <v>0</v>
      </c>
      <c r="GC21">
        <v>0</v>
      </c>
      <c r="GD21">
        <v>0</v>
      </c>
      <c r="GE21" s="31">
        <f t="shared" si="59"/>
        <v>0</v>
      </c>
      <c r="GF21">
        <v>2</v>
      </c>
      <c r="GG21">
        <v>2</v>
      </c>
      <c r="GH21" s="31">
        <f t="shared" si="60"/>
        <v>0</v>
      </c>
      <c r="GI21">
        <v>0</v>
      </c>
      <c r="GJ21">
        <v>0</v>
      </c>
      <c r="GK21" s="31">
        <f t="shared" si="61"/>
        <v>0</v>
      </c>
      <c r="GL21">
        <v>0</v>
      </c>
      <c r="GM21">
        <v>0</v>
      </c>
      <c r="GN21" s="31">
        <f t="shared" si="62"/>
        <v>0</v>
      </c>
      <c r="GV21" s="5"/>
      <c r="GX21" s="5"/>
      <c r="GY21" s="5"/>
      <c r="GZ21" s="5"/>
      <c r="HJ21" s="5"/>
    </row>
    <row r="22" spans="1:218" x14ac:dyDescent="0.2">
      <c r="A22" s="5">
        <v>24</v>
      </c>
      <c r="B22">
        <v>1</v>
      </c>
      <c r="C22">
        <v>1</v>
      </c>
      <c r="D22" s="31">
        <f t="shared" si="0"/>
        <v>0</v>
      </c>
      <c r="E22">
        <v>1</v>
      </c>
      <c r="F22">
        <v>2</v>
      </c>
      <c r="G22" s="31">
        <f t="shared" si="1"/>
        <v>1</v>
      </c>
      <c r="H22">
        <v>1</v>
      </c>
      <c r="I22">
        <v>2</v>
      </c>
      <c r="J22" s="31">
        <f t="shared" si="2"/>
        <v>1</v>
      </c>
      <c r="K22" s="5">
        <v>0</v>
      </c>
      <c r="L22" s="5">
        <v>0</v>
      </c>
      <c r="M22" s="31">
        <f t="shared" si="3"/>
        <v>0</v>
      </c>
      <c r="N22">
        <v>1</v>
      </c>
      <c r="O22">
        <v>2</v>
      </c>
      <c r="P22" s="33">
        <f t="shared" si="4"/>
        <v>1</v>
      </c>
      <c r="Q22">
        <v>1</v>
      </c>
      <c r="R22">
        <v>2</v>
      </c>
      <c r="S22" s="31">
        <f t="shared" si="5"/>
        <v>1</v>
      </c>
      <c r="T22" s="5">
        <v>0</v>
      </c>
      <c r="U22" s="5">
        <v>0</v>
      </c>
      <c r="V22" s="33">
        <f t="shared" si="6"/>
        <v>0</v>
      </c>
      <c r="W22" s="5">
        <v>0</v>
      </c>
      <c r="X22" s="5">
        <v>0</v>
      </c>
      <c r="Y22" s="33">
        <f t="shared" si="7"/>
        <v>0</v>
      </c>
      <c r="Z22" s="5">
        <v>0</v>
      </c>
      <c r="AA22" s="5">
        <v>0</v>
      </c>
      <c r="AB22" s="33">
        <f t="shared" si="8"/>
        <v>0</v>
      </c>
      <c r="AC22">
        <v>1</v>
      </c>
      <c r="AD22">
        <v>2</v>
      </c>
      <c r="AE22" s="31">
        <f t="shared" si="9"/>
        <v>1</v>
      </c>
      <c r="AF22" s="5">
        <v>1</v>
      </c>
      <c r="AG22">
        <v>2</v>
      </c>
      <c r="AH22" s="31">
        <f t="shared" si="10"/>
        <v>1</v>
      </c>
      <c r="AI22" s="5">
        <v>0</v>
      </c>
      <c r="AJ22">
        <v>0</v>
      </c>
      <c r="AK22" s="31">
        <f t="shared" si="11"/>
        <v>0</v>
      </c>
      <c r="AL22" s="5">
        <v>0</v>
      </c>
      <c r="AM22">
        <v>0</v>
      </c>
      <c r="AN22" s="31">
        <f t="shared" si="12"/>
        <v>0</v>
      </c>
      <c r="AO22" s="5">
        <v>0</v>
      </c>
      <c r="AP22">
        <v>0</v>
      </c>
      <c r="AQ22" s="31">
        <f t="shared" si="63"/>
        <v>0</v>
      </c>
      <c r="AR22" s="5">
        <v>1</v>
      </c>
      <c r="AS22">
        <v>2</v>
      </c>
      <c r="AT22" s="31">
        <f t="shared" si="13"/>
        <v>1</v>
      </c>
      <c r="AU22" s="5">
        <v>1</v>
      </c>
      <c r="AV22">
        <v>2</v>
      </c>
      <c r="AW22" s="31">
        <f t="shared" si="14"/>
        <v>1</v>
      </c>
      <c r="AX22">
        <v>1</v>
      </c>
      <c r="AY22">
        <v>2</v>
      </c>
      <c r="AZ22" s="31">
        <f t="shared" si="15"/>
        <v>1</v>
      </c>
      <c r="BA22" s="5">
        <v>0</v>
      </c>
      <c r="BB22" s="5">
        <v>0</v>
      </c>
      <c r="BC22" s="31">
        <f t="shared" si="16"/>
        <v>0</v>
      </c>
      <c r="BD22">
        <v>1</v>
      </c>
      <c r="BE22">
        <v>2</v>
      </c>
      <c r="BF22" s="33">
        <f t="shared" si="17"/>
        <v>1</v>
      </c>
      <c r="BG22">
        <v>1</v>
      </c>
      <c r="BH22">
        <v>2</v>
      </c>
      <c r="BI22" s="31">
        <f t="shared" si="18"/>
        <v>1</v>
      </c>
      <c r="BJ22">
        <v>1</v>
      </c>
      <c r="BK22">
        <v>2</v>
      </c>
      <c r="BL22" s="31">
        <f t="shared" si="19"/>
        <v>1</v>
      </c>
      <c r="BM22" s="5">
        <v>0</v>
      </c>
      <c r="BN22" s="5">
        <v>0</v>
      </c>
      <c r="BO22" s="31">
        <f t="shared" si="20"/>
        <v>0</v>
      </c>
      <c r="BP22">
        <v>1</v>
      </c>
      <c r="BQ22">
        <v>2</v>
      </c>
      <c r="BR22" s="31">
        <f t="shared" si="21"/>
        <v>1</v>
      </c>
      <c r="BS22">
        <v>1</v>
      </c>
      <c r="BT22">
        <v>2</v>
      </c>
      <c r="BU22" s="31">
        <f t="shared" si="22"/>
        <v>1</v>
      </c>
      <c r="BV22">
        <v>0</v>
      </c>
      <c r="BW22">
        <v>0</v>
      </c>
      <c r="BX22" s="31">
        <f t="shared" si="23"/>
        <v>0</v>
      </c>
      <c r="BY22">
        <v>0</v>
      </c>
      <c r="BZ22">
        <v>0</v>
      </c>
      <c r="CA22" s="31">
        <f t="shared" si="24"/>
        <v>0</v>
      </c>
      <c r="CB22">
        <v>1</v>
      </c>
      <c r="CC22">
        <v>1</v>
      </c>
      <c r="CD22" s="31">
        <f t="shared" si="25"/>
        <v>0</v>
      </c>
      <c r="CE22">
        <v>1</v>
      </c>
      <c r="CF22">
        <v>1</v>
      </c>
      <c r="CG22" s="31">
        <f t="shared" si="26"/>
        <v>0</v>
      </c>
      <c r="CH22">
        <v>0</v>
      </c>
      <c r="CI22">
        <v>0</v>
      </c>
      <c r="CJ22" s="31">
        <f t="shared" si="27"/>
        <v>0</v>
      </c>
      <c r="CK22" s="5">
        <v>0</v>
      </c>
      <c r="CL22" s="5">
        <v>0</v>
      </c>
      <c r="CM22" s="31">
        <f t="shared" si="28"/>
        <v>0</v>
      </c>
      <c r="CN22" s="5">
        <v>0</v>
      </c>
      <c r="CO22" s="5">
        <v>0</v>
      </c>
      <c r="CP22" s="31">
        <f t="shared" si="29"/>
        <v>0</v>
      </c>
      <c r="CQ22">
        <v>1</v>
      </c>
      <c r="CR22">
        <v>1</v>
      </c>
      <c r="CS22" s="31">
        <f t="shared" si="30"/>
        <v>0</v>
      </c>
      <c r="CT22">
        <v>1</v>
      </c>
      <c r="CU22">
        <v>1</v>
      </c>
      <c r="CV22" s="31">
        <f t="shared" si="31"/>
        <v>0</v>
      </c>
      <c r="CW22">
        <v>0</v>
      </c>
      <c r="CX22">
        <v>0</v>
      </c>
      <c r="CY22" s="31">
        <f t="shared" si="32"/>
        <v>0</v>
      </c>
      <c r="CZ22">
        <v>1</v>
      </c>
      <c r="DA22">
        <v>2</v>
      </c>
      <c r="DB22" s="31">
        <f t="shared" si="33"/>
        <v>1</v>
      </c>
      <c r="DC22">
        <v>1</v>
      </c>
      <c r="DD22">
        <v>2</v>
      </c>
      <c r="DE22" s="31">
        <f t="shared" si="34"/>
        <v>1</v>
      </c>
      <c r="DF22">
        <v>0</v>
      </c>
      <c r="DG22">
        <v>0</v>
      </c>
      <c r="DH22" s="31">
        <f t="shared" si="35"/>
        <v>0</v>
      </c>
      <c r="DI22">
        <v>1</v>
      </c>
      <c r="DJ22">
        <v>2</v>
      </c>
      <c r="DK22" s="31">
        <f t="shared" si="36"/>
        <v>1</v>
      </c>
      <c r="DL22">
        <v>1</v>
      </c>
      <c r="DM22">
        <v>2</v>
      </c>
      <c r="DN22" s="31">
        <f t="shared" si="37"/>
        <v>1</v>
      </c>
      <c r="DO22">
        <v>0</v>
      </c>
      <c r="DP22">
        <v>0</v>
      </c>
      <c r="DQ22" s="31">
        <f t="shared" si="38"/>
        <v>0</v>
      </c>
      <c r="DR22">
        <v>1</v>
      </c>
      <c r="DS22">
        <v>2</v>
      </c>
      <c r="DT22" s="31">
        <f t="shared" si="39"/>
        <v>1</v>
      </c>
      <c r="DU22">
        <v>1</v>
      </c>
      <c r="DV22">
        <v>2</v>
      </c>
      <c r="DW22" s="31">
        <f t="shared" si="40"/>
        <v>1</v>
      </c>
      <c r="DX22">
        <v>0</v>
      </c>
      <c r="DY22">
        <v>0</v>
      </c>
      <c r="DZ22" s="31">
        <f t="shared" si="41"/>
        <v>0</v>
      </c>
      <c r="EA22">
        <v>0</v>
      </c>
      <c r="EB22">
        <v>0</v>
      </c>
      <c r="EC22" s="31">
        <f t="shared" si="42"/>
        <v>0</v>
      </c>
      <c r="ED22">
        <v>1</v>
      </c>
      <c r="EE22">
        <v>2</v>
      </c>
      <c r="EF22" s="31">
        <f t="shared" si="43"/>
        <v>1</v>
      </c>
      <c r="EG22">
        <v>1</v>
      </c>
      <c r="EH22">
        <v>2</v>
      </c>
      <c r="EI22" s="31">
        <f t="shared" si="44"/>
        <v>1</v>
      </c>
      <c r="EJ22">
        <v>0</v>
      </c>
      <c r="EK22">
        <v>0</v>
      </c>
      <c r="EL22" s="31">
        <f t="shared" si="45"/>
        <v>0</v>
      </c>
      <c r="EM22">
        <v>1</v>
      </c>
      <c r="EN22">
        <v>1</v>
      </c>
      <c r="EO22" s="31">
        <f t="shared" si="46"/>
        <v>0</v>
      </c>
      <c r="EP22">
        <v>1</v>
      </c>
      <c r="EQ22">
        <v>2</v>
      </c>
      <c r="ER22" s="31">
        <f t="shared" si="47"/>
        <v>1</v>
      </c>
      <c r="ES22">
        <v>0</v>
      </c>
      <c r="ET22">
        <v>0</v>
      </c>
      <c r="EU22" s="31">
        <f t="shared" si="48"/>
        <v>0</v>
      </c>
      <c r="EV22">
        <v>1</v>
      </c>
      <c r="EW22">
        <v>2</v>
      </c>
      <c r="EX22" s="31">
        <f t="shared" si="49"/>
        <v>1</v>
      </c>
      <c r="EY22">
        <v>1</v>
      </c>
      <c r="EZ22">
        <v>2</v>
      </c>
      <c r="FA22" s="31">
        <f t="shared" si="50"/>
        <v>1</v>
      </c>
      <c r="FB22">
        <v>0</v>
      </c>
      <c r="FC22">
        <v>0</v>
      </c>
      <c r="FD22" s="31">
        <f t="shared" si="51"/>
        <v>0</v>
      </c>
      <c r="FE22">
        <v>1</v>
      </c>
      <c r="FF22">
        <v>1</v>
      </c>
      <c r="FG22" s="31">
        <f t="shared" si="52"/>
        <v>0</v>
      </c>
      <c r="FH22">
        <v>2</v>
      </c>
      <c r="FI22">
        <v>1</v>
      </c>
      <c r="FJ22" s="31">
        <f t="shared" si="53"/>
        <v>1</v>
      </c>
      <c r="FK22">
        <v>0</v>
      </c>
      <c r="FL22">
        <v>0</v>
      </c>
      <c r="FM22" s="31">
        <f t="shared" si="64"/>
        <v>0</v>
      </c>
      <c r="FN22">
        <v>1</v>
      </c>
      <c r="FO22">
        <v>1</v>
      </c>
      <c r="FP22" s="31">
        <f t="shared" si="54"/>
        <v>0</v>
      </c>
      <c r="FQ22">
        <v>0</v>
      </c>
      <c r="FR22">
        <v>0</v>
      </c>
      <c r="FS22" s="31">
        <f t="shared" si="55"/>
        <v>0</v>
      </c>
      <c r="FT22">
        <v>0</v>
      </c>
      <c r="FU22">
        <v>0</v>
      </c>
      <c r="FV22" s="31">
        <f t="shared" si="56"/>
        <v>0</v>
      </c>
      <c r="FW22">
        <v>1</v>
      </c>
      <c r="FX22">
        <v>1</v>
      </c>
      <c r="FY22" s="31">
        <f t="shared" si="57"/>
        <v>0</v>
      </c>
      <c r="FZ22">
        <v>1</v>
      </c>
      <c r="GA22">
        <v>1</v>
      </c>
      <c r="GB22" s="31">
        <f t="shared" si="58"/>
        <v>0</v>
      </c>
      <c r="GC22">
        <v>0</v>
      </c>
      <c r="GD22">
        <v>0</v>
      </c>
      <c r="GE22" s="31">
        <f t="shared" si="59"/>
        <v>0</v>
      </c>
      <c r="GF22">
        <v>1</v>
      </c>
      <c r="GG22">
        <v>1</v>
      </c>
      <c r="GH22" s="31">
        <f t="shared" si="60"/>
        <v>0</v>
      </c>
      <c r="GI22">
        <v>1</v>
      </c>
      <c r="GJ22">
        <v>2</v>
      </c>
      <c r="GK22" s="31">
        <f t="shared" si="61"/>
        <v>1</v>
      </c>
      <c r="GL22">
        <v>0</v>
      </c>
      <c r="GM22">
        <v>0</v>
      </c>
      <c r="GN22" s="31">
        <f t="shared" si="62"/>
        <v>0</v>
      </c>
      <c r="GV22" s="5"/>
      <c r="GX22" s="5"/>
      <c r="GY22" s="5"/>
      <c r="GZ22" s="5"/>
      <c r="HJ22" s="5"/>
    </row>
    <row r="23" spans="1:218" x14ac:dyDescent="0.2">
      <c r="A23" s="5">
        <v>27</v>
      </c>
      <c r="B23">
        <v>1</v>
      </c>
      <c r="C23">
        <v>1</v>
      </c>
      <c r="D23" s="31">
        <f t="shared" si="0"/>
        <v>0</v>
      </c>
      <c r="E23" s="5">
        <v>0</v>
      </c>
      <c r="F23" s="5">
        <v>0</v>
      </c>
      <c r="G23" s="31">
        <f t="shared" si="1"/>
        <v>0</v>
      </c>
      <c r="H23" s="5">
        <v>0</v>
      </c>
      <c r="I23" s="5">
        <v>0</v>
      </c>
      <c r="J23" s="31">
        <f t="shared" si="2"/>
        <v>0</v>
      </c>
      <c r="K23" s="5">
        <v>0</v>
      </c>
      <c r="L23" s="5">
        <v>0</v>
      </c>
      <c r="M23" s="31">
        <f t="shared" si="3"/>
        <v>0</v>
      </c>
      <c r="N23">
        <v>1</v>
      </c>
      <c r="O23">
        <v>1</v>
      </c>
      <c r="P23" s="33">
        <f t="shared" si="4"/>
        <v>0</v>
      </c>
      <c r="Q23">
        <v>1</v>
      </c>
      <c r="R23">
        <v>1</v>
      </c>
      <c r="S23" s="31">
        <f t="shared" si="5"/>
        <v>0</v>
      </c>
      <c r="T23" s="5">
        <v>0</v>
      </c>
      <c r="U23" s="5">
        <v>0</v>
      </c>
      <c r="V23" s="33">
        <f t="shared" si="6"/>
        <v>0</v>
      </c>
      <c r="W23" s="5">
        <v>0</v>
      </c>
      <c r="X23" s="5">
        <v>0</v>
      </c>
      <c r="Y23" s="33">
        <f t="shared" si="7"/>
        <v>0</v>
      </c>
      <c r="Z23" s="5">
        <v>0</v>
      </c>
      <c r="AA23" s="5">
        <v>0</v>
      </c>
      <c r="AB23" s="33">
        <f t="shared" si="8"/>
        <v>0</v>
      </c>
      <c r="AC23">
        <v>1</v>
      </c>
      <c r="AD23">
        <v>1</v>
      </c>
      <c r="AE23" s="31">
        <f t="shared" si="9"/>
        <v>0</v>
      </c>
      <c r="AF23" s="5">
        <v>1</v>
      </c>
      <c r="AG23">
        <v>1</v>
      </c>
      <c r="AH23" s="31">
        <f t="shared" si="10"/>
        <v>0</v>
      </c>
      <c r="AI23" s="5">
        <v>0</v>
      </c>
      <c r="AJ23">
        <v>0</v>
      </c>
      <c r="AK23" s="31">
        <f t="shared" si="11"/>
        <v>0</v>
      </c>
      <c r="AL23" s="5">
        <v>0</v>
      </c>
      <c r="AM23">
        <v>0</v>
      </c>
      <c r="AN23" s="31">
        <f t="shared" si="12"/>
        <v>0</v>
      </c>
      <c r="AO23" s="5">
        <v>0</v>
      </c>
      <c r="AP23">
        <v>0</v>
      </c>
      <c r="AQ23" s="31">
        <f t="shared" si="63"/>
        <v>0</v>
      </c>
      <c r="AR23" s="5">
        <v>1</v>
      </c>
      <c r="AS23">
        <v>1</v>
      </c>
      <c r="AT23" s="31">
        <f t="shared" si="13"/>
        <v>0</v>
      </c>
      <c r="AU23" s="5">
        <v>1</v>
      </c>
      <c r="AV23">
        <v>1</v>
      </c>
      <c r="AW23" s="31">
        <f t="shared" si="14"/>
        <v>0</v>
      </c>
      <c r="AX23">
        <v>0</v>
      </c>
      <c r="AY23">
        <v>0</v>
      </c>
      <c r="AZ23" s="31">
        <f t="shared" si="15"/>
        <v>0</v>
      </c>
      <c r="BA23" s="5">
        <v>0</v>
      </c>
      <c r="BB23" s="5">
        <v>0</v>
      </c>
      <c r="BC23" s="31">
        <f t="shared" si="16"/>
        <v>0</v>
      </c>
      <c r="BD23">
        <v>1</v>
      </c>
      <c r="BE23">
        <v>1</v>
      </c>
      <c r="BF23" s="33">
        <f t="shared" si="17"/>
        <v>0</v>
      </c>
      <c r="BG23">
        <v>1</v>
      </c>
      <c r="BH23">
        <v>1</v>
      </c>
      <c r="BI23" s="31">
        <f t="shared" si="18"/>
        <v>0</v>
      </c>
      <c r="BJ23" s="5">
        <v>0</v>
      </c>
      <c r="BK23" s="5">
        <v>0</v>
      </c>
      <c r="BL23" s="31">
        <f t="shared" si="19"/>
        <v>0</v>
      </c>
      <c r="BM23" s="5">
        <v>0</v>
      </c>
      <c r="BN23" s="5">
        <v>0</v>
      </c>
      <c r="BO23" s="31">
        <f t="shared" si="20"/>
        <v>0</v>
      </c>
      <c r="BP23">
        <v>1</v>
      </c>
      <c r="BQ23">
        <v>1</v>
      </c>
      <c r="BR23" s="31">
        <f t="shared" si="21"/>
        <v>0</v>
      </c>
      <c r="BS23">
        <v>1</v>
      </c>
      <c r="BT23">
        <v>1</v>
      </c>
      <c r="BU23" s="31">
        <f t="shared" si="22"/>
        <v>0</v>
      </c>
      <c r="BV23">
        <v>0</v>
      </c>
      <c r="BW23">
        <v>0</v>
      </c>
      <c r="BX23" s="31">
        <f t="shared" si="23"/>
        <v>0</v>
      </c>
      <c r="BY23">
        <v>0</v>
      </c>
      <c r="BZ23">
        <v>0</v>
      </c>
      <c r="CA23" s="31">
        <f t="shared" si="24"/>
        <v>0</v>
      </c>
      <c r="CB23">
        <v>1</v>
      </c>
      <c r="CC23">
        <v>1</v>
      </c>
      <c r="CD23" s="31">
        <f t="shared" si="25"/>
        <v>0</v>
      </c>
      <c r="CE23">
        <v>2</v>
      </c>
      <c r="CF23">
        <v>1</v>
      </c>
      <c r="CG23" s="31">
        <f t="shared" si="26"/>
        <v>1</v>
      </c>
      <c r="CH23">
        <v>0</v>
      </c>
      <c r="CI23">
        <v>0</v>
      </c>
      <c r="CJ23" s="31">
        <f t="shared" si="27"/>
        <v>0</v>
      </c>
      <c r="CK23" s="5">
        <v>0</v>
      </c>
      <c r="CL23" s="5">
        <v>0</v>
      </c>
      <c r="CM23" s="31">
        <f t="shared" si="28"/>
        <v>0</v>
      </c>
      <c r="CN23" s="5">
        <v>0</v>
      </c>
      <c r="CO23" s="5">
        <v>0</v>
      </c>
      <c r="CP23" s="31">
        <f t="shared" si="29"/>
        <v>0</v>
      </c>
      <c r="CQ23">
        <v>1</v>
      </c>
      <c r="CR23">
        <v>1</v>
      </c>
      <c r="CS23" s="31">
        <f t="shared" si="30"/>
        <v>0</v>
      </c>
      <c r="CT23" s="5">
        <v>0</v>
      </c>
      <c r="CU23" s="5">
        <v>0</v>
      </c>
      <c r="CV23" s="31">
        <f t="shared" si="31"/>
        <v>0</v>
      </c>
      <c r="CW23">
        <v>0</v>
      </c>
      <c r="CX23">
        <v>0</v>
      </c>
      <c r="CY23" s="31">
        <f t="shared" si="32"/>
        <v>0</v>
      </c>
      <c r="CZ23">
        <v>1</v>
      </c>
      <c r="DA23">
        <v>1</v>
      </c>
      <c r="DB23" s="31">
        <f t="shared" si="33"/>
        <v>0</v>
      </c>
      <c r="DC23">
        <v>1</v>
      </c>
      <c r="DD23">
        <v>1</v>
      </c>
      <c r="DE23" s="31">
        <f t="shared" si="34"/>
        <v>0</v>
      </c>
      <c r="DF23">
        <v>0</v>
      </c>
      <c r="DG23">
        <v>0</v>
      </c>
      <c r="DH23" s="31">
        <f t="shared" si="35"/>
        <v>0</v>
      </c>
      <c r="DI23">
        <v>1</v>
      </c>
      <c r="DJ23">
        <v>1</v>
      </c>
      <c r="DK23" s="31">
        <f t="shared" si="36"/>
        <v>0</v>
      </c>
      <c r="DL23">
        <v>0</v>
      </c>
      <c r="DM23">
        <v>0</v>
      </c>
      <c r="DN23" s="31">
        <f t="shared" si="37"/>
        <v>0</v>
      </c>
      <c r="DO23">
        <v>0</v>
      </c>
      <c r="DP23">
        <v>0</v>
      </c>
      <c r="DQ23" s="31">
        <f t="shared" si="38"/>
        <v>0</v>
      </c>
      <c r="DR23">
        <v>1</v>
      </c>
      <c r="DS23">
        <v>1</v>
      </c>
      <c r="DT23" s="31">
        <f t="shared" si="39"/>
        <v>0</v>
      </c>
      <c r="DU23">
        <v>0</v>
      </c>
      <c r="DV23">
        <v>0</v>
      </c>
      <c r="DW23" s="31">
        <f t="shared" si="40"/>
        <v>0</v>
      </c>
      <c r="DX23">
        <v>0</v>
      </c>
      <c r="DY23">
        <v>0</v>
      </c>
      <c r="DZ23" s="31">
        <f t="shared" si="41"/>
        <v>0</v>
      </c>
      <c r="EA23">
        <v>0</v>
      </c>
      <c r="EB23">
        <v>0</v>
      </c>
      <c r="EC23" s="31">
        <f t="shared" si="42"/>
        <v>0</v>
      </c>
      <c r="ED23">
        <v>1</v>
      </c>
      <c r="EE23">
        <v>1</v>
      </c>
      <c r="EF23" s="31">
        <f t="shared" si="43"/>
        <v>0</v>
      </c>
      <c r="EG23">
        <v>1</v>
      </c>
      <c r="EH23">
        <v>1</v>
      </c>
      <c r="EI23" s="31">
        <f t="shared" si="44"/>
        <v>0</v>
      </c>
      <c r="EJ23">
        <v>0</v>
      </c>
      <c r="EK23">
        <v>0</v>
      </c>
      <c r="EL23" s="31">
        <f t="shared" si="45"/>
        <v>0</v>
      </c>
      <c r="EM23">
        <v>0</v>
      </c>
      <c r="EN23">
        <v>0</v>
      </c>
      <c r="EO23" s="31">
        <f t="shared" si="46"/>
        <v>0</v>
      </c>
      <c r="EP23">
        <v>0</v>
      </c>
      <c r="EQ23">
        <v>0</v>
      </c>
      <c r="ER23" s="31">
        <f t="shared" si="47"/>
        <v>0</v>
      </c>
      <c r="ES23">
        <v>0</v>
      </c>
      <c r="ET23">
        <v>0</v>
      </c>
      <c r="EU23" s="31">
        <f t="shared" si="48"/>
        <v>0</v>
      </c>
      <c r="EV23">
        <v>0</v>
      </c>
      <c r="EW23">
        <v>0</v>
      </c>
      <c r="EX23" s="31">
        <f t="shared" si="49"/>
        <v>0</v>
      </c>
      <c r="EY23">
        <v>0</v>
      </c>
      <c r="EZ23">
        <v>0</v>
      </c>
      <c r="FA23" s="31">
        <f t="shared" si="50"/>
        <v>0</v>
      </c>
      <c r="FB23">
        <v>0</v>
      </c>
      <c r="FC23">
        <v>0</v>
      </c>
      <c r="FD23" s="31">
        <f t="shared" si="51"/>
        <v>0</v>
      </c>
      <c r="FE23">
        <v>0</v>
      </c>
      <c r="FF23">
        <v>0</v>
      </c>
      <c r="FG23" s="31">
        <f t="shared" si="52"/>
        <v>0</v>
      </c>
      <c r="FH23">
        <v>0</v>
      </c>
      <c r="FI23">
        <v>0</v>
      </c>
      <c r="FJ23" s="31">
        <f t="shared" si="53"/>
        <v>0</v>
      </c>
      <c r="FK23">
        <v>0</v>
      </c>
      <c r="FL23">
        <v>0</v>
      </c>
      <c r="FM23" s="31">
        <f t="shared" si="64"/>
        <v>0</v>
      </c>
      <c r="FN23">
        <v>0</v>
      </c>
      <c r="FO23">
        <v>0</v>
      </c>
      <c r="FP23" s="31">
        <f t="shared" si="54"/>
        <v>0</v>
      </c>
      <c r="FQ23">
        <v>0</v>
      </c>
      <c r="FR23">
        <v>0</v>
      </c>
      <c r="FS23" s="31">
        <f t="shared" si="55"/>
        <v>0</v>
      </c>
      <c r="FT23">
        <v>0</v>
      </c>
      <c r="FU23">
        <v>0</v>
      </c>
      <c r="FV23" s="31">
        <f t="shared" si="56"/>
        <v>0</v>
      </c>
      <c r="FW23">
        <v>0</v>
      </c>
      <c r="FX23">
        <v>0</v>
      </c>
      <c r="FY23" s="31">
        <f t="shared" si="57"/>
        <v>0</v>
      </c>
      <c r="FZ23">
        <v>0</v>
      </c>
      <c r="GA23">
        <v>0</v>
      </c>
      <c r="GB23" s="31">
        <f t="shared" si="58"/>
        <v>0</v>
      </c>
      <c r="GC23">
        <v>0</v>
      </c>
      <c r="GD23">
        <v>0</v>
      </c>
      <c r="GE23" s="31">
        <f t="shared" si="59"/>
        <v>0</v>
      </c>
      <c r="GF23">
        <v>0</v>
      </c>
      <c r="GG23">
        <v>0</v>
      </c>
      <c r="GH23" s="31">
        <f t="shared" si="60"/>
        <v>0</v>
      </c>
      <c r="GI23">
        <v>0</v>
      </c>
      <c r="GJ23">
        <v>0</v>
      </c>
      <c r="GK23" s="31">
        <f t="shared" si="61"/>
        <v>0</v>
      </c>
      <c r="GL23">
        <v>0</v>
      </c>
      <c r="GM23">
        <v>0</v>
      </c>
      <c r="GN23" s="31">
        <f t="shared" si="62"/>
        <v>0</v>
      </c>
      <c r="GV23" s="5"/>
      <c r="GX23" s="5"/>
      <c r="GY23" s="5"/>
      <c r="GZ23" s="5"/>
      <c r="HJ23" s="5"/>
    </row>
    <row r="24" spans="1:218" x14ac:dyDescent="0.2">
      <c r="A24" s="5">
        <v>28</v>
      </c>
      <c r="B24">
        <v>2</v>
      </c>
      <c r="C24">
        <v>2</v>
      </c>
      <c r="D24" s="31">
        <f t="shared" si="0"/>
        <v>0</v>
      </c>
      <c r="E24">
        <v>2</v>
      </c>
      <c r="F24">
        <v>2</v>
      </c>
      <c r="G24" s="31">
        <f t="shared" si="1"/>
        <v>0</v>
      </c>
      <c r="H24" s="5">
        <v>0</v>
      </c>
      <c r="I24" s="5">
        <v>0</v>
      </c>
      <c r="J24" s="31">
        <f t="shared" si="2"/>
        <v>0</v>
      </c>
      <c r="K24" s="5">
        <v>0</v>
      </c>
      <c r="L24" s="5">
        <v>0</v>
      </c>
      <c r="M24" s="31">
        <f t="shared" si="3"/>
        <v>0</v>
      </c>
      <c r="N24">
        <v>2</v>
      </c>
      <c r="O24">
        <v>2</v>
      </c>
      <c r="P24" s="33">
        <f t="shared" si="4"/>
        <v>0</v>
      </c>
      <c r="Q24">
        <v>2</v>
      </c>
      <c r="R24">
        <v>2</v>
      </c>
      <c r="S24" s="31">
        <f t="shared" si="5"/>
        <v>0</v>
      </c>
      <c r="T24" s="5">
        <v>0</v>
      </c>
      <c r="U24" s="5">
        <v>0</v>
      </c>
      <c r="V24" s="33">
        <f t="shared" si="6"/>
        <v>0</v>
      </c>
      <c r="W24" s="5">
        <v>0</v>
      </c>
      <c r="X24" s="5">
        <v>0</v>
      </c>
      <c r="Y24" s="33">
        <f t="shared" si="7"/>
        <v>0</v>
      </c>
      <c r="Z24" s="5">
        <v>0</v>
      </c>
      <c r="AA24" s="5">
        <v>0</v>
      </c>
      <c r="AB24" s="33">
        <f t="shared" si="8"/>
        <v>0</v>
      </c>
      <c r="AC24">
        <v>2</v>
      </c>
      <c r="AD24">
        <v>2</v>
      </c>
      <c r="AE24" s="31">
        <f t="shared" si="9"/>
        <v>0</v>
      </c>
      <c r="AF24" s="5">
        <v>2</v>
      </c>
      <c r="AG24">
        <v>2</v>
      </c>
      <c r="AH24" s="31">
        <f t="shared" si="10"/>
        <v>0</v>
      </c>
      <c r="AI24" s="5">
        <v>0</v>
      </c>
      <c r="AJ24">
        <v>0</v>
      </c>
      <c r="AK24" s="31">
        <f t="shared" si="11"/>
        <v>0</v>
      </c>
      <c r="AL24" s="5">
        <v>0</v>
      </c>
      <c r="AM24">
        <v>0</v>
      </c>
      <c r="AN24" s="31">
        <f t="shared" si="12"/>
        <v>0</v>
      </c>
      <c r="AO24" s="5">
        <v>0</v>
      </c>
      <c r="AP24">
        <v>0</v>
      </c>
      <c r="AQ24" s="31">
        <f t="shared" si="63"/>
        <v>0</v>
      </c>
      <c r="AR24" s="5">
        <v>2</v>
      </c>
      <c r="AS24">
        <v>2</v>
      </c>
      <c r="AT24" s="31">
        <f t="shared" si="13"/>
        <v>0</v>
      </c>
      <c r="AU24" s="5">
        <v>0</v>
      </c>
      <c r="AV24">
        <v>0</v>
      </c>
      <c r="AW24" s="31">
        <f t="shared" si="14"/>
        <v>0</v>
      </c>
      <c r="AX24">
        <v>0</v>
      </c>
      <c r="AY24">
        <v>0</v>
      </c>
      <c r="AZ24" s="31">
        <f t="shared" si="15"/>
        <v>0</v>
      </c>
      <c r="BA24" s="5">
        <v>0</v>
      </c>
      <c r="BB24" s="5">
        <v>0</v>
      </c>
      <c r="BC24" s="31">
        <f t="shared" si="16"/>
        <v>0</v>
      </c>
      <c r="BD24">
        <v>2</v>
      </c>
      <c r="BE24">
        <v>1</v>
      </c>
      <c r="BF24" s="33">
        <f t="shared" si="17"/>
        <v>1</v>
      </c>
      <c r="BG24">
        <v>3</v>
      </c>
      <c r="BH24">
        <v>2</v>
      </c>
      <c r="BI24" s="31">
        <f t="shared" si="18"/>
        <v>1</v>
      </c>
      <c r="BJ24" s="5">
        <v>0</v>
      </c>
      <c r="BK24" s="5">
        <v>0</v>
      </c>
      <c r="BL24" s="31">
        <f t="shared" si="19"/>
        <v>0</v>
      </c>
      <c r="BM24" s="5">
        <v>0</v>
      </c>
      <c r="BN24" s="5">
        <v>0</v>
      </c>
      <c r="BO24" s="31">
        <f t="shared" si="20"/>
        <v>0</v>
      </c>
      <c r="BP24">
        <v>1</v>
      </c>
      <c r="BQ24">
        <v>2</v>
      </c>
      <c r="BR24" s="31">
        <f t="shared" si="21"/>
        <v>1</v>
      </c>
      <c r="BS24">
        <v>1</v>
      </c>
      <c r="BT24">
        <v>2</v>
      </c>
      <c r="BU24" s="31">
        <f t="shared" si="22"/>
        <v>1</v>
      </c>
      <c r="BV24">
        <v>0</v>
      </c>
      <c r="BW24">
        <v>0</v>
      </c>
      <c r="BX24" s="31">
        <f t="shared" si="23"/>
        <v>0</v>
      </c>
      <c r="BY24">
        <v>0</v>
      </c>
      <c r="BZ24">
        <v>0</v>
      </c>
      <c r="CA24" s="31">
        <f t="shared" si="24"/>
        <v>0</v>
      </c>
      <c r="CB24">
        <v>2</v>
      </c>
      <c r="CC24">
        <v>2</v>
      </c>
      <c r="CD24" s="31">
        <f t="shared" si="25"/>
        <v>0</v>
      </c>
      <c r="CE24">
        <v>2</v>
      </c>
      <c r="CF24">
        <v>2</v>
      </c>
      <c r="CG24" s="31">
        <f t="shared" si="26"/>
        <v>0</v>
      </c>
      <c r="CH24">
        <v>0</v>
      </c>
      <c r="CI24">
        <v>0</v>
      </c>
      <c r="CJ24" s="31">
        <f t="shared" si="27"/>
        <v>0</v>
      </c>
      <c r="CK24" s="5">
        <v>0</v>
      </c>
      <c r="CL24" s="5">
        <v>0</v>
      </c>
      <c r="CM24" s="31">
        <f t="shared" si="28"/>
        <v>0</v>
      </c>
      <c r="CN24" s="5">
        <v>0</v>
      </c>
      <c r="CO24" s="5">
        <v>0</v>
      </c>
      <c r="CP24" s="31">
        <f t="shared" si="29"/>
        <v>0</v>
      </c>
      <c r="CQ24">
        <v>1</v>
      </c>
      <c r="CR24">
        <v>2</v>
      </c>
      <c r="CS24" s="31">
        <f t="shared" si="30"/>
        <v>1</v>
      </c>
      <c r="CT24">
        <v>1</v>
      </c>
      <c r="CU24">
        <v>2</v>
      </c>
      <c r="CV24" s="31">
        <f t="shared" si="31"/>
        <v>1</v>
      </c>
      <c r="CW24">
        <v>0</v>
      </c>
      <c r="CX24">
        <v>0</v>
      </c>
      <c r="CY24" s="31">
        <f t="shared" si="32"/>
        <v>0</v>
      </c>
      <c r="CZ24">
        <v>1</v>
      </c>
      <c r="DA24">
        <v>1</v>
      </c>
      <c r="DB24" s="31">
        <f t="shared" si="33"/>
        <v>0</v>
      </c>
      <c r="DC24">
        <v>1</v>
      </c>
      <c r="DD24">
        <v>1</v>
      </c>
      <c r="DE24" s="31">
        <f t="shared" si="34"/>
        <v>0</v>
      </c>
      <c r="DF24">
        <v>0</v>
      </c>
      <c r="DG24">
        <v>0</v>
      </c>
      <c r="DH24" s="31">
        <f t="shared" si="35"/>
        <v>0</v>
      </c>
      <c r="DI24">
        <v>1</v>
      </c>
      <c r="DJ24">
        <v>1</v>
      </c>
      <c r="DK24" s="31">
        <f t="shared" si="36"/>
        <v>0</v>
      </c>
      <c r="DL24">
        <v>1</v>
      </c>
      <c r="DM24">
        <v>1</v>
      </c>
      <c r="DN24" s="31">
        <f t="shared" si="37"/>
        <v>0</v>
      </c>
      <c r="DO24">
        <v>0</v>
      </c>
      <c r="DP24">
        <v>0</v>
      </c>
      <c r="DQ24" s="31">
        <f t="shared" si="38"/>
        <v>0</v>
      </c>
      <c r="DR24">
        <v>2</v>
      </c>
      <c r="DS24">
        <v>2</v>
      </c>
      <c r="DT24" s="31">
        <f t="shared" si="39"/>
        <v>0</v>
      </c>
      <c r="DU24">
        <v>2</v>
      </c>
      <c r="DV24">
        <v>2</v>
      </c>
      <c r="DW24" s="31">
        <f t="shared" si="40"/>
        <v>0</v>
      </c>
      <c r="DX24">
        <v>0</v>
      </c>
      <c r="DY24">
        <v>0</v>
      </c>
      <c r="DZ24" s="31">
        <f t="shared" si="41"/>
        <v>0</v>
      </c>
      <c r="EA24">
        <v>0</v>
      </c>
      <c r="EB24">
        <v>0</v>
      </c>
      <c r="EC24" s="31">
        <f t="shared" si="42"/>
        <v>0</v>
      </c>
      <c r="ED24">
        <v>1</v>
      </c>
      <c r="EE24">
        <v>1</v>
      </c>
      <c r="EF24" s="31">
        <f t="shared" si="43"/>
        <v>0</v>
      </c>
      <c r="EG24">
        <v>2</v>
      </c>
      <c r="EH24">
        <v>1</v>
      </c>
      <c r="EI24" s="31">
        <f t="shared" si="44"/>
        <v>1</v>
      </c>
      <c r="EJ24">
        <v>0</v>
      </c>
      <c r="EK24">
        <v>0</v>
      </c>
      <c r="EL24" s="31">
        <f t="shared" si="45"/>
        <v>0</v>
      </c>
      <c r="EM24">
        <v>2</v>
      </c>
      <c r="EN24">
        <v>2</v>
      </c>
      <c r="EO24" s="31">
        <f t="shared" si="46"/>
        <v>0</v>
      </c>
      <c r="EP24">
        <v>2</v>
      </c>
      <c r="EQ24">
        <v>2</v>
      </c>
      <c r="ER24" s="31">
        <f t="shared" si="47"/>
        <v>0</v>
      </c>
      <c r="ES24">
        <v>0</v>
      </c>
      <c r="ET24">
        <v>0</v>
      </c>
      <c r="EU24" s="31">
        <f t="shared" si="48"/>
        <v>0</v>
      </c>
      <c r="EV24">
        <v>1</v>
      </c>
      <c r="EW24">
        <v>1</v>
      </c>
      <c r="EX24" s="31">
        <f t="shared" si="49"/>
        <v>0</v>
      </c>
      <c r="EY24">
        <v>1</v>
      </c>
      <c r="EZ24">
        <v>1</v>
      </c>
      <c r="FA24" s="31">
        <f t="shared" si="50"/>
        <v>0</v>
      </c>
      <c r="FB24">
        <v>0</v>
      </c>
      <c r="FC24">
        <v>0</v>
      </c>
      <c r="FD24" s="31">
        <f t="shared" si="51"/>
        <v>0</v>
      </c>
      <c r="FE24">
        <v>1</v>
      </c>
      <c r="FF24">
        <v>1</v>
      </c>
      <c r="FG24" s="31">
        <f t="shared" si="52"/>
        <v>0</v>
      </c>
      <c r="FH24">
        <v>1</v>
      </c>
      <c r="FI24">
        <v>1</v>
      </c>
      <c r="FJ24" s="31">
        <f t="shared" si="53"/>
        <v>0</v>
      </c>
      <c r="FK24">
        <v>0</v>
      </c>
      <c r="FL24">
        <v>0</v>
      </c>
      <c r="FM24" s="31">
        <f t="shared" si="64"/>
        <v>0</v>
      </c>
      <c r="FN24">
        <v>1</v>
      </c>
      <c r="FO24">
        <v>1</v>
      </c>
      <c r="FP24" s="31">
        <f t="shared" si="54"/>
        <v>0</v>
      </c>
      <c r="FQ24">
        <v>1</v>
      </c>
      <c r="FR24">
        <v>1</v>
      </c>
      <c r="FS24" s="31">
        <f t="shared" si="55"/>
        <v>0</v>
      </c>
      <c r="FT24">
        <v>0</v>
      </c>
      <c r="FU24">
        <v>0</v>
      </c>
      <c r="FV24" s="31">
        <f t="shared" si="56"/>
        <v>0</v>
      </c>
      <c r="FW24">
        <v>1</v>
      </c>
      <c r="FX24">
        <v>1</v>
      </c>
      <c r="FY24" s="31">
        <f t="shared" si="57"/>
        <v>0</v>
      </c>
      <c r="FZ24">
        <v>2</v>
      </c>
      <c r="GA24">
        <v>2</v>
      </c>
      <c r="GB24" s="31">
        <f t="shared" si="58"/>
        <v>0</v>
      </c>
      <c r="GC24">
        <v>0</v>
      </c>
      <c r="GD24">
        <v>0</v>
      </c>
      <c r="GE24" s="31">
        <f t="shared" si="59"/>
        <v>0</v>
      </c>
      <c r="GF24">
        <v>2</v>
      </c>
      <c r="GG24">
        <v>2</v>
      </c>
      <c r="GH24" s="31">
        <f t="shared" si="60"/>
        <v>0</v>
      </c>
      <c r="GI24">
        <v>0</v>
      </c>
      <c r="GJ24">
        <v>0</v>
      </c>
      <c r="GK24" s="31">
        <f t="shared" si="61"/>
        <v>0</v>
      </c>
      <c r="GL24">
        <v>0</v>
      </c>
      <c r="GM24">
        <v>0</v>
      </c>
      <c r="GN24" s="31">
        <f t="shared" si="62"/>
        <v>0</v>
      </c>
      <c r="GV24" s="5"/>
      <c r="GX24" s="5"/>
      <c r="GY24" s="5"/>
      <c r="GZ24" s="5"/>
      <c r="HJ24" s="5"/>
    </row>
    <row r="25" spans="1:218" x14ac:dyDescent="0.2">
      <c r="A25" s="5">
        <v>30</v>
      </c>
      <c r="B25">
        <v>1</v>
      </c>
      <c r="C25">
        <v>1</v>
      </c>
      <c r="D25" s="31">
        <f t="shared" si="0"/>
        <v>0</v>
      </c>
      <c r="E25">
        <v>1</v>
      </c>
      <c r="F25">
        <v>1</v>
      </c>
      <c r="G25" s="31">
        <f t="shared" si="1"/>
        <v>0</v>
      </c>
      <c r="H25">
        <v>1</v>
      </c>
      <c r="I25">
        <v>1</v>
      </c>
      <c r="J25" s="31">
        <f t="shared" si="2"/>
        <v>0</v>
      </c>
      <c r="K25" s="5">
        <v>0</v>
      </c>
      <c r="L25" s="5">
        <v>0</v>
      </c>
      <c r="M25" s="31">
        <f t="shared" si="3"/>
        <v>0</v>
      </c>
      <c r="N25">
        <v>1</v>
      </c>
      <c r="O25">
        <v>1</v>
      </c>
      <c r="P25" s="33">
        <f t="shared" si="4"/>
        <v>0</v>
      </c>
      <c r="Q25">
        <v>1</v>
      </c>
      <c r="R25">
        <v>1</v>
      </c>
      <c r="S25" s="31">
        <f t="shared" si="5"/>
        <v>0</v>
      </c>
      <c r="T25">
        <v>1</v>
      </c>
      <c r="U25">
        <v>2</v>
      </c>
      <c r="V25" s="33">
        <f t="shared" si="6"/>
        <v>1</v>
      </c>
      <c r="W25" s="5">
        <v>0</v>
      </c>
      <c r="X25" s="5">
        <v>0</v>
      </c>
      <c r="Y25" s="33">
        <f t="shared" si="7"/>
        <v>0</v>
      </c>
      <c r="Z25" s="5">
        <v>0</v>
      </c>
      <c r="AA25" s="5">
        <v>0</v>
      </c>
      <c r="AB25" s="33">
        <f t="shared" si="8"/>
        <v>0</v>
      </c>
      <c r="AC25">
        <v>2</v>
      </c>
      <c r="AD25">
        <v>2</v>
      </c>
      <c r="AE25" s="31">
        <f t="shared" si="9"/>
        <v>0</v>
      </c>
      <c r="AF25" s="5">
        <v>2</v>
      </c>
      <c r="AG25">
        <v>2</v>
      </c>
      <c r="AH25" s="31">
        <f t="shared" si="10"/>
        <v>0</v>
      </c>
      <c r="AI25" s="5">
        <v>0</v>
      </c>
      <c r="AJ25">
        <v>0</v>
      </c>
      <c r="AK25" s="31">
        <f t="shared" si="11"/>
        <v>0</v>
      </c>
      <c r="AL25" s="5">
        <v>0</v>
      </c>
      <c r="AM25">
        <v>0</v>
      </c>
      <c r="AN25" s="31">
        <f t="shared" si="12"/>
        <v>0</v>
      </c>
      <c r="AO25" s="5">
        <v>0</v>
      </c>
      <c r="AP25">
        <v>0</v>
      </c>
      <c r="AQ25" s="31">
        <f t="shared" si="63"/>
        <v>0</v>
      </c>
      <c r="AR25" s="5">
        <v>1</v>
      </c>
      <c r="AS25">
        <v>1</v>
      </c>
      <c r="AT25" s="31">
        <f t="shared" si="13"/>
        <v>0</v>
      </c>
      <c r="AU25" s="5">
        <v>1</v>
      </c>
      <c r="AV25">
        <v>1</v>
      </c>
      <c r="AW25" s="31">
        <f t="shared" si="14"/>
        <v>0</v>
      </c>
      <c r="AX25">
        <v>0</v>
      </c>
      <c r="AY25">
        <v>0</v>
      </c>
      <c r="AZ25" s="31">
        <f t="shared" si="15"/>
        <v>0</v>
      </c>
      <c r="BA25" s="5">
        <v>0</v>
      </c>
      <c r="BB25" s="5">
        <v>0</v>
      </c>
      <c r="BC25" s="31">
        <f t="shared" si="16"/>
        <v>0</v>
      </c>
      <c r="BD25">
        <v>1</v>
      </c>
      <c r="BE25">
        <v>2</v>
      </c>
      <c r="BF25" s="33">
        <f t="shared" si="17"/>
        <v>1</v>
      </c>
      <c r="BG25">
        <v>1</v>
      </c>
      <c r="BH25">
        <v>2</v>
      </c>
      <c r="BI25" s="31">
        <f t="shared" si="18"/>
        <v>1</v>
      </c>
      <c r="BJ25" s="5">
        <v>0</v>
      </c>
      <c r="BK25" s="5">
        <v>0</v>
      </c>
      <c r="BL25" s="31">
        <f t="shared" si="19"/>
        <v>0</v>
      </c>
      <c r="BM25" s="5">
        <v>0</v>
      </c>
      <c r="BN25" s="5">
        <v>0</v>
      </c>
      <c r="BO25" s="31">
        <f t="shared" si="20"/>
        <v>0</v>
      </c>
      <c r="BP25">
        <v>1</v>
      </c>
      <c r="BQ25">
        <v>2</v>
      </c>
      <c r="BR25" s="31">
        <f t="shared" si="21"/>
        <v>1</v>
      </c>
      <c r="BS25">
        <v>3</v>
      </c>
      <c r="BT25">
        <v>2</v>
      </c>
      <c r="BU25" s="31">
        <f t="shared" si="22"/>
        <v>1</v>
      </c>
      <c r="BV25">
        <v>2</v>
      </c>
      <c r="BW25">
        <v>2</v>
      </c>
      <c r="BX25" s="31">
        <f t="shared" si="23"/>
        <v>0</v>
      </c>
      <c r="BY25">
        <v>0</v>
      </c>
      <c r="BZ25">
        <v>0</v>
      </c>
      <c r="CA25" s="31">
        <f t="shared" si="24"/>
        <v>0</v>
      </c>
      <c r="CB25">
        <v>1</v>
      </c>
      <c r="CC25">
        <v>1</v>
      </c>
      <c r="CD25" s="31">
        <f t="shared" si="25"/>
        <v>0</v>
      </c>
      <c r="CE25">
        <v>1</v>
      </c>
      <c r="CF25">
        <v>1</v>
      </c>
      <c r="CG25" s="31">
        <f t="shared" si="26"/>
        <v>0</v>
      </c>
      <c r="CH25">
        <v>1</v>
      </c>
      <c r="CI25">
        <v>1</v>
      </c>
      <c r="CJ25" s="31">
        <f t="shared" si="27"/>
        <v>0</v>
      </c>
      <c r="CK25" s="5">
        <v>0</v>
      </c>
      <c r="CL25" s="5">
        <v>0</v>
      </c>
      <c r="CM25" s="31">
        <f t="shared" si="28"/>
        <v>0</v>
      </c>
      <c r="CN25" s="5">
        <v>0</v>
      </c>
      <c r="CO25" s="5">
        <v>0</v>
      </c>
      <c r="CP25" s="31">
        <f t="shared" si="29"/>
        <v>0</v>
      </c>
      <c r="CQ25">
        <v>1</v>
      </c>
      <c r="CR25">
        <v>1</v>
      </c>
      <c r="CS25" s="31">
        <f t="shared" si="30"/>
        <v>0</v>
      </c>
      <c r="CT25">
        <v>1</v>
      </c>
      <c r="CU25">
        <v>1</v>
      </c>
      <c r="CV25" s="31">
        <f t="shared" si="31"/>
        <v>0</v>
      </c>
      <c r="CW25">
        <v>0</v>
      </c>
      <c r="CX25">
        <v>0</v>
      </c>
      <c r="CY25" s="31">
        <f t="shared" si="32"/>
        <v>0</v>
      </c>
      <c r="CZ25">
        <v>1</v>
      </c>
      <c r="DA25">
        <v>2</v>
      </c>
      <c r="DB25" s="31">
        <f t="shared" si="33"/>
        <v>1</v>
      </c>
      <c r="DC25">
        <v>1</v>
      </c>
      <c r="DD25">
        <v>1</v>
      </c>
      <c r="DE25" s="31">
        <f t="shared" si="34"/>
        <v>0</v>
      </c>
      <c r="DF25">
        <v>1</v>
      </c>
      <c r="DG25">
        <v>2</v>
      </c>
      <c r="DH25" s="31">
        <f t="shared" si="35"/>
        <v>1</v>
      </c>
      <c r="DI25">
        <v>1</v>
      </c>
      <c r="DJ25">
        <v>1</v>
      </c>
      <c r="DK25" s="31">
        <f t="shared" si="36"/>
        <v>0</v>
      </c>
      <c r="DL25">
        <v>1</v>
      </c>
      <c r="DM25">
        <v>1</v>
      </c>
      <c r="DN25" s="31">
        <f t="shared" si="37"/>
        <v>0</v>
      </c>
      <c r="DO25">
        <v>0</v>
      </c>
      <c r="DP25">
        <v>0</v>
      </c>
      <c r="DQ25" s="31">
        <f t="shared" si="38"/>
        <v>0</v>
      </c>
      <c r="DR25">
        <v>1</v>
      </c>
      <c r="DS25">
        <v>1</v>
      </c>
      <c r="DT25" s="31">
        <f t="shared" si="39"/>
        <v>0</v>
      </c>
      <c r="DU25">
        <v>1</v>
      </c>
      <c r="DV25">
        <v>2</v>
      </c>
      <c r="DW25" s="31">
        <f t="shared" si="40"/>
        <v>1</v>
      </c>
      <c r="DX25">
        <v>0</v>
      </c>
      <c r="DY25">
        <v>0</v>
      </c>
      <c r="DZ25" s="31">
        <f t="shared" si="41"/>
        <v>0</v>
      </c>
      <c r="EA25">
        <v>0</v>
      </c>
      <c r="EB25">
        <v>0</v>
      </c>
      <c r="EC25" s="31">
        <f t="shared" si="42"/>
        <v>0</v>
      </c>
      <c r="ED25">
        <v>1</v>
      </c>
      <c r="EE25">
        <v>1</v>
      </c>
      <c r="EF25" s="31">
        <f t="shared" si="43"/>
        <v>0</v>
      </c>
      <c r="EG25">
        <v>1</v>
      </c>
      <c r="EH25">
        <v>2</v>
      </c>
      <c r="EI25" s="31">
        <f t="shared" si="44"/>
        <v>1</v>
      </c>
      <c r="EJ25">
        <v>0</v>
      </c>
      <c r="EK25">
        <v>0</v>
      </c>
      <c r="EL25" s="31">
        <f t="shared" si="45"/>
        <v>0</v>
      </c>
      <c r="EM25">
        <v>1</v>
      </c>
      <c r="EN25">
        <v>1</v>
      </c>
      <c r="EO25" s="31">
        <f t="shared" si="46"/>
        <v>0</v>
      </c>
      <c r="EP25">
        <v>1</v>
      </c>
      <c r="EQ25">
        <v>1</v>
      </c>
      <c r="ER25" s="31">
        <f t="shared" si="47"/>
        <v>0</v>
      </c>
      <c r="ES25">
        <v>0</v>
      </c>
      <c r="ET25">
        <v>0</v>
      </c>
      <c r="EU25" s="31">
        <f t="shared" si="48"/>
        <v>0</v>
      </c>
      <c r="EV25">
        <v>1</v>
      </c>
      <c r="EW25">
        <v>1</v>
      </c>
      <c r="EX25" s="31">
        <f t="shared" si="49"/>
        <v>0</v>
      </c>
      <c r="EY25">
        <v>1</v>
      </c>
      <c r="EZ25">
        <v>1</v>
      </c>
      <c r="FA25" s="31">
        <f t="shared" si="50"/>
        <v>0</v>
      </c>
      <c r="FB25">
        <v>0</v>
      </c>
      <c r="FC25">
        <v>0</v>
      </c>
      <c r="FD25" s="31">
        <f t="shared" si="51"/>
        <v>0</v>
      </c>
      <c r="FE25">
        <v>1</v>
      </c>
      <c r="FF25">
        <v>1</v>
      </c>
      <c r="FG25" s="31">
        <f t="shared" si="52"/>
        <v>0</v>
      </c>
      <c r="FH25">
        <v>1</v>
      </c>
      <c r="FI25">
        <v>1</v>
      </c>
      <c r="FJ25" s="31">
        <f t="shared" si="53"/>
        <v>0</v>
      </c>
      <c r="FK25">
        <v>0</v>
      </c>
      <c r="FL25">
        <v>0</v>
      </c>
      <c r="FM25" s="31">
        <f t="shared" si="64"/>
        <v>0</v>
      </c>
      <c r="FN25">
        <v>1</v>
      </c>
      <c r="FO25">
        <v>1</v>
      </c>
      <c r="FP25" s="31">
        <f t="shared" si="54"/>
        <v>0</v>
      </c>
      <c r="FQ25">
        <v>1</v>
      </c>
      <c r="FR25">
        <v>1</v>
      </c>
      <c r="FS25" s="31">
        <f t="shared" si="55"/>
        <v>0</v>
      </c>
      <c r="FT25">
        <v>0</v>
      </c>
      <c r="FU25">
        <v>0</v>
      </c>
      <c r="FV25" s="31">
        <f t="shared" si="56"/>
        <v>0</v>
      </c>
      <c r="FW25">
        <v>1</v>
      </c>
      <c r="FX25">
        <v>2</v>
      </c>
      <c r="FY25" s="31">
        <f t="shared" si="57"/>
        <v>1</v>
      </c>
      <c r="FZ25">
        <v>1</v>
      </c>
      <c r="GA25">
        <v>2</v>
      </c>
      <c r="GB25" s="31">
        <f t="shared" si="58"/>
        <v>1</v>
      </c>
      <c r="GC25">
        <v>0</v>
      </c>
      <c r="GD25">
        <v>0</v>
      </c>
      <c r="GE25" s="31">
        <f t="shared" si="59"/>
        <v>0</v>
      </c>
      <c r="GF25">
        <v>1</v>
      </c>
      <c r="GG25">
        <v>2</v>
      </c>
      <c r="GH25" s="31">
        <f t="shared" si="60"/>
        <v>1</v>
      </c>
      <c r="GI25">
        <v>1</v>
      </c>
      <c r="GJ25">
        <v>2</v>
      </c>
      <c r="GK25" s="31">
        <f t="shared" si="61"/>
        <v>1</v>
      </c>
      <c r="GL25">
        <v>0</v>
      </c>
      <c r="GM25">
        <v>0</v>
      </c>
      <c r="GN25" s="31">
        <f t="shared" si="62"/>
        <v>0</v>
      </c>
      <c r="GV25" s="5"/>
      <c r="GX25" s="5"/>
      <c r="GY25" s="5"/>
      <c r="GZ25" s="5"/>
      <c r="HJ25" s="5"/>
    </row>
    <row r="26" spans="1:218" x14ac:dyDescent="0.2">
      <c r="A26" s="5">
        <v>31</v>
      </c>
      <c r="B26">
        <v>1</v>
      </c>
      <c r="C26">
        <v>1</v>
      </c>
      <c r="D26" s="31">
        <f t="shared" si="0"/>
        <v>0</v>
      </c>
      <c r="E26">
        <v>1</v>
      </c>
      <c r="F26">
        <v>1</v>
      </c>
      <c r="G26" s="31">
        <f t="shared" si="1"/>
        <v>0</v>
      </c>
      <c r="H26">
        <v>1</v>
      </c>
      <c r="I26">
        <v>1</v>
      </c>
      <c r="J26" s="31">
        <f t="shared" si="2"/>
        <v>0</v>
      </c>
      <c r="K26" s="5">
        <v>0</v>
      </c>
      <c r="L26" s="5">
        <v>0</v>
      </c>
      <c r="M26" s="31">
        <f t="shared" si="3"/>
        <v>0</v>
      </c>
      <c r="N26">
        <v>1</v>
      </c>
      <c r="O26">
        <v>1</v>
      </c>
      <c r="P26" s="33">
        <f t="shared" si="4"/>
        <v>0</v>
      </c>
      <c r="Q26">
        <v>1</v>
      </c>
      <c r="R26">
        <v>1</v>
      </c>
      <c r="S26" s="31">
        <f t="shared" si="5"/>
        <v>0</v>
      </c>
      <c r="T26" s="5">
        <v>0</v>
      </c>
      <c r="U26" s="5">
        <v>0</v>
      </c>
      <c r="V26" s="33">
        <f t="shared" si="6"/>
        <v>0</v>
      </c>
      <c r="W26" s="5">
        <v>0</v>
      </c>
      <c r="X26" s="5">
        <v>0</v>
      </c>
      <c r="Y26" s="33">
        <f t="shared" si="7"/>
        <v>0</v>
      </c>
      <c r="Z26" s="5">
        <v>0</v>
      </c>
      <c r="AA26" s="5">
        <v>0</v>
      </c>
      <c r="AB26" s="33">
        <f t="shared" si="8"/>
        <v>0</v>
      </c>
      <c r="AC26">
        <v>1</v>
      </c>
      <c r="AD26">
        <v>2</v>
      </c>
      <c r="AE26" s="31">
        <f t="shared" si="9"/>
        <v>1</v>
      </c>
      <c r="AF26" s="5">
        <v>1</v>
      </c>
      <c r="AG26">
        <v>2</v>
      </c>
      <c r="AH26" s="31">
        <f t="shared" si="10"/>
        <v>1</v>
      </c>
      <c r="AI26" s="5">
        <v>0</v>
      </c>
      <c r="AJ26">
        <v>0</v>
      </c>
      <c r="AK26" s="31">
        <f t="shared" si="11"/>
        <v>0</v>
      </c>
      <c r="AL26" s="5">
        <v>0</v>
      </c>
      <c r="AM26">
        <v>0</v>
      </c>
      <c r="AN26" s="31">
        <f t="shared" si="12"/>
        <v>0</v>
      </c>
      <c r="AO26" s="5">
        <v>0</v>
      </c>
      <c r="AP26">
        <v>0</v>
      </c>
      <c r="AQ26" s="31">
        <f t="shared" si="63"/>
        <v>0</v>
      </c>
      <c r="AR26" s="5">
        <v>1</v>
      </c>
      <c r="AS26">
        <v>2</v>
      </c>
      <c r="AT26" s="31">
        <f t="shared" si="13"/>
        <v>1</v>
      </c>
      <c r="AU26" s="5">
        <v>1</v>
      </c>
      <c r="AV26">
        <v>2</v>
      </c>
      <c r="AW26" s="31">
        <f t="shared" si="14"/>
        <v>1</v>
      </c>
      <c r="AX26">
        <v>0</v>
      </c>
      <c r="AY26">
        <v>0</v>
      </c>
      <c r="AZ26" s="31">
        <f t="shared" si="15"/>
        <v>0</v>
      </c>
      <c r="BA26" s="5">
        <v>0</v>
      </c>
      <c r="BB26" s="5">
        <v>0</v>
      </c>
      <c r="BC26" s="31">
        <f t="shared" si="16"/>
        <v>0</v>
      </c>
      <c r="BD26">
        <v>2</v>
      </c>
      <c r="BE26">
        <v>3</v>
      </c>
      <c r="BF26" s="33">
        <f t="shared" si="17"/>
        <v>1</v>
      </c>
      <c r="BG26">
        <v>2</v>
      </c>
      <c r="BH26">
        <v>2</v>
      </c>
      <c r="BI26" s="31">
        <f t="shared" si="18"/>
        <v>0</v>
      </c>
      <c r="BJ26" s="5">
        <v>0</v>
      </c>
      <c r="BK26" s="5">
        <v>0</v>
      </c>
      <c r="BL26" s="31">
        <f t="shared" si="19"/>
        <v>0</v>
      </c>
      <c r="BM26" s="5">
        <v>0</v>
      </c>
      <c r="BN26" s="5">
        <v>0</v>
      </c>
      <c r="BO26" s="31">
        <f t="shared" si="20"/>
        <v>0</v>
      </c>
      <c r="BP26">
        <v>2</v>
      </c>
      <c r="BQ26">
        <v>2</v>
      </c>
      <c r="BR26" s="31">
        <f t="shared" si="21"/>
        <v>0</v>
      </c>
      <c r="BS26">
        <v>1</v>
      </c>
      <c r="BT26">
        <v>3</v>
      </c>
      <c r="BU26" s="31">
        <f t="shared" si="22"/>
        <v>2</v>
      </c>
      <c r="BV26">
        <v>0</v>
      </c>
      <c r="BW26">
        <v>0</v>
      </c>
      <c r="BX26" s="31">
        <f t="shared" si="23"/>
        <v>0</v>
      </c>
      <c r="BY26">
        <v>0</v>
      </c>
      <c r="BZ26">
        <v>0</v>
      </c>
      <c r="CA26" s="31">
        <f t="shared" si="24"/>
        <v>0</v>
      </c>
      <c r="CB26">
        <v>1</v>
      </c>
      <c r="CC26">
        <v>2</v>
      </c>
      <c r="CD26" s="31">
        <f t="shared" si="25"/>
        <v>1</v>
      </c>
      <c r="CE26">
        <v>1</v>
      </c>
      <c r="CF26">
        <v>2</v>
      </c>
      <c r="CG26" s="31">
        <f t="shared" si="26"/>
        <v>1</v>
      </c>
      <c r="CH26">
        <v>0</v>
      </c>
      <c r="CI26">
        <v>0</v>
      </c>
      <c r="CJ26" s="31">
        <f t="shared" si="27"/>
        <v>0</v>
      </c>
      <c r="CK26" s="5">
        <v>0</v>
      </c>
      <c r="CL26" s="5">
        <v>0</v>
      </c>
      <c r="CM26" s="31">
        <f t="shared" si="28"/>
        <v>0</v>
      </c>
      <c r="CN26" s="5">
        <v>0</v>
      </c>
      <c r="CO26" s="5">
        <v>0</v>
      </c>
      <c r="CP26" s="31">
        <f t="shared" si="29"/>
        <v>0</v>
      </c>
      <c r="CQ26">
        <v>1</v>
      </c>
      <c r="CR26">
        <v>2</v>
      </c>
      <c r="CS26" s="31">
        <f t="shared" si="30"/>
        <v>1</v>
      </c>
      <c r="CT26">
        <v>1</v>
      </c>
      <c r="CU26">
        <v>2</v>
      </c>
      <c r="CV26" s="31">
        <f t="shared" si="31"/>
        <v>1</v>
      </c>
      <c r="CW26">
        <v>0</v>
      </c>
      <c r="CX26">
        <v>0</v>
      </c>
      <c r="CY26" s="31">
        <f t="shared" si="32"/>
        <v>0</v>
      </c>
      <c r="CZ26">
        <v>1</v>
      </c>
      <c r="DA26">
        <v>1</v>
      </c>
      <c r="DB26" s="31">
        <f t="shared" si="33"/>
        <v>0</v>
      </c>
      <c r="DC26">
        <v>3</v>
      </c>
      <c r="DD26">
        <v>3</v>
      </c>
      <c r="DE26" s="31">
        <f t="shared" si="34"/>
        <v>0</v>
      </c>
      <c r="DF26">
        <v>1</v>
      </c>
      <c r="DG26">
        <v>1</v>
      </c>
      <c r="DH26" s="31">
        <f t="shared" si="35"/>
        <v>0</v>
      </c>
      <c r="DI26">
        <v>1</v>
      </c>
      <c r="DJ26">
        <v>1</v>
      </c>
      <c r="DK26" s="31">
        <f t="shared" si="36"/>
        <v>0</v>
      </c>
      <c r="DL26">
        <v>2</v>
      </c>
      <c r="DM26">
        <v>2</v>
      </c>
      <c r="DN26" s="31">
        <f t="shared" si="37"/>
        <v>0</v>
      </c>
      <c r="DO26">
        <v>0</v>
      </c>
      <c r="DP26">
        <v>0</v>
      </c>
      <c r="DQ26" s="31">
        <f t="shared" si="38"/>
        <v>0</v>
      </c>
      <c r="DR26">
        <v>2</v>
      </c>
      <c r="DS26">
        <v>2</v>
      </c>
      <c r="DT26" s="31">
        <f t="shared" si="39"/>
        <v>0</v>
      </c>
      <c r="DU26">
        <v>1</v>
      </c>
      <c r="DV26">
        <v>1</v>
      </c>
      <c r="DW26" s="31">
        <f t="shared" si="40"/>
        <v>0</v>
      </c>
      <c r="DX26">
        <v>0</v>
      </c>
      <c r="DY26">
        <v>0</v>
      </c>
      <c r="DZ26" s="31">
        <f t="shared" si="41"/>
        <v>0</v>
      </c>
      <c r="EA26">
        <v>0</v>
      </c>
      <c r="EB26">
        <v>0</v>
      </c>
      <c r="EC26" s="31">
        <f t="shared" si="42"/>
        <v>0</v>
      </c>
      <c r="ED26">
        <v>1</v>
      </c>
      <c r="EE26">
        <v>2</v>
      </c>
      <c r="EF26" s="31">
        <f t="shared" si="43"/>
        <v>1</v>
      </c>
      <c r="EG26">
        <v>0</v>
      </c>
      <c r="EH26">
        <v>0</v>
      </c>
      <c r="EI26" s="31">
        <f t="shared" si="44"/>
        <v>0</v>
      </c>
      <c r="EJ26">
        <v>0</v>
      </c>
      <c r="EK26">
        <v>0</v>
      </c>
      <c r="EL26" s="31">
        <f t="shared" si="45"/>
        <v>0</v>
      </c>
      <c r="EM26">
        <v>2</v>
      </c>
      <c r="EN26">
        <v>2</v>
      </c>
      <c r="EO26" s="31">
        <f t="shared" si="46"/>
        <v>0</v>
      </c>
      <c r="EP26">
        <v>3</v>
      </c>
      <c r="EQ26">
        <v>3</v>
      </c>
      <c r="ER26" s="31">
        <f t="shared" si="47"/>
        <v>0</v>
      </c>
      <c r="ES26">
        <v>0</v>
      </c>
      <c r="ET26">
        <v>0</v>
      </c>
      <c r="EU26" s="31">
        <f t="shared" si="48"/>
        <v>0</v>
      </c>
      <c r="EV26">
        <v>1</v>
      </c>
      <c r="EW26">
        <v>2</v>
      </c>
      <c r="EX26" s="31">
        <f t="shared" si="49"/>
        <v>1</v>
      </c>
      <c r="EY26">
        <v>1</v>
      </c>
      <c r="EZ26">
        <v>2</v>
      </c>
      <c r="FA26" s="31">
        <f t="shared" si="50"/>
        <v>1</v>
      </c>
      <c r="FB26">
        <v>0</v>
      </c>
      <c r="FC26">
        <v>0</v>
      </c>
      <c r="FD26" s="31">
        <f t="shared" si="51"/>
        <v>0</v>
      </c>
      <c r="FE26">
        <v>1</v>
      </c>
      <c r="FF26">
        <v>2</v>
      </c>
      <c r="FG26" s="31">
        <f t="shared" si="52"/>
        <v>1</v>
      </c>
      <c r="FH26">
        <v>1</v>
      </c>
      <c r="FI26">
        <v>1</v>
      </c>
      <c r="FJ26" s="31">
        <f t="shared" si="53"/>
        <v>0</v>
      </c>
      <c r="FK26">
        <v>0</v>
      </c>
      <c r="FL26">
        <v>0</v>
      </c>
      <c r="FM26" s="31">
        <f t="shared" si="64"/>
        <v>0</v>
      </c>
      <c r="FN26">
        <v>1</v>
      </c>
      <c r="FO26">
        <v>1</v>
      </c>
      <c r="FP26" s="31">
        <f t="shared" si="54"/>
        <v>0</v>
      </c>
      <c r="FQ26">
        <v>1</v>
      </c>
      <c r="FR26">
        <v>1</v>
      </c>
      <c r="FS26" s="31">
        <f t="shared" si="55"/>
        <v>0</v>
      </c>
      <c r="FT26">
        <v>0</v>
      </c>
      <c r="FU26">
        <v>0</v>
      </c>
      <c r="FV26" s="31">
        <f t="shared" si="56"/>
        <v>0</v>
      </c>
      <c r="FW26">
        <v>2</v>
      </c>
      <c r="FX26">
        <v>3</v>
      </c>
      <c r="FY26" s="31">
        <f t="shared" si="57"/>
        <v>1</v>
      </c>
      <c r="FZ26">
        <v>1</v>
      </c>
      <c r="GA26">
        <v>2</v>
      </c>
      <c r="GB26" s="31">
        <f t="shared" si="58"/>
        <v>1</v>
      </c>
      <c r="GC26">
        <v>0</v>
      </c>
      <c r="GD26">
        <v>0</v>
      </c>
      <c r="GE26" s="31">
        <f t="shared" si="59"/>
        <v>0</v>
      </c>
      <c r="GF26">
        <v>1</v>
      </c>
      <c r="GG26">
        <v>1</v>
      </c>
      <c r="GH26" s="31">
        <f t="shared" si="60"/>
        <v>0</v>
      </c>
      <c r="GI26">
        <v>1</v>
      </c>
      <c r="GJ26">
        <v>1</v>
      </c>
      <c r="GK26" s="31">
        <f t="shared" si="61"/>
        <v>0</v>
      </c>
      <c r="GL26">
        <v>0</v>
      </c>
      <c r="GM26">
        <v>0</v>
      </c>
      <c r="GN26" s="31">
        <f t="shared" si="62"/>
        <v>0</v>
      </c>
      <c r="GV26" s="5"/>
      <c r="GX26" s="5"/>
      <c r="GY26" s="5"/>
      <c r="GZ26" s="5"/>
      <c r="HJ26" s="5"/>
    </row>
    <row r="27" spans="1:218" x14ac:dyDescent="0.2">
      <c r="A27" s="5">
        <v>32</v>
      </c>
      <c r="B27">
        <v>2</v>
      </c>
      <c r="C27">
        <v>2</v>
      </c>
      <c r="D27" s="31">
        <f t="shared" si="0"/>
        <v>0</v>
      </c>
      <c r="E27">
        <v>2</v>
      </c>
      <c r="F27">
        <v>2</v>
      </c>
      <c r="G27" s="31">
        <f t="shared" si="1"/>
        <v>0</v>
      </c>
      <c r="H27" s="5">
        <v>0</v>
      </c>
      <c r="I27" s="5">
        <v>0</v>
      </c>
      <c r="J27" s="31">
        <f t="shared" si="2"/>
        <v>0</v>
      </c>
      <c r="K27" s="5">
        <v>0</v>
      </c>
      <c r="L27" s="5">
        <v>0</v>
      </c>
      <c r="M27" s="31">
        <f t="shared" si="3"/>
        <v>0</v>
      </c>
      <c r="N27">
        <v>2</v>
      </c>
      <c r="O27">
        <v>2</v>
      </c>
      <c r="P27" s="33">
        <f t="shared" si="4"/>
        <v>0</v>
      </c>
      <c r="Q27">
        <v>3</v>
      </c>
      <c r="R27">
        <v>2</v>
      </c>
      <c r="S27" s="31">
        <f t="shared" si="5"/>
        <v>1</v>
      </c>
      <c r="T27" s="5">
        <v>0</v>
      </c>
      <c r="U27" s="5">
        <v>0</v>
      </c>
      <c r="V27" s="33">
        <f t="shared" si="6"/>
        <v>0</v>
      </c>
      <c r="W27" s="5">
        <v>0</v>
      </c>
      <c r="X27" s="5">
        <v>0</v>
      </c>
      <c r="Y27" s="33">
        <f t="shared" si="7"/>
        <v>0</v>
      </c>
      <c r="Z27" s="5">
        <v>0</v>
      </c>
      <c r="AA27" s="5">
        <v>0</v>
      </c>
      <c r="AB27" s="33">
        <f t="shared" si="8"/>
        <v>0</v>
      </c>
      <c r="AC27" s="5">
        <v>0</v>
      </c>
      <c r="AD27" s="5">
        <v>0</v>
      </c>
      <c r="AE27" s="31">
        <f t="shared" si="9"/>
        <v>0</v>
      </c>
      <c r="AF27" s="5">
        <v>0</v>
      </c>
      <c r="AG27" s="5">
        <v>0</v>
      </c>
      <c r="AH27" s="31">
        <f t="shared" si="10"/>
        <v>0</v>
      </c>
      <c r="AI27" s="5">
        <v>0</v>
      </c>
      <c r="AJ27">
        <v>0</v>
      </c>
      <c r="AK27" s="31">
        <f t="shared" si="11"/>
        <v>0</v>
      </c>
      <c r="AL27" s="5">
        <v>0</v>
      </c>
      <c r="AM27">
        <v>0</v>
      </c>
      <c r="AN27" s="31">
        <f t="shared" si="12"/>
        <v>0</v>
      </c>
      <c r="AO27" s="5">
        <v>0</v>
      </c>
      <c r="AP27">
        <v>0</v>
      </c>
      <c r="AQ27" s="31">
        <f t="shared" si="63"/>
        <v>0</v>
      </c>
      <c r="AR27" s="5">
        <v>2</v>
      </c>
      <c r="AS27">
        <v>2</v>
      </c>
      <c r="AT27" s="31">
        <f t="shared" si="13"/>
        <v>0</v>
      </c>
      <c r="AU27" s="5">
        <v>2</v>
      </c>
      <c r="AV27">
        <v>2</v>
      </c>
      <c r="AW27" s="31">
        <f t="shared" si="14"/>
        <v>0</v>
      </c>
      <c r="AX27">
        <v>0</v>
      </c>
      <c r="AY27">
        <v>0</v>
      </c>
      <c r="AZ27" s="31">
        <f t="shared" si="15"/>
        <v>0</v>
      </c>
      <c r="BA27" s="5">
        <v>0</v>
      </c>
      <c r="BB27" s="5">
        <v>0</v>
      </c>
      <c r="BC27" s="31">
        <f t="shared" si="16"/>
        <v>0</v>
      </c>
      <c r="BD27">
        <v>2</v>
      </c>
      <c r="BE27">
        <v>2</v>
      </c>
      <c r="BF27" s="33">
        <f t="shared" si="17"/>
        <v>0</v>
      </c>
      <c r="BG27">
        <v>2</v>
      </c>
      <c r="BH27">
        <v>2</v>
      </c>
      <c r="BI27" s="31">
        <f t="shared" si="18"/>
        <v>0</v>
      </c>
      <c r="BJ27" s="5">
        <v>0</v>
      </c>
      <c r="BK27" s="5">
        <v>0</v>
      </c>
      <c r="BL27" s="31">
        <f t="shared" si="19"/>
        <v>0</v>
      </c>
      <c r="BM27" s="5">
        <v>0</v>
      </c>
      <c r="BN27" s="5">
        <v>0</v>
      </c>
      <c r="BO27" s="31">
        <f t="shared" si="20"/>
        <v>0</v>
      </c>
      <c r="BP27">
        <v>2</v>
      </c>
      <c r="BQ27">
        <v>2</v>
      </c>
      <c r="BR27" s="31">
        <f t="shared" si="21"/>
        <v>0</v>
      </c>
      <c r="BS27">
        <v>2</v>
      </c>
      <c r="BT27">
        <v>2</v>
      </c>
      <c r="BU27" s="31">
        <f t="shared" si="22"/>
        <v>0</v>
      </c>
      <c r="BV27">
        <v>0</v>
      </c>
      <c r="BW27">
        <v>0</v>
      </c>
      <c r="BX27" s="31">
        <f t="shared" si="23"/>
        <v>0</v>
      </c>
      <c r="BY27">
        <v>0</v>
      </c>
      <c r="BZ27">
        <v>0</v>
      </c>
      <c r="CA27" s="31">
        <f t="shared" si="24"/>
        <v>0</v>
      </c>
      <c r="CB27">
        <v>3</v>
      </c>
      <c r="CC27">
        <v>3</v>
      </c>
      <c r="CD27" s="31">
        <f t="shared" si="25"/>
        <v>0</v>
      </c>
      <c r="CE27">
        <v>2</v>
      </c>
      <c r="CF27">
        <v>2</v>
      </c>
      <c r="CG27" s="31">
        <f t="shared" si="26"/>
        <v>0</v>
      </c>
      <c r="CH27">
        <v>0</v>
      </c>
      <c r="CI27">
        <v>0</v>
      </c>
      <c r="CJ27" s="31">
        <f t="shared" si="27"/>
        <v>0</v>
      </c>
      <c r="CK27" s="5">
        <v>0</v>
      </c>
      <c r="CL27" s="5">
        <v>0</v>
      </c>
      <c r="CM27" s="31">
        <f t="shared" si="28"/>
        <v>0</v>
      </c>
      <c r="CN27" s="5">
        <v>0</v>
      </c>
      <c r="CO27" s="5">
        <v>0</v>
      </c>
      <c r="CP27" s="31">
        <f t="shared" si="29"/>
        <v>0</v>
      </c>
      <c r="CQ27">
        <v>3</v>
      </c>
      <c r="CR27">
        <v>2</v>
      </c>
      <c r="CS27" s="31">
        <f t="shared" si="30"/>
        <v>1</v>
      </c>
      <c r="CT27">
        <v>2</v>
      </c>
      <c r="CU27">
        <v>2</v>
      </c>
      <c r="CV27" s="31">
        <f t="shared" si="31"/>
        <v>0</v>
      </c>
      <c r="CW27">
        <v>0</v>
      </c>
      <c r="CX27">
        <v>0</v>
      </c>
      <c r="CY27" s="31">
        <f t="shared" si="32"/>
        <v>0</v>
      </c>
      <c r="CZ27">
        <v>2</v>
      </c>
      <c r="DA27">
        <v>2</v>
      </c>
      <c r="DB27" s="31">
        <f t="shared" si="33"/>
        <v>0</v>
      </c>
      <c r="DC27">
        <v>0</v>
      </c>
      <c r="DD27">
        <v>0</v>
      </c>
      <c r="DE27" s="31">
        <f t="shared" si="34"/>
        <v>0</v>
      </c>
      <c r="DF27">
        <v>0</v>
      </c>
      <c r="DG27">
        <v>0</v>
      </c>
      <c r="DH27" s="31">
        <f t="shared" si="35"/>
        <v>0</v>
      </c>
      <c r="DI27">
        <v>1</v>
      </c>
      <c r="DJ27">
        <v>2</v>
      </c>
      <c r="DK27" s="31">
        <f t="shared" si="36"/>
        <v>1</v>
      </c>
      <c r="DL27">
        <v>0</v>
      </c>
      <c r="DM27">
        <v>0</v>
      </c>
      <c r="DN27" s="31">
        <f t="shared" si="37"/>
        <v>0</v>
      </c>
      <c r="DO27">
        <v>0</v>
      </c>
      <c r="DP27">
        <v>0</v>
      </c>
      <c r="DQ27" s="31">
        <f t="shared" si="38"/>
        <v>0</v>
      </c>
      <c r="DR27">
        <v>1</v>
      </c>
      <c r="DS27">
        <v>2</v>
      </c>
      <c r="DT27" s="31">
        <f t="shared" si="39"/>
        <v>1</v>
      </c>
      <c r="DU27">
        <v>0</v>
      </c>
      <c r="DV27">
        <v>0</v>
      </c>
      <c r="DW27" s="31">
        <f t="shared" si="40"/>
        <v>0</v>
      </c>
      <c r="DX27">
        <v>0</v>
      </c>
      <c r="DY27">
        <v>0</v>
      </c>
      <c r="DZ27" s="31">
        <f t="shared" si="41"/>
        <v>0</v>
      </c>
      <c r="EA27">
        <v>0</v>
      </c>
      <c r="EB27">
        <v>0</v>
      </c>
      <c r="EC27" s="31">
        <f t="shared" si="42"/>
        <v>0</v>
      </c>
      <c r="ED27">
        <v>2</v>
      </c>
      <c r="EE27">
        <v>2</v>
      </c>
      <c r="EF27" s="31">
        <f t="shared" si="43"/>
        <v>0</v>
      </c>
      <c r="EG27">
        <v>1</v>
      </c>
      <c r="EH27">
        <v>2</v>
      </c>
      <c r="EI27" s="31">
        <f t="shared" si="44"/>
        <v>1</v>
      </c>
      <c r="EJ27">
        <v>0</v>
      </c>
      <c r="EK27">
        <v>0</v>
      </c>
      <c r="EL27" s="31">
        <f t="shared" si="45"/>
        <v>0</v>
      </c>
      <c r="EM27">
        <v>4</v>
      </c>
      <c r="EN27">
        <v>0</v>
      </c>
      <c r="EO27" s="31">
        <f t="shared" si="46"/>
        <v>4</v>
      </c>
      <c r="EP27">
        <v>0</v>
      </c>
      <c r="EQ27">
        <v>0</v>
      </c>
      <c r="ER27" s="31">
        <f t="shared" si="47"/>
        <v>0</v>
      </c>
      <c r="ES27">
        <v>0</v>
      </c>
      <c r="ET27">
        <v>0</v>
      </c>
      <c r="EU27" s="31">
        <f t="shared" si="48"/>
        <v>0</v>
      </c>
      <c r="EV27">
        <v>2</v>
      </c>
      <c r="EW27">
        <v>3</v>
      </c>
      <c r="EX27" s="31">
        <f t="shared" si="49"/>
        <v>1</v>
      </c>
      <c r="EY27">
        <v>0</v>
      </c>
      <c r="EZ27">
        <v>0</v>
      </c>
      <c r="FA27" s="31">
        <f t="shared" si="50"/>
        <v>0</v>
      </c>
      <c r="FB27">
        <v>0</v>
      </c>
      <c r="FC27">
        <v>0</v>
      </c>
      <c r="FD27" s="31">
        <f t="shared" si="51"/>
        <v>0</v>
      </c>
      <c r="FE27">
        <v>2</v>
      </c>
      <c r="FF27">
        <v>2</v>
      </c>
      <c r="FG27" s="31">
        <f t="shared" si="52"/>
        <v>0</v>
      </c>
      <c r="FH27">
        <v>0</v>
      </c>
      <c r="FI27">
        <v>0</v>
      </c>
      <c r="FJ27" s="31">
        <f t="shared" si="53"/>
        <v>0</v>
      </c>
      <c r="FK27">
        <v>0</v>
      </c>
      <c r="FL27">
        <v>0</v>
      </c>
      <c r="FM27" s="31">
        <f t="shared" si="64"/>
        <v>0</v>
      </c>
      <c r="FN27">
        <v>2</v>
      </c>
      <c r="FO27">
        <v>2</v>
      </c>
      <c r="FP27" s="31">
        <f t="shared" si="54"/>
        <v>0</v>
      </c>
      <c r="FQ27">
        <v>2</v>
      </c>
      <c r="FR27">
        <v>2</v>
      </c>
      <c r="FS27" s="31">
        <f t="shared" si="55"/>
        <v>0</v>
      </c>
      <c r="FT27">
        <v>0</v>
      </c>
      <c r="FU27">
        <v>0</v>
      </c>
      <c r="FV27" s="31">
        <f t="shared" si="56"/>
        <v>0</v>
      </c>
      <c r="FW27">
        <v>1</v>
      </c>
      <c r="FX27">
        <v>1</v>
      </c>
      <c r="FY27" s="31">
        <f t="shared" si="57"/>
        <v>0</v>
      </c>
      <c r="FZ27">
        <v>1</v>
      </c>
      <c r="GA27">
        <v>1</v>
      </c>
      <c r="GB27" s="31">
        <f t="shared" si="58"/>
        <v>0</v>
      </c>
      <c r="GC27">
        <v>0</v>
      </c>
      <c r="GD27">
        <v>0</v>
      </c>
      <c r="GE27" s="31">
        <f t="shared" si="59"/>
        <v>0</v>
      </c>
      <c r="GF27">
        <v>1</v>
      </c>
      <c r="GG27">
        <v>2</v>
      </c>
      <c r="GH27" s="31">
        <f t="shared" si="60"/>
        <v>1</v>
      </c>
      <c r="GI27">
        <v>2</v>
      </c>
      <c r="GJ27">
        <v>2</v>
      </c>
      <c r="GK27" s="31">
        <f t="shared" si="61"/>
        <v>0</v>
      </c>
      <c r="GL27">
        <v>0</v>
      </c>
      <c r="GM27">
        <v>0</v>
      </c>
      <c r="GN27" s="31">
        <f t="shared" si="62"/>
        <v>0</v>
      </c>
      <c r="GV27" s="5"/>
      <c r="GX27" s="5"/>
      <c r="GY27" s="5"/>
      <c r="GZ27" s="5"/>
      <c r="HJ27" s="5"/>
    </row>
    <row r="28" spans="1:218" x14ac:dyDescent="0.2">
      <c r="A28" s="5">
        <v>33</v>
      </c>
      <c r="B28">
        <v>1</v>
      </c>
      <c r="C28">
        <v>1</v>
      </c>
      <c r="D28" s="31">
        <f t="shared" si="0"/>
        <v>0</v>
      </c>
      <c r="E28">
        <v>1</v>
      </c>
      <c r="F28">
        <v>1</v>
      </c>
      <c r="G28" s="31">
        <f t="shared" si="1"/>
        <v>0</v>
      </c>
      <c r="H28" s="5">
        <v>0</v>
      </c>
      <c r="I28" s="5">
        <v>0</v>
      </c>
      <c r="J28" s="31">
        <f t="shared" si="2"/>
        <v>0</v>
      </c>
      <c r="K28" s="5">
        <v>0</v>
      </c>
      <c r="L28" s="5">
        <v>0</v>
      </c>
      <c r="M28" s="31">
        <f t="shared" si="3"/>
        <v>0</v>
      </c>
      <c r="N28">
        <v>1</v>
      </c>
      <c r="O28">
        <v>1</v>
      </c>
      <c r="P28" s="33">
        <f t="shared" si="4"/>
        <v>0</v>
      </c>
      <c r="Q28">
        <v>1</v>
      </c>
      <c r="R28">
        <v>1</v>
      </c>
      <c r="S28" s="31">
        <f t="shared" si="5"/>
        <v>0</v>
      </c>
      <c r="T28" s="5">
        <v>0</v>
      </c>
      <c r="U28" s="5">
        <v>0</v>
      </c>
      <c r="V28" s="33">
        <f t="shared" si="6"/>
        <v>0</v>
      </c>
      <c r="W28" s="5">
        <v>0</v>
      </c>
      <c r="X28" s="5">
        <v>0</v>
      </c>
      <c r="Y28" s="33">
        <f t="shared" si="7"/>
        <v>0</v>
      </c>
      <c r="Z28" s="5">
        <v>0</v>
      </c>
      <c r="AA28" s="5">
        <v>0</v>
      </c>
      <c r="AB28" s="33">
        <f t="shared" si="8"/>
        <v>0</v>
      </c>
      <c r="AC28">
        <v>2</v>
      </c>
      <c r="AD28">
        <v>2</v>
      </c>
      <c r="AE28" s="31">
        <f t="shared" si="9"/>
        <v>0</v>
      </c>
      <c r="AF28" s="5">
        <v>2</v>
      </c>
      <c r="AG28">
        <v>2</v>
      </c>
      <c r="AH28" s="31">
        <f t="shared" si="10"/>
        <v>0</v>
      </c>
      <c r="AI28" s="5">
        <v>0</v>
      </c>
      <c r="AJ28">
        <v>0</v>
      </c>
      <c r="AK28" s="31">
        <f t="shared" si="11"/>
        <v>0</v>
      </c>
      <c r="AL28" s="5">
        <v>0</v>
      </c>
      <c r="AM28">
        <v>0</v>
      </c>
      <c r="AN28" s="31">
        <f t="shared" si="12"/>
        <v>0</v>
      </c>
      <c r="AO28" s="5">
        <v>0</v>
      </c>
      <c r="AP28">
        <v>0</v>
      </c>
      <c r="AQ28" s="31">
        <f t="shared" si="63"/>
        <v>0</v>
      </c>
      <c r="AR28" s="5">
        <v>1</v>
      </c>
      <c r="AS28">
        <v>2</v>
      </c>
      <c r="AT28" s="31">
        <f t="shared" si="13"/>
        <v>1</v>
      </c>
      <c r="AU28" s="5">
        <v>1</v>
      </c>
      <c r="AV28">
        <v>1</v>
      </c>
      <c r="AW28" s="31">
        <f t="shared" si="14"/>
        <v>0</v>
      </c>
      <c r="AX28">
        <v>1</v>
      </c>
      <c r="AY28">
        <v>1</v>
      </c>
      <c r="AZ28" s="31">
        <f t="shared" si="15"/>
        <v>0</v>
      </c>
      <c r="BA28" s="5">
        <v>0</v>
      </c>
      <c r="BB28" s="5">
        <v>0</v>
      </c>
      <c r="BC28" s="31">
        <f t="shared" si="16"/>
        <v>0</v>
      </c>
      <c r="BD28">
        <v>1</v>
      </c>
      <c r="BE28">
        <v>2</v>
      </c>
      <c r="BF28" s="33">
        <f t="shared" si="17"/>
        <v>1</v>
      </c>
      <c r="BG28">
        <v>1</v>
      </c>
      <c r="BH28">
        <v>2</v>
      </c>
      <c r="BI28" s="31">
        <f t="shared" si="18"/>
        <v>1</v>
      </c>
      <c r="BJ28">
        <v>1</v>
      </c>
      <c r="BK28">
        <v>2</v>
      </c>
      <c r="BL28" s="31">
        <f t="shared" si="19"/>
        <v>1</v>
      </c>
      <c r="BM28" s="5">
        <v>0</v>
      </c>
      <c r="BN28" s="5">
        <v>0</v>
      </c>
      <c r="BO28" s="31">
        <f t="shared" si="20"/>
        <v>0</v>
      </c>
      <c r="BP28">
        <v>1</v>
      </c>
      <c r="BQ28">
        <v>2</v>
      </c>
      <c r="BR28" s="31">
        <f t="shared" si="21"/>
        <v>1</v>
      </c>
      <c r="BS28">
        <v>1</v>
      </c>
      <c r="BT28">
        <v>2</v>
      </c>
      <c r="BU28" s="31">
        <f t="shared" si="22"/>
        <v>1</v>
      </c>
      <c r="BV28">
        <v>0</v>
      </c>
      <c r="BW28">
        <v>0</v>
      </c>
      <c r="BX28" s="31">
        <f t="shared" si="23"/>
        <v>0</v>
      </c>
      <c r="BY28">
        <v>0</v>
      </c>
      <c r="BZ28">
        <v>0</v>
      </c>
      <c r="CA28" s="31">
        <f t="shared" si="24"/>
        <v>0</v>
      </c>
      <c r="CB28">
        <v>1</v>
      </c>
      <c r="CC28">
        <v>2</v>
      </c>
      <c r="CD28" s="31">
        <f t="shared" si="25"/>
        <v>1</v>
      </c>
      <c r="CE28">
        <v>1</v>
      </c>
      <c r="CF28">
        <v>2</v>
      </c>
      <c r="CG28" s="31">
        <f t="shared" si="26"/>
        <v>1</v>
      </c>
      <c r="CH28">
        <v>0</v>
      </c>
      <c r="CI28">
        <v>0</v>
      </c>
      <c r="CJ28" s="31">
        <f t="shared" si="27"/>
        <v>0</v>
      </c>
      <c r="CK28" s="5">
        <v>0</v>
      </c>
      <c r="CL28" s="5">
        <v>0</v>
      </c>
      <c r="CM28" s="31">
        <f t="shared" si="28"/>
        <v>0</v>
      </c>
      <c r="CN28" s="5">
        <v>0</v>
      </c>
      <c r="CO28" s="5">
        <v>0</v>
      </c>
      <c r="CP28" s="31">
        <f t="shared" si="29"/>
        <v>0</v>
      </c>
      <c r="CQ28">
        <v>1</v>
      </c>
      <c r="CR28">
        <v>2</v>
      </c>
      <c r="CS28" s="31">
        <f t="shared" si="30"/>
        <v>1</v>
      </c>
      <c r="CT28">
        <v>1</v>
      </c>
      <c r="CU28">
        <v>2</v>
      </c>
      <c r="CV28" s="31">
        <f t="shared" si="31"/>
        <v>1</v>
      </c>
      <c r="CW28">
        <v>0</v>
      </c>
      <c r="CX28">
        <v>0</v>
      </c>
      <c r="CY28" s="31">
        <f t="shared" si="32"/>
        <v>0</v>
      </c>
      <c r="CZ28">
        <v>1</v>
      </c>
      <c r="DA28">
        <v>1</v>
      </c>
      <c r="DB28" s="31">
        <f t="shared" si="33"/>
        <v>0</v>
      </c>
      <c r="DC28">
        <v>1</v>
      </c>
      <c r="DD28">
        <v>1</v>
      </c>
      <c r="DE28" s="31">
        <f t="shared" si="34"/>
        <v>0</v>
      </c>
      <c r="DF28">
        <v>0</v>
      </c>
      <c r="DG28">
        <v>0</v>
      </c>
      <c r="DH28" s="31">
        <f t="shared" si="35"/>
        <v>0</v>
      </c>
      <c r="DI28">
        <v>1</v>
      </c>
      <c r="DJ28">
        <v>1</v>
      </c>
      <c r="DK28" s="31">
        <f t="shared" si="36"/>
        <v>0</v>
      </c>
      <c r="DL28">
        <v>1</v>
      </c>
      <c r="DM28">
        <v>2</v>
      </c>
      <c r="DN28" s="31">
        <f t="shared" si="37"/>
        <v>1</v>
      </c>
      <c r="DO28">
        <v>1</v>
      </c>
      <c r="DP28">
        <v>2</v>
      </c>
      <c r="DQ28" s="31">
        <f t="shared" si="38"/>
        <v>1</v>
      </c>
      <c r="DR28">
        <v>1</v>
      </c>
      <c r="DS28">
        <v>2</v>
      </c>
      <c r="DT28" s="31">
        <f t="shared" si="39"/>
        <v>1</v>
      </c>
      <c r="DU28">
        <v>1</v>
      </c>
      <c r="DV28">
        <v>2</v>
      </c>
      <c r="DW28" s="31">
        <f t="shared" si="40"/>
        <v>1</v>
      </c>
      <c r="DX28">
        <v>0</v>
      </c>
      <c r="DY28">
        <v>0</v>
      </c>
      <c r="DZ28" s="31">
        <f t="shared" si="41"/>
        <v>0</v>
      </c>
      <c r="EA28">
        <v>0</v>
      </c>
      <c r="EB28">
        <v>0</v>
      </c>
      <c r="EC28" s="31">
        <f t="shared" si="42"/>
        <v>0</v>
      </c>
      <c r="ED28">
        <v>1</v>
      </c>
      <c r="EE28">
        <v>2</v>
      </c>
      <c r="EF28" s="31">
        <f t="shared" si="43"/>
        <v>1</v>
      </c>
      <c r="EG28">
        <v>1</v>
      </c>
      <c r="EH28">
        <v>1</v>
      </c>
      <c r="EI28" s="31">
        <f t="shared" si="44"/>
        <v>0</v>
      </c>
      <c r="EJ28">
        <v>0</v>
      </c>
      <c r="EK28">
        <v>0</v>
      </c>
      <c r="EL28" s="31">
        <f t="shared" si="45"/>
        <v>0</v>
      </c>
      <c r="EM28">
        <v>1</v>
      </c>
      <c r="EN28">
        <v>1</v>
      </c>
      <c r="EO28" s="31">
        <f t="shared" si="46"/>
        <v>0</v>
      </c>
      <c r="EP28">
        <v>1</v>
      </c>
      <c r="EQ28">
        <v>1</v>
      </c>
      <c r="ER28" s="31">
        <f t="shared" si="47"/>
        <v>0</v>
      </c>
      <c r="ES28">
        <v>0</v>
      </c>
      <c r="ET28">
        <v>0</v>
      </c>
      <c r="EU28" s="31">
        <f t="shared" si="48"/>
        <v>0</v>
      </c>
      <c r="EV28">
        <v>0</v>
      </c>
      <c r="EW28">
        <v>0</v>
      </c>
      <c r="EX28" s="31">
        <f t="shared" si="49"/>
        <v>0</v>
      </c>
      <c r="EY28">
        <v>0</v>
      </c>
      <c r="EZ28">
        <v>0</v>
      </c>
      <c r="FA28" s="31">
        <f t="shared" si="50"/>
        <v>0</v>
      </c>
      <c r="FB28">
        <v>0</v>
      </c>
      <c r="FC28">
        <v>0</v>
      </c>
      <c r="FD28" s="31">
        <f t="shared" si="51"/>
        <v>0</v>
      </c>
      <c r="FE28">
        <v>0</v>
      </c>
      <c r="FF28">
        <v>0</v>
      </c>
      <c r="FG28" s="31">
        <f t="shared" si="52"/>
        <v>0</v>
      </c>
      <c r="FH28">
        <v>0</v>
      </c>
      <c r="FI28">
        <v>0</v>
      </c>
      <c r="FJ28" s="31">
        <f t="shared" si="53"/>
        <v>0</v>
      </c>
      <c r="FK28">
        <v>0</v>
      </c>
      <c r="FL28">
        <v>0</v>
      </c>
      <c r="FM28" s="31">
        <f t="shared" si="64"/>
        <v>0</v>
      </c>
      <c r="FN28">
        <v>0</v>
      </c>
      <c r="FO28">
        <v>0</v>
      </c>
      <c r="FP28" s="31">
        <f t="shared" si="54"/>
        <v>0</v>
      </c>
      <c r="FQ28">
        <v>0</v>
      </c>
      <c r="FR28">
        <v>0</v>
      </c>
      <c r="FS28" s="31">
        <f t="shared" si="55"/>
        <v>0</v>
      </c>
      <c r="FT28">
        <v>0</v>
      </c>
      <c r="FU28">
        <v>0</v>
      </c>
      <c r="FV28" s="31">
        <f t="shared" si="56"/>
        <v>0</v>
      </c>
      <c r="FW28">
        <v>0</v>
      </c>
      <c r="FX28">
        <v>0</v>
      </c>
      <c r="FY28" s="31">
        <f t="shared" si="57"/>
        <v>0</v>
      </c>
      <c r="FZ28">
        <v>0</v>
      </c>
      <c r="GA28">
        <v>0</v>
      </c>
      <c r="GB28" s="31">
        <f t="shared" si="58"/>
        <v>0</v>
      </c>
      <c r="GC28">
        <v>0</v>
      </c>
      <c r="GD28">
        <v>0</v>
      </c>
      <c r="GE28" s="31">
        <f t="shared" si="59"/>
        <v>0</v>
      </c>
      <c r="GF28">
        <v>0</v>
      </c>
      <c r="GG28">
        <v>0</v>
      </c>
      <c r="GH28" s="31">
        <f t="shared" si="60"/>
        <v>0</v>
      </c>
      <c r="GI28">
        <v>0</v>
      </c>
      <c r="GJ28">
        <v>0</v>
      </c>
      <c r="GK28" s="31">
        <f t="shared" si="61"/>
        <v>0</v>
      </c>
      <c r="GL28">
        <v>0</v>
      </c>
      <c r="GM28">
        <v>0</v>
      </c>
      <c r="GN28" s="31">
        <f t="shared" si="62"/>
        <v>0</v>
      </c>
      <c r="GV28" s="5"/>
      <c r="GX28" s="5"/>
      <c r="GY28" s="5"/>
      <c r="GZ28" s="5"/>
      <c r="HJ28" s="5"/>
    </row>
    <row r="29" spans="1:218" x14ac:dyDescent="0.2">
      <c r="A29" s="5">
        <v>34</v>
      </c>
      <c r="B29">
        <v>1</v>
      </c>
      <c r="C29">
        <v>1</v>
      </c>
      <c r="D29" s="31">
        <f t="shared" si="0"/>
        <v>0</v>
      </c>
      <c r="E29">
        <v>1</v>
      </c>
      <c r="F29">
        <v>1</v>
      </c>
      <c r="G29" s="31">
        <f t="shared" si="1"/>
        <v>0</v>
      </c>
      <c r="H29">
        <v>1</v>
      </c>
      <c r="I29">
        <v>1</v>
      </c>
      <c r="J29" s="31">
        <f t="shared" si="2"/>
        <v>0</v>
      </c>
      <c r="K29" s="5">
        <v>0</v>
      </c>
      <c r="L29" s="5">
        <v>0</v>
      </c>
      <c r="M29" s="31">
        <f t="shared" si="3"/>
        <v>0</v>
      </c>
      <c r="N29">
        <v>1</v>
      </c>
      <c r="O29">
        <v>1</v>
      </c>
      <c r="P29" s="33">
        <f t="shared" si="4"/>
        <v>0</v>
      </c>
      <c r="Q29">
        <v>1</v>
      </c>
      <c r="R29">
        <v>1</v>
      </c>
      <c r="S29" s="31">
        <f t="shared" si="5"/>
        <v>0</v>
      </c>
      <c r="T29" s="5">
        <v>0</v>
      </c>
      <c r="U29" s="5">
        <v>0</v>
      </c>
      <c r="V29" s="33">
        <f t="shared" si="6"/>
        <v>0</v>
      </c>
      <c r="W29" s="5">
        <v>0</v>
      </c>
      <c r="X29" s="5">
        <v>0</v>
      </c>
      <c r="Y29" s="33">
        <f t="shared" si="7"/>
        <v>0</v>
      </c>
      <c r="Z29" s="5">
        <v>0</v>
      </c>
      <c r="AA29" s="5">
        <v>0</v>
      </c>
      <c r="AB29" s="33">
        <f t="shared" si="8"/>
        <v>0</v>
      </c>
      <c r="AC29">
        <v>1</v>
      </c>
      <c r="AD29">
        <v>1</v>
      </c>
      <c r="AE29" s="31">
        <f t="shared" si="9"/>
        <v>0</v>
      </c>
      <c r="AF29" s="5">
        <v>2</v>
      </c>
      <c r="AG29">
        <v>2</v>
      </c>
      <c r="AH29" s="31">
        <f t="shared" si="10"/>
        <v>0</v>
      </c>
      <c r="AI29" s="5">
        <v>0</v>
      </c>
      <c r="AJ29">
        <v>0</v>
      </c>
      <c r="AK29" s="31">
        <f t="shared" si="11"/>
        <v>0</v>
      </c>
      <c r="AL29" s="5">
        <v>0</v>
      </c>
      <c r="AM29">
        <v>0</v>
      </c>
      <c r="AN29" s="31">
        <f t="shared" si="12"/>
        <v>0</v>
      </c>
      <c r="AO29" s="5">
        <v>0</v>
      </c>
      <c r="AP29">
        <v>0</v>
      </c>
      <c r="AQ29" s="31">
        <f t="shared" si="63"/>
        <v>0</v>
      </c>
      <c r="AR29" s="5">
        <v>1</v>
      </c>
      <c r="AS29">
        <v>2</v>
      </c>
      <c r="AT29" s="31">
        <f t="shared" si="13"/>
        <v>1</v>
      </c>
      <c r="AU29" s="5">
        <v>1</v>
      </c>
      <c r="AV29">
        <v>2</v>
      </c>
      <c r="AW29" s="31">
        <f t="shared" si="14"/>
        <v>1</v>
      </c>
      <c r="AX29">
        <v>0</v>
      </c>
      <c r="AY29">
        <v>0</v>
      </c>
      <c r="AZ29" s="31">
        <f t="shared" si="15"/>
        <v>0</v>
      </c>
      <c r="BA29" s="5">
        <v>0</v>
      </c>
      <c r="BB29" s="5">
        <v>0</v>
      </c>
      <c r="BC29" s="31">
        <f t="shared" si="16"/>
        <v>0</v>
      </c>
      <c r="BD29">
        <v>1</v>
      </c>
      <c r="BE29">
        <v>2</v>
      </c>
      <c r="BF29" s="33">
        <f t="shared" si="17"/>
        <v>1</v>
      </c>
      <c r="BG29">
        <v>2</v>
      </c>
      <c r="BH29">
        <v>2</v>
      </c>
      <c r="BI29" s="31">
        <f t="shared" si="18"/>
        <v>0</v>
      </c>
      <c r="BJ29" s="5">
        <v>0</v>
      </c>
      <c r="BK29" s="5">
        <v>0</v>
      </c>
      <c r="BL29" s="31">
        <f t="shared" si="19"/>
        <v>0</v>
      </c>
      <c r="BM29" s="5">
        <v>0</v>
      </c>
      <c r="BN29" s="5">
        <v>0</v>
      </c>
      <c r="BO29" s="31">
        <f t="shared" si="20"/>
        <v>0</v>
      </c>
      <c r="BP29">
        <v>1</v>
      </c>
      <c r="BQ29">
        <v>1</v>
      </c>
      <c r="BR29" s="31">
        <f t="shared" si="21"/>
        <v>0</v>
      </c>
      <c r="BS29">
        <v>2</v>
      </c>
      <c r="BT29">
        <v>2</v>
      </c>
      <c r="BU29" s="31">
        <f t="shared" si="22"/>
        <v>0</v>
      </c>
      <c r="BV29">
        <v>0</v>
      </c>
      <c r="BW29">
        <v>0</v>
      </c>
      <c r="BX29" s="31">
        <f t="shared" si="23"/>
        <v>0</v>
      </c>
      <c r="BY29">
        <v>0</v>
      </c>
      <c r="BZ29">
        <v>0</v>
      </c>
      <c r="CA29" s="31">
        <f t="shared" si="24"/>
        <v>0</v>
      </c>
      <c r="CB29">
        <v>1</v>
      </c>
      <c r="CC29">
        <v>1</v>
      </c>
      <c r="CD29" s="31">
        <f t="shared" si="25"/>
        <v>0</v>
      </c>
      <c r="CE29">
        <v>2</v>
      </c>
      <c r="CF29">
        <v>3</v>
      </c>
      <c r="CG29" s="31">
        <f t="shared" si="26"/>
        <v>1</v>
      </c>
      <c r="CH29">
        <v>0</v>
      </c>
      <c r="CI29">
        <v>0</v>
      </c>
      <c r="CJ29" s="31">
        <f t="shared" si="27"/>
        <v>0</v>
      </c>
      <c r="CK29" s="5">
        <v>0</v>
      </c>
      <c r="CL29" s="5">
        <v>0</v>
      </c>
      <c r="CM29" s="31">
        <f t="shared" si="28"/>
        <v>0</v>
      </c>
      <c r="CN29" s="5">
        <v>0</v>
      </c>
      <c r="CO29" s="5">
        <v>0</v>
      </c>
      <c r="CP29" s="31">
        <f t="shared" si="29"/>
        <v>0</v>
      </c>
      <c r="CQ29">
        <v>1</v>
      </c>
      <c r="CR29">
        <v>2</v>
      </c>
      <c r="CS29" s="31">
        <f t="shared" si="30"/>
        <v>1</v>
      </c>
      <c r="CT29">
        <v>1</v>
      </c>
      <c r="CU29">
        <v>2</v>
      </c>
      <c r="CV29" s="31">
        <f t="shared" si="31"/>
        <v>1</v>
      </c>
      <c r="CW29">
        <v>1</v>
      </c>
      <c r="CX29">
        <v>1</v>
      </c>
      <c r="CY29" s="31">
        <f t="shared" si="32"/>
        <v>0</v>
      </c>
      <c r="CZ29">
        <v>1</v>
      </c>
      <c r="DA29">
        <v>2</v>
      </c>
      <c r="DB29" s="31">
        <f t="shared" si="33"/>
        <v>1</v>
      </c>
      <c r="DC29">
        <v>0</v>
      </c>
      <c r="DD29">
        <v>0</v>
      </c>
      <c r="DE29" s="31">
        <f t="shared" si="34"/>
        <v>0</v>
      </c>
      <c r="DF29">
        <v>0</v>
      </c>
      <c r="DG29">
        <v>0</v>
      </c>
      <c r="DH29" s="31">
        <f t="shared" si="35"/>
        <v>0</v>
      </c>
      <c r="DI29">
        <v>2</v>
      </c>
      <c r="DJ29">
        <v>3</v>
      </c>
      <c r="DK29" s="31">
        <f t="shared" si="36"/>
        <v>1</v>
      </c>
      <c r="DL29">
        <v>1</v>
      </c>
      <c r="DM29">
        <v>2</v>
      </c>
      <c r="DN29" s="31">
        <f t="shared" si="37"/>
        <v>1</v>
      </c>
      <c r="DO29">
        <v>0</v>
      </c>
      <c r="DP29">
        <v>0</v>
      </c>
      <c r="DQ29" s="31">
        <f t="shared" si="38"/>
        <v>0</v>
      </c>
      <c r="DR29">
        <v>1</v>
      </c>
      <c r="DS29">
        <v>1</v>
      </c>
      <c r="DT29" s="31">
        <f t="shared" si="39"/>
        <v>0</v>
      </c>
      <c r="DU29">
        <v>1</v>
      </c>
      <c r="DV29">
        <v>1</v>
      </c>
      <c r="DW29" s="31">
        <f t="shared" si="40"/>
        <v>0</v>
      </c>
      <c r="DX29">
        <v>0</v>
      </c>
      <c r="DY29">
        <v>0</v>
      </c>
      <c r="DZ29" s="31">
        <f t="shared" si="41"/>
        <v>0</v>
      </c>
      <c r="EA29">
        <v>0</v>
      </c>
      <c r="EB29">
        <v>0</v>
      </c>
      <c r="EC29" s="31">
        <f t="shared" si="42"/>
        <v>0</v>
      </c>
      <c r="ED29">
        <v>1</v>
      </c>
      <c r="EE29">
        <v>1</v>
      </c>
      <c r="EF29" s="31">
        <f t="shared" si="43"/>
        <v>0</v>
      </c>
      <c r="EG29">
        <v>1</v>
      </c>
      <c r="EH29">
        <v>2</v>
      </c>
      <c r="EI29" s="31">
        <f t="shared" si="44"/>
        <v>1</v>
      </c>
      <c r="EJ29">
        <v>0</v>
      </c>
      <c r="EK29">
        <v>0</v>
      </c>
      <c r="EL29" s="31">
        <f t="shared" si="45"/>
        <v>0</v>
      </c>
      <c r="EM29">
        <v>1</v>
      </c>
      <c r="EN29">
        <v>2</v>
      </c>
      <c r="EO29" s="31">
        <f t="shared" si="46"/>
        <v>1</v>
      </c>
      <c r="EP29">
        <v>1</v>
      </c>
      <c r="EQ29">
        <v>1</v>
      </c>
      <c r="ER29" s="31">
        <f t="shared" si="47"/>
        <v>0</v>
      </c>
      <c r="ES29">
        <v>0</v>
      </c>
      <c r="ET29">
        <v>0</v>
      </c>
      <c r="EU29" s="31">
        <f t="shared" si="48"/>
        <v>0</v>
      </c>
      <c r="EV29">
        <v>1</v>
      </c>
      <c r="EW29">
        <v>1</v>
      </c>
      <c r="EX29" s="31">
        <f t="shared" si="49"/>
        <v>0</v>
      </c>
      <c r="EY29">
        <v>1</v>
      </c>
      <c r="EZ29">
        <v>1</v>
      </c>
      <c r="FA29" s="31">
        <f t="shared" si="50"/>
        <v>0</v>
      </c>
      <c r="FB29">
        <v>0</v>
      </c>
      <c r="FC29">
        <v>0</v>
      </c>
      <c r="FD29" s="31">
        <f t="shared" si="51"/>
        <v>0</v>
      </c>
      <c r="FE29">
        <v>1</v>
      </c>
      <c r="FF29">
        <v>1</v>
      </c>
      <c r="FG29" s="31">
        <f t="shared" si="52"/>
        <v>0</v>
      </c>
      <c r="FH29">
        <v>1</v>
      </c>
      <c r="FI29">
        <v>1</v>
      </c>
      <c r="FJ29" s="31">
        <f t="shared" si="53"/>
        <v>0</v>
      </c>
      <c r="FK29">
        <v>0</v>
      </c>
      <c r="FL29">
        <v>0</v>
      </c>
      <c r="FM29" s="31">
        <f t="shared" si="64"/>
        <v>0</v>
      </c>
      <c r="FN29">
        <v>0</v>
      </c>
      <c r="FO29">
        <v>0</v>
      </c>
      <c r="FP29" s="31">
        <f t="shared" si="54"/>
        <v>0</v>
      </c>
      <c r="FQ29">
        <v>0</v>
      </c>
      <c r="FR29">
        <v>0</v>
      </c>
      <c r="FS29" s="31">
        <f t="shared" si="55"/>
        <v>0</v>
      </c>
      <c r="FT29">
        <v>0</v>
      </c>
      <c r="FU29">
        <v>0</v>
      </c>
      <c r="FV29" s="31">
        <f t="shared" si="56"/>
        <v>0</v>
      </c>
      <c r="FW29">
        <v>0</v>
      </c>
      <c r="FX29">
        <v>0</v>
      </c>
      <c r="FY29" s="31">
        <f t="shared" si="57"/>
        <v>0</v>
      </c>
      <c r="FZ29">
        <v>0</v>
      </c>
      <c r="GA29">
        <v>0</v>
      </c>
      <c r="GB29" s="31">
        <f t="shared" si="58"/>
        <v>0</v>
      </c>
      <c r="GC29">
        <v>0</v>
      </c>
      <c r="GD29">
        <v>0</v>
      </c>
      <c r="GE29" s="31">
        <f t="shared" si="59"/>
        <v>0</v>
      </c>
      <c r="GF29">
        <v>0</v>
      </c>
      <c r="GG29">
        <v>0</v>
      </c>
      <c r="GH29" s="31">
        <f t="shared" si="60"/>
        <v>0</v>
      </c>
      <c r="GI29">
        <v>0</v>
      </c>
      <c r="GJ29">
        <v>0</v>
      </c>
      <c r="GK29" s="31">
        <f t="shared" si="61"/>
        <v>0</v>
      </c>
      <c r="GL29">
        <v>0</v>
      </c>
      <c r="GM29">
        <v>0</v>
      </c>
      <c r="GN29" s="31">
        <f t="shared" si="62"/>
        <v>0</v>
      </c>
      <c r="GV29" s="5"/>
      <c r="GX29" s="5"/>
      <c r="GY29" s="5"/>
      <c r="GZ29" s="5"/>
      <c r="HJ29" s="5"/>
    </row>
    <row r="30" spans="1:218" x14ac:dyDescent="0.2">
      <c r="A30" s="5">
        <v>35</v>
      </c>
      <c r="B30">
        <v>1</v>
      </c>
      <c r="C30">
        <v>1</v>
      </c>
      <c r="D30" s="31">
        <f t="shared" si="0"/>
        <v>0</v>
      </c>
      <c r="E30">
        <v>2</v>
      </c>
      <c r="F30">
        <v>2</v>
      </c>
      <c r="G30" s="31">
        <f t="shared" si="1"/>
        <v>0</v>
      </c>
      <c r="H30" s="5">
        <v>0</v>
      </c>
      <c r="I30" s="5">
        <v>0</v>
      </c>
      <c r="J30" s="31">
        <f t="shared" si="2"/>
        <v>0</v>
      </c>
      <c r="K30" s="5">
        <v>0</v>
      </c>
      <c r="L30" s="5">
        <v>0</v>
      </c>
      <c r="M30" s="31">
        <f t="shared" si="3"/>
        <v>0</v>
      </c>
      <c r="N30">
        <v>1</v>
      </c>
      <c r="O30">
        <v>2</v>
      </c>
      <c r="P30" s="33">
        <f t="shared" si="4"/>
        <v>1</v>
      </c>
      <c r="Q30">
        <v>1</v>
      </c>
      <c r="R30">
        <v>1</v>
      </c>
      <c r="S30" s="31">
        <f t="shared" si="5"/>
        <v>0</v>
      </c>
      <c r="T30">
        <v>1</v>
      </c>
      <c r="U30">
        <v>1</v>
      </c>
      <c r="V30" s="33">
        <f t="shared" si="6"/>
        <v>0</v>
      </c>
      <c r="W30" s="5">
        <v>0</v>
      </c>
      <c r="X30" s="5">
        <v>0</v>
      </c>
      <c r="Y30" s="33">
        <f t="shared" si="7"/>
        <v>0</v>
      </c>
      <c r="Z30" s="5">
        <v>0</v>
      </c>
      <c r="AA30" s="5">
        <v>0</v>
      </c>
      <c r="AB30" s="33">
        <f t="shared" si="8"/>
        <v>0</v>
      </c>
      <c r="AC30">
        <v>1</v>
      </c>
      <c r="AD30">
        <v>2</v>
      </c>
      <c r="AE30" s="31">
        <f t="shared" si="9"/>
        <v>1</v>
      </c>
      <c r="AF30" s="5">
        <v>1</v>
      </c>
      <c r="AG30">
        <v>1</v>
      </c>
      <c r="AH30" s="31">
        <f t="shared" si="10"/>
        <v>0</v>
      </c>
      <c r="AI30" s="5">
        <v>0</v>
      </c>
      <c r="AJ30">
        <v>0</v>
      </c>
      <c r="AK30" s="31">
        <f t="shared" si="11"/>
        <v>0</v>
      </c>
      <c r="AL30" s="5">
        <v>0</v>
      </c>
      <c r="AM30">
        <v>0</v>
      </c>
      <c r="AN30" s="31">
        <f t="shared" si="12"/>
        <v>0</v>
      </c>
      <c r="AO30" s="5">
        <v>0</v>
      </c>
      <c r="AP30">
        <v>0</v>
      </c>
      <c r="AQ30" s="31">
        <f t="shared" si="63"/>
        <v>0</v>
      </c>
      <c r="AR30" s="5">
        <v>1</v>
      </c>
      <c r="AS30">
        <v>1</v>
      </c>
      <c r="AT30" s="31">
        <f t="shared" si="13"/>
        <v>0</v>
      </c>
      <c r="AU30" s="5">
        <v>1</v>
      </c>
      <c r="AV30">
        <v>3</v>
      </c>
      <c r="AW30" s="31">
        <f t="shared" si="14"/>
        <v>2</v>
      </c>
      <c r="AX30">
        <v>1</v>
      </c>
      <c r="AY30">
        <v>3</v>
      </c>
      <c r="AZ30" s="31">
        <f t="shared" si="15"/>
        <v>2</v>
      </c>
      <c r="BA30" s="5">
        <v>0</v>
      </c>
      <c r="BB30" s="5">
        <v>0</v>
      </c>
      <c r="BC30" s="31">
        <f t="shared" si="16"/>
        <v>0</v>
      </c>
      <c r="BD30">
        <v>1</v>
      </c>
      <c r="BE30">
        <v>2</v>
      </c>
      <c r="BF30" s="33">
        <f t="shared" si="17"/>
        <v>1</v>
      </c>
      <c r="BG30">
        <v>1</v>
      </c>
      <c r="BH30">
        <v>2</v>
      </c>
      <c r="BI30" s="31">
        <f t="shared" si="18"/>
        <v>1</v>
      </c>
      <c r="BJ30">
        <v>1</v>
      </c>
      <c r="BK30">
        <v>2</v>
      </c>
      <c r="BL30" s="31">
        <f t="shared" si="19"/>
        <v>1</v>
      </c>
      <c r="BM30" s="5">
        <v>0</v>
      </c>
      <c r="BN30" s="5">
        <v>0</v>
      </c>
      <c r="BO30" s="31">
        <f t="shared" si="20"/>
        <v>0</v>
      </c>
      <c r="BP30">
        <v>1</v>
      </c>
      <c r="BQ30">
        <v>1</v>
      </c>
      <c r="BR30" s="31">
        <f t="shared" si="21"/>
        <v>0</v>
      </c>
      <c r="BS30">
        <v>1</v>
      </c>
      <c r="BT30">
        <v>2</v>
      </c>
      <c r="BU30" s="31">
        <f t="shared" si="22"/>
        <v>1</v>
      </c>
      <c r="BV30">
        <v>0</v>
      </c>
      <c r="BW30">
        <v>0</v>
      </c>
      <c r="BX30" s="31">
        <f t="shared" si="23"/>
        <v>0</v>
      </c>
      <c r="BY30">
        <v>0</v>
      </c>
      <c r="BZ30">
        <v>0</v>
      </c>
      <c r="CA30" s="31">
        <f t="shared" si="24"/>
        <v>0</v>
      </c>
      <c r="CB30">
        <v>1</v>
      </c>
      <c r="CC30">
        <v>1</v>
      </c>
      <c r="CD30" s="31">
        <f t="shared" si="25"/>
        <v>0</v>
      </c>
      <c r="CE30">
        <v>0</v>
      </c>
      <c r="CF30">
        <v>0</v>
      </c>
      <c r="CG30" s="31">
        <f t="shared" si="26"/>
        <v>0</v>
      </c>
      <c r="CH30">
        <v>0</v>
      </c>
      <c r="CI30">
        <v>0</v>
      </c>
      <c r="CJ30" s="31">
        <f t="shared" si="27"/>
        <v>0</v>
      </c>
      <c r="CK30" s="5">
        <v>0</v>
      </c>
      <c r="CL30" s="5">
        <v>0</v>
      </c>
      <c r="CM30" s="31">
        <f t="shared" si="28"/>
        <v>0</v>
      </c>
      <c r="CN30" s="5">
        <v>0</v>
      </c>
      <c r="CO30" s="5">
        <v>0</v>
      </c>
      <c r="CP30" s="31">
        <f t="shared" si="29"/>
        <v>0</v>
      </c>
      <c r="CQ30">
        <v>1</v>
      </c>
      <c r="CR30">
        <v>1</v>
      </c>
      <c r="CS30" s="31">
        <f t="shared" si="30"/>
        <v>0</v>
      </c>
      <c r="CT30" s="5">
        <v>0</v>
      </c>
      <c r="CU30" s="5">
        <v>0</v>
      </c>
      <c r="CV30" s="31">
        <f t="shared" si="31"/>
        <v>0</v>
      </c>
      <c r="CW30">
        <v>0</v>
      </c>
      <c r="CX30">
        <v>0</v>
      </c>
      <c r="CY30" s="31">
        <f t="shared" si="32"/>
        <v>0</v>
      </c>
      <c r="CZ30">
        <v>1</v>
      </c>
      <c r="DA30">
        <v>2</v>
      </c>
      <c r="DB30" s="31">
        <f t="shared" si="33"/>
        <v>1</v>
      </c>
      <c r="DC30">
        <v>0</v>
      </c>
      <c r="DD30">
        <v>0</v>
      </c>
      <c r="DE30" s="31">
        <f t="shared" si="34"/>
        <v>0</v>
      </c>
      <c r="DF30">
        <v>0</v>
      </c>
      <c r="DG30">
        <v>0</v>
      </c>
      <c r="DH30" s="31">
        <f t="shared" si="35"/>
        <v>0</v>
      </c>
      <c r="DI30">
        <v>1</v>
      </c>
      <c r="DJ30">
        <v>1</v>
      </c>
      <c r="DK30" s="31">
        <f t="shared" si="36"/>
        <v>0</v>
      </c>
      <c r="DL30">
        <v>1</v>
      </c>
      <c r="DM30">
        <v>2</v>
      </c>
      <c r="DN30" s="31">
        <f t="shared" si="37"/>
        <v>1</v>
      </c>
      <c r="DO30">
        <v>0</v>
      </c>
      <c r="DP30">
        <v>0</v>
      </c>
      <c r="DQ30" s="31">
        <f t="shared" si="38"/>
        <v>0</v>
      </c>
      <c r="DR30">
        <v>1</v>
      </c>
      <c r="DS30">
        <v>1</v>
      </c>
      <c r="DT30" s="31">
        <f t="shared" si="39"/>
        <v>0</v>
      </c>
      <c r="DU30">
        <v>0</v>
      </c>
      <c r="DV30">
        <v>0</v>
      </c>
      <c r="DW30" s="31">
        <f t="shared" si="40"/>
        <v>0</v>
      </c>
      <c r="DX30">
        <v>0</v>
      </c>
      <c r="DY30">
        <v>0</v>
      </c>
      <c r="DZ30" s="31">
        <f t="shared" si="41"/>
        <v>0</v>
      </c>
      <c r="EA30">
        <v>0</v>
      </c>
      <c r="EB30">
        <v>0</v>
      </c>
      <c r="EC30" s="31">
        <f t="shared" si="42"/>
        <v>0</v>
      </c>
      <c r="ED30">
        <v>1</v>
      </c>
      <c r="EE30">
        <v>2</v>
      </c>
      <c r="EF30" s="31">
        <f t="shared" si="43"/>
        <v>1</v>
      </c>
      <c r="EG30">
        <v>1</v>
      </c>
      <c r="EH30">
        <v>1</v>
      </c>
      <c r="EI30" s="31">
        <f t="shared" si="44"/>
        <v>0</v>
      </c>
      <c r="EJ30">
        <v>0</v>
      </c>
      <c r="EK30">
        <v>0</v>
      </c>
      <c r="EL30" s="31">
        <f t="shared" si="45"/>
        <v>0</v>
      </c>
      <c r="EM30">
        <v>1</v>
      </c>
      <c r="EN30">
        <v>1</v>
      </c>
      <c r="EO30" s="31">
        <f t="shared" si="46"/>
        <v>0</v>
      </c>
      <c r="EP30">
        <v>0</v>
      </c>
      <c r="EQ30">
        <v>0</v>
      </c>
      <c r="ER30" s="31">
        <f t="shared" si="47"/>
        <v>0</v>
      </c>
      <c r="ES30">
        <v>0</v>
      </c>
      <c r="ET30">
        <v>0</v>
      </c>
      <c r="EU30" s="31">
        <f t="shared" si="48"/>
        <v>0</v>
      </c>
      <c r="EV30">
        <v>1</v>
      </c>
      <c r="EW30">
        <v>1</v>
      </c>
      <c r="EX30" s="31">
        <f t="shared" si="49"/>
        <v>0</v>
      </c>
      <c r="EY30">
        <v>0</v>
      </c>
      <c r="EZ30">
        <v>0</v>
      </c>
      <c r="FA30" s="31">
        <f t="shared" si="50"/>
        <v>0</v>
      </c>
      <c r="FB30">
        <v>0</v>
      </c>
      <c r="FC30">
        <v>0</v>
      </c>
      <c r="FD30" s="31">
        <f t="shared" si="51"/>
        <v>0</v>
      </c>
      <c r="FE30">
        <v>1</v>
      </c>
      <c r="FF30">
        <v>2</v>
      </c>
      <c r="FG30" s="31">
        <f t="shared" si="52"/>
        <v>1</v>
      </c>
      <c r="FH30">
        <v>1</v>
      </c>
      <c r="FI30">
        <v>1</v>
      </c>
      <c r="FJ30" s="31">
        <f t="shared" si="53"/>
        <v>0</v>
      </c>
      <c r="FK30">
        <v>0</v>
      </c>
      <c r="FL30">
        <v>0</v>
      </c>
      <c r="FM30" s="31">
        <f t="shared" si="64"/>
        <v>0</v>
      </c>
      <c r="FN30">
        <v>1</v>
      </c>
      <c r="FO30">
        <v>1</v>
      </c>
      <c r="FP30" s="31">
        <f t="shared" si="54"/>
        <v>0</v>
      </c>
      <c r="FQ30">
        <v>1</v>
      </c>
      <c r="FR30">
        <v>2</v>
      </c>
      <c r="FS30" s="31">
        <f t="shared" si="55"/>
        <v>1</v>
      </c>
      <c r="FT30">
        <v>0</v>
      </c>
      <c r="FU30">
        <v>0</v>
      </c>
      <c r="FV30" s="31">
        <f t="shared" si="56"/>
        <v>0</v>
      </c>
      <c r="FW30">
        <v>1</v>
      </c>
      <c r="FX30">
        <v>2</v>
      </c>
      <c r="FY30" s="31">
        <f t="shared" si="57"/>
        <v>1</v>
      </c>
      <c r="FZ30">
        <v>1</v>
      </c>
      <c r="GA30">
        <v>1</v>
      </c>
      <c r="GB30" s="31">
        <f t="shared" si="58"/>
        <v>0</v>
      </c>
      <c r="GC30">
        <v>0</v>
      </c>
      <c r="GD30">
        <v>0</v>
      </c>
      <c r="GE30" s="31">
        <f t="shared" si="59"/>
        <v>0</v>
      </c>
      <c r="GF30">
        <v>1</v>
      </c>
      <c r="GG30">
        <v>2</v>
      </c>
      <c r="GH30" s="31">
        <f t="shared" si="60"/>
        <v>1</v>
      </c>
      <c r="GI30">
        <v>1</v>
      </c>
      <c r="GJ30">
        <v>1</v>
      </c>
      <c r="GK30" s="31">
        <f t="shared" si="61"/>
        <v>0</v>
      </c>
      <c r="GL30">
        <v>0</v>
      </c>
      <c r="GM30">
        <v>0</v>
      </c>
      <c r="GN30" s="31">
        <f t="shared" si="62"/>
        <v>0</v>
      </c>
      <c r="GV30" s="5"/>
      <c r="GX30" s="5"/>
      <c r="GY30" s="5"/>
      <c r="GZ30" s="5"/>
      <c r="HJ30" s="5"/>
    </row>
    <row r="31" spans="1:218" x14ac:dyDescent="0.2">
      <c r="A31" s="5">
        <v>36</v>
      </c>
      <c r="B31">
        <v>1</v>
      </c>
      <c r="C31">
        <v>1</v>
      </c>
      <c r="D31" s="31">
        <f t="shared" si="0"/>
        <v>0</v>
      </c>
      <c r="E31">
        <v>1</v>
      </c>
      <c r="F31">
        <v>1</v>
      </c>
      <c r="G31" s="31">
        <f t="shared" si="1"/>
        <v>0</v>
      </c>
      <c r="H31" s="5">
        <v>0</v>
      </c>
      <c r="I31" s="5">
        <v>0</v>
      </c>
      <c r="J31" s="31">
        <f t="shared" si="2"/>
        <v>0</v>
      </c>
      <c r="K31" s="5">
        <v>0</v>
      </c>
      <c r="L31" s="5">
        <v>0</v>
      </c>
      <c r="M31" s="31">
        <f t="shared" si="3"/>
        <v>0</v>
      </c>
      <c r="N31">
        <v>1</v>
      </c>
      <c r="O31">
        <v>1</v>
      </c>
      <c r="P31" s="33">
        <f t="shared" si="4"/>
        <v>0</v>
      </c>
      <c r="Q31">
        <v>1</v>
      </c>
      <c r="R31">
        <v>1</v>
      </c>
      <c r="S31" s="31">
        <f t="shared" si="5"/>
        <v>0</v>
      </c>
      <c r="T31" s="5">
        <v>0</v>
      </c>
      <c r="U31" s="5">
        <v>0</v>
      </c>
      <c r="V31" s="33">
        <f t="shared" si="6"/>
        <v>0</v>
      </c>
      <c r="W31" s="5">
        <v>0</v>
      </c>
      <c r="X31" s="5">
        <v>0</v>
      </c>
      <c r="Y31" s="33">
        <f t="shared" si="7"/>
        <v>0</v>
      </c>
      <c r="Z31" s="5">
        <v>0</v>
      </c>
      <c r="AA31" s="5">
        <v>0</v>
      </c>
      <c r="AB31" s="33">
        <f t="shared" si="8"/>
        <v>0</v>
      </c>
      <c r="AC31">
        <v>1</v>
      </c>
      <c r="AD31">
        <v>1</v>
      </c>
      <c r="AE31" s="31">
        <f t="shared" si="9"/>
        <v>0</v>
      </c>
      <c r="AF31" s="5">
        <v>1</v>
      </c>
      <c r="AG31">
        <v>1</v>
      </c>
      <c r="AH31" s="31">
        <f t="shared" si="10"/>
        <v>0</v>
      </c>
      <c r="AI31" s="5">
        <v>0</v>
      </c>
      <c r="AJ31">
        <v>0</v>
      </c>
      <c r="AK31" s="31">
        <f t="shared" si="11"/>
        <v>0</v>
      </c>
      <c r="AL31" s="5">
        <v>0</v>
      </c>
      <c r="AM31">
        <v>0</v>
      </c>
      <c r="AN31" s="31">
        <f t="shared" si="12"/>
        <v>0</v>
      </c>
      <c r="AO31" s="5">
        <v>0</v>
      </c>
      <c r="AP31">
        <v>0</v>
      </c>
      <c r="AQ31" s="31">
        <f t="shared" si="63"/>
        <v>0</v>
      </c>
      <c r="AR31" s="5">
        <v>1</v>
      </c>
      <c r="AS31">
        <v>1</v>
      </c>
      <c r="AT31" s="31">
        <f t="shared" si="13"/>
        <v>0</v>
      </c>
      <c r="AU31" s="5">
        <v>1</v>
      </c>
      <c r="AV31">
        <v>1</v>
      </c>
      <c r="AW31" s="31">
        <f t="shared" si="14"/>
        <v>0</v>
      </c>
      <c r="AX31">
        <v>0</v>
      </c>
      <c r="AY31">
        <v>0</v>
      </c>
      <c r="AZ31" s="31">
        <f t="shared" si="15"/>
        <v>0</v>
      </c>
      <c r="BA31" s="5">
        <v>0</v>
      </c>
      <c r="BB31" s="5">
        <v>0</v>
      </c>
      <c r="BC31" s="31">
        <f t="shared" si="16"/>
        <v>0</v>
      </c>
      <c r="BD31">
        <v>1</v>
      </c>
      <c r="BE31">
        <v>1</v>
      </c>
      <c r="BF31" s="33">
        <f t="shared" si="17"/>
        <v>0</v>
      </c>
      <c r="BG31">
        <v>1</v>
      </c>
      <c r="BH31">
        <v>1</v>
      </c>
      <c r="BI31" s="31">
        <f t="shared" si="18"/>
        <v>0</v>
      </c>
      <c r="BJ31" s="5">
        <v>0</v>
      </c>
      <c r="BK31" s="5">
        <v>0</v>
      </c>
      <c r="BL31" s="31">
        <f t="shared" si="19"/>
        <v>0</v>
      </c>
      <c r="BM31" s="5">
        <v>0</v>
      </c>
      <c r="BN31" s="5">
        <v>0</v>
      </c>
      <c r="BO31" s="31">
        <f t="shared" si="20"/>
        <v>0</v>
      </c>
      <c r="BP31">
        <v>1</v>
      </c>
      <c r="BQ31">
        <v>1</v>
      </c>
      <c r="BR31" s="31">
        <f t="shared" si="21"/>
        <v>0</v>
      </c>
      <c r="BS31">
        <v>1</v>
      </c>
      <c r="BT31">
        <v>1</v>
      </c>
      <c r="BU31" s="31">
        <f t="shared" si="22"/>
        <v>0</v>
      </c>
      <c r="BV31">
        <v>0</v>
      </c>
      <c r="BW31">
        <v>0</v>
      </c>
      <c r="BX31" s="31">
        <f t="shared" si="23"/>
        <v>0</v>
      </c>
      <c r="BY31">
        <v>0</v>
      </c>
      <c r="BZ31">
        <v>0</v>
      </c>
      <c r="CA31" s="31">
        <f t="shared" si="24"/>
        <v>0</v>
      </c>
      <c r="CB31">
        <v>1</v>
      </c>
      <c r="CC31">
        <v>1</v>
      </c>
      <c r="CD31" s="31">
        <f t="shared" si="25"/>
        <v>0</v>
      </c>
      <c r="CE31">
        <v>1</v>
      </c>
      <c r="CF31">
        <v>1</v>
      </c>
      <c r="CG31" s="31">
        <f t="shared" si="26"/>
        <v>0</v>
      </c>
      <c r="CH31">
        <v>0</v>
      </c>
      <c r="CI31">
        <v>0</v>
      </c>
      <c r="CJ31" s="31">
        <f t="shared" si="27"/>
        <v>0</v>
      </c>
      <c r="CK31" s="5">
        <v>0</v>
      </c>
      <c r="CL31" s="5">
        <v>0</v>
      </c>
      <c r="CM31" s="31">
        <f t="shared" si="28"/>
        <v>0</v>
      </c>
      <c r="CN31" s="5">
        <v>0</v>
      </c>
      <c r="CO31" s="5">
        <v>0</v>
      </c>
      <c r="CP31" s="31">
        <f t="shared" si="29"/>
        <v>0</v>
      </c>
      <c r="CQ31">
        <v>1</v>
      </c>
      <c r="CR31">
        <v>1</v>
      </c>
      <c r="CS31" s="31">
        <f t="shared" si="30"/>
        <v>0</v>
      </c>
      <c r="CT31">
        <v>1</v>
      </c>
      <c r="CU31">
        <v>1</v>
      </c>
      <c r="CV31" s="31">
        <f t="shared" si="31"/>
        <v>0</v>
      </c>
      <c r="CW31">
        <v>0</v>
      </c>
      <c r="CX31">
        <v>0</v>
      </c>
      <c r="CY31" s="31">
        <f t="shared" si="32"/>
        <v>0</v>
      </c>
      <c r="CZ31">
        <v>1</v>
      </c>
      <c r="DA31">
        <v>1</v>
      </c>
      <c r="DB31" s="31">
        <f t="shared" si="33"/>
        <v>0</v>
      </c>
      <c r="DC31">
        <v>1</v>
      </c>
      <c r="DD31">
        <v>1</v>
      </c>
      <c r="DE31" s="31">
        <f t="shared" si="34"/>
        <v>0</v>
      </c>
      <c r="DF31">
        <v>0</v>
      </c>
      <c r="DG31">
        <v>0</v>
      </c>
      <c r="DH31" s="31">
        <f t="shared" si="35"/>
        <v>0</v>
      </c>
      <c r="DI31">
        <v>1</v>
      </c>
      <c r="DJ31">
        <v>1</v>
      </c>
      <c r="DK31" s="31">
        <f t="shared" si="36"/>
        <v>0</v>
      </c>
      <c r="DL31">
        <v>1</v>
      </c>
      <c r="DM31">
        <v>1</v>
      </c>
      <c r="DN31" s="31">
        <f t="shared" si="37"/>
        <v>0</v>
      </c>
      <c r="DO31">
        <v>0</v>
      </c>
      <c r="DP31">
        <v>0</v>
      </c>
      <c r="DQ31" s="31">
        <f t="shared" si="38"/>
        <v>0</v>
      </c>
      <c r="DR31">
        <v>1</v>
      </c>
      <c r="DS31">
        <v>1</v>
      </c>
      <c r="DT31" s="31">
        <f t="shared" si="39"/>
        <v>0</v>
      </c>
      <c r="DU31">
        <v>1</v>
      </c>
      <c r="DV31">
        <v>1</v>
      </c>
      <c r="DW31" s="31">
        <f t="shared" si="40"/>
        <v>0</v>
      </c>
      <c r="DX31">
        <v>0</v>
      </c>
      <c r="DY31">
        <v>0</v>
      </c>
      <c r="DZ31" s="31">
        <f t="shared" si="41"/>
        <v>0</v>
      </c>
      <c r="EA31">
        <v>0</v>
      </c>
      <c r="EB31">
        <v>0</v>
      </c>
      <c r="EC31" s="31">
        <f t="shared" si="42"/>
        <v>0</v>
      </c>
      <c r="ED31">
        <v>1</v>
      </c>
      <c r="EE31">
        <v>1</v>
      </c>
      <c r="EF31" s="31">
        <f t="shared" si="43"/>
        <v>0</v>
      </c>
      <c r="EG31">
        <v>1</v>
      </c>
      <c r="EH31">
        <v>1</v>
      </c>
      <c r="EI31" s="31">
        <f t="shared" si="44"/>
        <v>0</v>
      </c>
      <c r="EJ31">
        <v>0</v>
      </c>
      <c r="EK31">
        <v>0</v>
      </c>
      <c r="EL31" s="31">
        <f t="shared" si="45"/>
        <v>0</v>
      </c>
      <c r="EM31">
        <v>1</v>
      </c>
      <c r="EN31">
        <v>1</v>
      </c>
      <c r="EO31" s="31">
        <f t="shared" si="46"/>
        <v>0</v>
      </c>
      <c r="EP31">
        <v>1</v>
      </c>
      <c r="EQ31">
        <v>1</v>
      </c>
      <c r="ER31" s="31">
        <f t="shared" si="47"/>
        <v>0</v>
      </c>
      <c r="ES31">
        <v>0</v>
      </c>
      <c r="ET31">
        <v>0</v>
      </c>
      <c r="EU31" s="31">
        <f t="shared" si="48"/>
        <v>0</v>
      </c>
      <c r="EV31">
        <v>1</v>
      </c>
      <c r="EW31">
        <v>1</v>
      </c>
      <c r="EX31" s="31">
        <f t="shared" si="49"/>
        <v>0</v>
      </c>
      <c r="EY31">
        <v>1</v>
      </c>
      <c r="EZ31">
        <v>1</v>
      </c>
      <c r="FA31" s="31">
        <f t="shared" si="50"/>
        <v>0</v>
      </c>
      <c r="FB31">
        <v>0</v>
      </c>
      <c r="FC31">
        <v>0</v>
      </c>
      <c r="FD31" s="31">
        <f t="shared" si="51"/>
        <v>0</v>
      </c>
      <c r="FE31">
        <v>1</v>
      </c>
      <c r="FF31">
        <v>1</v>
      </c>
      <c r="FG31" s="31">
        <f t="shared" si="52"/>
        <v>0</v>
      </c>
      <c r="FH31">
        <v>1</v>
      </c>
      <c r="FI31">
        <v>1</v>
      </c>
      <c r="FJ31" s="31">
        <f t="shared" si="53"/>
        <v>0</v>
      </c>
      <c r="FK31">
        <v>0</v>
      </c>
      <c r="FL31">
        <v>0</v>
      </c>
      <c r="FM31" s="31">
        <f t="shared" si="64"/>
        <v>0</v>
      </c>
      <c r="FN31">
        <v>1</v>
      </c>
      <c r="FO31">
        <v>1</v>
      </c>
      <c r="FP31" s="31">
        <f t="shared" si="54"/>
        <v>0</v>
      </c>
      <c r="FQ31">
        <v>1</v>
      </c>
      <c r="FR31">
        <v>1</v>
      </c>
      <c r="FS31" s="31">
        <f t="shared" si="55"/>
        <v>0</v>
      </c>
      <c r="FT31">
        <v>0</v>
      </c>
      <c r="FU31">
        <v>0</v>
      </c>
      <c r="FV31" s="31">
        <f t="shared" si="56"/>
        <v>0</v>
      </c>
      <c r="FW31">
        <v>1</v>
      </c>
      <c r="FX31">
        <v>1</v>
      </c>
      <c r="FY31" s="31">
        <f t="shared" si="57"/>
        <v>0</v>
      </c>
      <c r="FZ31">
        <v>1</v>
      </c>
      <c r="GA31">
        <v>1</v>
      </c>
      <c r="GB31" s="31">
        <f t="shared" si="58"/>
        <v>0</v>
      </c>
      <c r="GC31">
        <v>0</v>
      </c>
      <c r="GD31">
        <v>0</v>
      </c>
      <c r="GE31" s="31">
        <f t="shared" si="59"/>
        <v>0</v>
      </c>
      <c r="GF31">
        <v>1</v>
      </c>
      <c r="GG31">
        <v>1</v>
      </c>
      <c r="GH31" s="31">
        <f t="shared" si="60"/>
        <v>0</v>
      </c>
      <c r="GI31">
        <v>1</v>
      </c>
      <c r="GJ31">
        <v>1</v>
      </c>
      <c r="GK31" s="31">
        <f t="shared" si="61"/>
        <v>0</v>
      </c>
      <c r="GL31">
        <v>0</v>
      </c>
      <c r="GM31">
        <v>0</v>
      </c>
      <c r="GN31" s="31">
        <f t="shared" si="62"/>
        <v>0</v>
      </c>
      <c r="GV31" s="5"/>
      <c r="GX31" s="5"/>
      <c r="GY31" s="5"/>
      <c r="GZ31" s="5"/>
      <c r="HJ31" s="5"/>
    </row>
    <row r="32" spans="1:218" x14ac:dyDescent="0.2">
      <c r="A32" s="5">
        <v>37</v>
      </c>
      <c r="B32">
        <v>1</v>
      </c>
      <c r="C32">
        <v>1</v>
      </c>
      <c r="D32" s="31">
        <f t="shared" si="0"/>
        <v>0</v>
      </c>
      <c r="E32">
        <v>2</v>
      </c>
      <c r="F32">
        <v>2</v>
      </c>
      <c r="G32" s="31">
        <f t="shared" si="1"/>
        <v>0</v>
      </c>
      <c r="H32" s="5">
        <v>0</v>
      </c>
      <c r="I32" s="5">
        <v>0</v>
      </c>
      <c r="J32" s="31">
        <f t="shared" si="2"/>
        <v>0</v>
      </c>
      <c r="K32" s="5">
        <v>0</v>
      </c>
      <c r="L32" s="5">
        <v>0</v>
      </c>
      <c r="M32" s="31">
        <f t="shared" si="3"/>
        <v>0</v>
      </c>
      <c r="N32">
        <v>2</v>
      </c>
      <c r="O32">
        <v>2</v>
      </c>
      <c r="P32" s="33">
        <f t="shared" si="4"/>
        <v>0</v>
      </c>
      <c r="Q32">
        <v>2</v>
      </c>
      <c r="R32">
        <v>2</v>
      </c>
      <c r="S32" s="31">
        <f t="shared" si="5"/>
        <v>0</v>
      </c>
      <c r="T32" s="5">
        <v>0</v>
      </c>
      <c r="U32" s="5">
        <v>0</v>
      </c>
      <c r="V32" s="33">
        <f t="shared" si="6"/>
        <v>0</v>
      </c>
      <c r="W32" s="5">
        <v>0</v>
      </c>
      <c r="X32" s="5">
        <v>0</v>
      </c>
      <c r="Y32" s="33">
        <f t="shared" si="7"/>
        <v>0</v>
      </c>
      <c r="Z32" s="5">
        <v>0</v>
      </c>
      <c r="AA32" s="5">
        <v>0</v>
      </c>
      <c r="AB32" s="33">
        <f t="shared" si="8"/>
        <v>0</v>
      </c>
      <c r="AC32">
        <v>1</v>
      </c>
      <c r="AD32">
        <v>2</v>
      </c>
      <c r="AE32" s="31">
        <f t="shared" si="9"/>
        <v>1</v>
      </c>
      <c r="AF32" s="5">
        <v>1</v>
      </c>
      <c r="AG32">
        <v>2</v>
      </c>
      <c r="AH32" s="31">
        <f t="shared" si="10"/>
        <v>1</v>
      </c>
      <c r="AI32" s="5">
        <v>0</v>
      </c>
      <c r="AJ32">
        <v>0</v>
      </c>
      <c r="AK32" s="31">
        <f t="shared" si="11"/>
        <v>0</v>
      </c>
      <c r="AL32" s="5">
        <v>0</v>
      </c>
      <c r="AM32">
        <v>0</v>
      </c>
      <c r="AN32" s="31">
        <f t="shared" si="12"/>
        <v>0</v>
      </c>
      <c r="AO32" s="5">
        <v>0</v>
      </c>
      <c r="AP32">
        <v>0</v>
      </c>
      <c r="AQ32" s="31">
        <f t="shared" si="63"/>
        <v>0</v>
      </c>
      <c r="AR32" s="5">
        <v>1</v>
      </c>
      <c r="AS32">
        <v>1</v>
      </c>
      <c r="AT32" s="31">
        <f t="shared" si="13"/>
        <v>0</v>
      </c>
      <c r="AU32" s="5">
        <v>1</v>
      </c>
      <c r="AV32">
        <v>1</v>
      </c>
      <c r="AW32" s="31">
        <f t="shared" si="14"/>
        <v>0</v>
      </c>
      <c r="AX32">
        <v>0</v>
      </c>
      <c r="AY32">
        <v>0</v>
      </c>
      <c r="AZ32" s="31">
        <f t="shared" si="15"/>
        <v>0</v>
      </c>
      <c r="BA32" s="5">
        <v>0</v>
      </c>
      <c r="BB32" s="5">
        <v>0</v>
      </c>
      <c r="BC32" s="31">
        <f t="shared" si="16"/>
        <v>0</v>
      </c>
      <c r="BD32">
        <v>2</v>
      </c>
      <c r="BE32">
        <v>2</v>
      </c>
      <c r="BF32" s="33">
        <f t="shared" si="17"/>
        <v>0</v>
      </c>
      <c r="BG32">
        <v>1</v>
      </c>
      <c r="BH32">
        <v>1</v>
      </c>
      <c r="BI32" s="31">
        <f t="shared" si="18"/>
        <v>0</v>
      </c>
      <c r="BJ32" s="5">
        <v>0</v>
      </c>
      <c r="BK32" s="5">
        <v>0</v>
      </c>
      <c r="BL32" s="31">
        <f t="shared" si="19"/>
        <v>0</v>
      </c>
      <c r="BM32" s="5">
        <v>0</v>
      </c>
      <c r="BN32" s="5">
        <v>0</v>
      </c>
      <c r="BO32" s="31">
        <f t="shared" si="20"/>
        <v>0</v>
      </c>
      <c r="BP32">
        <v>1</v>
      </c>
      <c r="BQ32">
        <v>3</v>
      </c>
      <c r="BR32" s="31">
        <f t="shared" si="21"/>
        <v>2</v>
      </c>
      <c r="BS32">
        <v>1</v>
      </c>
      <c r="BT32">
        <v>1</v>
      </c>
      <c r="BU32" s="31">
        <f t="shared" si="22"/>
        <v>0</v>
      </c>
      <c r="BV32">
        <v>1</v>
      </c>
      <c r="BW32">
        <v>1</v>
      </c>
      <c r="BX32" s="31">
        <f t="shared" si="23"/>
        <v>0</v>
      </c>
      <c r="BY32">
        <v>0</v>
      </c>
      <c r="BZ32">
        <v>0</v>
      </c>
      <c r="CA32" s="31">
        <f t="shared" si="24"/>
        <v>0</v>
      </c>
      <c r="CB32">
        <v>1</v>
      </c>
      <c r="CC32">
        <v>2</v>
      </c>
      <c r="CD32" s="31">
        <f t="shared" si="25"/>
        <v>1</v>
      </c>
      <c r="CE32">
        <v>1</v>
      </c>
      <c r="CF32">
        <v>2</v>
      </c>
      <c r="CG32" s="31">
        <f t="shared" si="26"/>
        <v>1</v>
      </c>
      <c r="CH32">
        <v>1</v>
      </c>
      <c r="CI32">
        <v>1</v>
      </c>
      <c r="CJ32" s="31">
        <f t="shared" si="27"/>
        <v>0</v>
      </c>
      <c r="CK32" s="5">
        <v>0</v>
      </c>
      <c r="CL32" s="5">
        <v>0</v>
      </c>
      <c r="CM32" s="31">
        <f t="shared" si="28"/>
        <v>0</v>
      </c>
      <c r="CN32" s="5">
        <v>0</v>
      </c>
      <c r="CO32" s="5">
        <v>0</v>
      </c>
      <c r="CP32" s="31">
        <f t="shared" si="29"/>
        <v>0</v>
      </c>
      <c r="CQ32">
        <v>2</v>
      </c>
      <c r="CR32">
        <v>2</v>
      </c>
      <c r="CS32" s="31">
        <f t="shared" si="30"/>
        <v>0</v>
      </c>
      <c r="CT32">
        <v>1</v>
      </c>
      <c r="CU32">
        <v>1</v>
      </c>
      <c r="CV32" s="31">
        <f t="shared" si="31"/>
        <v>0</v>
      </c>
      <c r="CW32">
        <v>0</v>
      </c>
      <c r="CX32">
        <v>0</v>
      </c>
      <c r="CY32" s="31">
        <f t="shared" si="32"/>
        <v>0</v>
      </c>
      <c r="CZ32">
        <v>1</v>
      </c>
      <c r="DA32">
        <v>1</v>
      </c>
      <c r="DB32" s="31">
        <f t="shared" si="33"/>
        <v>0</v>
      </c>
      <c r="DC32">
        <v>1</v>
      </c>
      <c r="DD32">
        <v>1</v>
      </c>
      <c r="DE32" s="31">
        <f t="shared" si="34"/>
        <v>0</v>
      </c>
      <c r="DF32">
        <v>0</v>
      </c>
      <c r="DG32">
        <v>0</v>
      </c>
      <c r="DH32" s="31">
        <f t="shared" si="35"/>
        <v>0</v>
      </c>
      <c r="DI32">
        <v>1</v>
      </c>
      <c r="DJ32">
        <v>1</v>
      </c>
      <c r="DK32" s="31">
        <f t="shared" si="36"/>
        <v>0</v>
      </c>
      <c r="DL32">
        <v>1</v>
      </c>
      <c r="DM32">
        <v>1</v>
      </c>
      <c r="DN32" s="31">
        <f t="shared" si="37"/>
        <v>0</v>
      </c>
      <c r="DO32">
        <v>0</v>
      </c>
      <c r="DP32">
        <v>0</v>
      </c>
      <c r="DQ32" s="31">
        <f t="shared" si="38"/>
        <v>0</v>
      </c>
      <c r="DR32">
        <v>1</v>
      </c>
      <c r="DS32">
        <v>1</v>
      </c>
      <c r="DT32" s="31">
        <f t="shared" si="39"/>
        <v>0</v>
      </c>
      <c r="DU32">
        <v>1</v>
      </c>
      <c r="DV32">
        <v>1</v>
      </c>
      <c r="DW32" s="31">
        <f t="shared" si="40"/>
        <v>0</v>
      </c>
      <c r="DX32">
        <v>0</v>
      </c>
      <c r="DY32">
        <v>0</v>
      </c>
      <c r="DZ32" s="31">
        <f t="shared" si="41"/>
        <v>0</v>
      </c>
      <c r="EA32">
        <v>0</v>
      </c>
      <c r="EB32">
        <v>0</v>
      </c>
      <c r="EC32" s="31">
        <f t="shared" si="42"/>
        <v>0</v>
      </c>
      <c r="ED32">
        <v>2</v>
      </c>
      <c r="EE32">
        <v>2</v>
      </c>
      <c r="EF32" s="31">
        <f t="shared" si="43"/>
        <v>0</v>
      </c>
      <c r="EG32">
        <v>1</v>
      </c>
      <c r="EH32">
        <v>1</v>
      </c>
      <c r="EI32" s="31">
        <f t="shared" si="44"/>
        <v>0</v>
      </c>
      <c r="EJ32">
        <v>0</v>
      </c>
      <c r="EK32">
        <v>0</v>
      </c>
      <c r="EL32" s="31">
        <f t="shared" si="45"/>
        <v>0</v>
      </c>
      <c r="EM32">
        <v>2</v>
      </c>
      <c r="EN32">
        <v>2</v>
      </c>
      <c r="EO32" s="31">
        <f t="shared" si="46"/>
        <v>0</v>
      </c>
      <c r="EP32">
        <v>1</v>
      </c>
      <c r="EQ32">
        <v>1</v>
      </c>
      <c r="ER32" s="31">
        <f t="shared" si="47"/>
        <v>0</v>
      </c>
      <c r="ES32">
        <v>0</v>
      </c>
      <c r="ET32">
        <v>0</v>
      </c>
      <c r="EU32" s="31">
        <f t="shared" si="48"/>
        <v>0</v>
      </c>
      <c r="EV32">
        <v>1</v>
      </c>
      <c r="EW32">
        <v>1</v>
      </c>
      <c r="EX32" s="31">
        <f t="shared" si="49"/>
        <v>0</v>
      </c>
      <c r="EY32">
        <v>2</v>
      </c>
      <c r="EZ32">
        <v>2</v>
      </c>
      <c r="FA32" s="31">
        <f t="shared" si="50"/>
        <v>0</v>
      </c>
      <c r="FB32">
        <v>0</v>
      </c>
      <c r="FC32">
        <v>0</v>
      </c>
      <c r="FD32" s="31">
        <f t="shared" si="51"/>
        <v>0</v>
      </c>
      <c r="FE32">
        <v>1</v>
      </c>
      <c r="FF32">
        <v>2</v>
      </c>
      <c r="FG32" s="31">
        <f t="shared" si="52"/>
        <v>1</v>
      </c>
      <c r="FH32">
        <v>1</v>
      </c>
      <c r="FI32">
        <v>1</v>
      </c>
      <c r="FJ32" s="31">
        <f t="shared" si="53"/>
        <v>0</v>
      </c>
      <c r="FK32">
        <v>0</v>
      </c>
      <c r="FL32">
        <v>0</v>
      </c>
      <c r="FM32" s="31">
        <f t="shared" si="64"/>
        <v>0</v>
      </c>
      <c r="FN32">
        <v>1</v>
      </c>
      <c r="FO32">
        <v>1</v>
      </c>
      <c r="FP32" s="31">
        <f t="shared" si="54"/>
        <v>0</v>
      </c>
      <c r="FQ32">
        <v>1</v>
      </c>
      <c r="FR32">
        <v>2</v>
      </c>
      <c r="FS32" s="31">
        <f t="shared" si="55"/>
        <v>1</v>
      </c>
      <c r="FT32">
        <v>0</v>
      </c>
      <c r="FU32">
        <v>0</v>
      </c>
      <c r="FV32" s="31">
        <f t="shared" si="56"/>
        <v>0</v>
      </c>
      <c r="FW32">
        <v>1</v>
      </c>
      <c r="FX32">
        <v>1</v>
      </c>
      <c r="FY32" s="31">
        <f t="shared" si="57"/>
        <v>0</v>
      </c>
      <c r="FZ32">
        <v>0</v>
      </c>
      <c r="GA32">
        <v>0</v>
      </c>
      <c r="GB32" s="31">
        <f t="shared" si="58"/>
        <v>0</v>
      </c>
      <c r="GC32">
        <v>0</v>
      </c>
      <c r="GD32">
        <v>0</v>
      </c>
      <c r="GE32" s="31">
        <f t="shared" si="59"/>
        <v>0</v>
      </c>
      <c r="GF32">
        <v>1</v>
      </c>
      <c r="GG32">
        <v>2</v>
      </c>
      <c r="GH32" s="31">
        <f t="shared" si="60"/>
        <v>1</v>
      </c>
      <c r="GI32">
        <v>1</v>
      </c>
      <c r="GJ32">
        <v>2</v>
      </c>
      <c r="GK32" s="31">
        <f t="shared" si="61"/>
        <v>1</v>
      </c>
      <c r="GL32">
        <v>0</v>
      </c>
      <c r="GM32">
        <v>0</v>
      </c>
      <c r="GN32" s="31">
        <f t="shared" si="62"/>
        <v>0</v>
      </c>
      <c r="GV32" s="5"/>
      <c r="GX32" s="5"/>
      <c r="GY32" s="5"/>
      <c r="GZ32" s="5"/>
      <c r="HJ32" s="5"/>
    </row>
    <row r="33" spans="1:218" x14ac:dyDescent="0.2">
      <c r="A33" s="5">
        <v>38</v>
      </c>
      <c r="B33">
        <v>1</v>
      </c>
      <c r="C33">
        <v>2</v>
      </c>
      <c r="D33" s="31">
        <f t="shared" si="0"/>
        <v>1</v>
      </c>
      <c r="E33">
        <v>3</v>
      </c>
      <c r="F33">
        <v>3</v>
      </c>
      <c r="G33" s="31">
        <f t="shared" si="1"/>
        <v>0</v>
      </c>
      <c r="H33">
        <v>2</v>
      </c>
      <c r="I33">
        <v>2</v>
      </c>
      <c r="J33" s="31">
        <f t="shared" si="2"/>
        <v>0</v>
      </c>
      <c r="K33" s="5">
        <v>0</v>
      </c>
      <c r="L33" s="5">
        <v>0</v>
      </c>
      <c r="M33" s="31">
        <f t="shared" si="3"/>
        <v>0</v>
      </c>
      <c r="N33">
        <v>2</v>
      </c>
      <c r="O33">
        <v>3</v>
      </c>
      <c r="P33" s="33">
        <f t="shared" si="4"/>
        <v>1</v>
      </c>
      <c r="Q33">
        <v>2</v>
      </c>
      <c r="R33">
        <v>2</v>
      </c>
      <c r="S33" s="31">
        <f t="shared" si="5"/>
        <v>0</v>
      </c>
      <c r="T33" s="5">
        <v>0</v>
      </c>
      <c r="U33" s="5">
        <v>0</v>
      </c>
      <c r="V33" s="33">
        <f t="shared" si="6"/>
        <v>0</v>
      </c>
      <c r="W33" s="5">
        <v>0</v>
      </c>
      <c r="X33" s="5">
        <v>0</v>
      </c>
      <c r="Y33" s="33">
        <f t="shared" si="7"/>
        <v>0</v>
      </c>
      <c r="Z33" s="5">
        <v>0</v>
      </c>
      <c r="AA33" s="5">
        <v>0</v>
      </c>
      <c r="AB33" s="33">
        <f t="shared" si="8"/>
        <v>0</v>
      </c>
      <c r="AC33">
        <v>1</v>
      </c>
      <c r="AD33">
        <v>1</v>
      </c>
      <c r="AE33" s="31">
        <f t="shared" si="9"/>
        <v>0</v>
      </c>
      <c r="AF33" s="5">
        <v>1</v>
      </c>
      <c r="AG33">
        <v>1</v>
      </c>
      <c r="AH33" s="31">
        <f t="shared" si="10"/>
        <v>0</v>
      </c>
      <c r="AI33" s="5">
        <v>0</v>
      </c>
      <c r="AJ33">
        <v>0</v>
      </c>
      <c r="AK33" s="31">
        <f t="shared" si="11"/>
        <v>0</v>
      </c>
      <c r="AL33" s="5">
        <v>0</v>
      </c>
      <c r="AM33">
        <v>0</v>
      </c>
      <c r="AN33" s="31">
        <f t="shared" si="12"/>
        <v>0</v>
      </c>
      <c r="AO33" s="5">
        <v>0</v>
      </c>
      <c r="AP33">
        <v>0</v>
      </c>
      <c r="AQ33" s="31">
        <f t="shared" si="63"/>
        <v>0</v>
      </c>
      <c r="AR33" s="5">
        <v>2</v>
      </c>
      <c r="AS33">
        <v>2</v>
      </c>
      <c r="AT33" s="31">
        <f t="shared" si="13"/>
        <v>0</v>
      </c>
      <c r="AU33" s="5">
        <v>1</v>
      </c>
      <c r="AV33">
        <v>2</v>
      </c>
      <c r="AW33" s="31">
        <f t="shared" si="14"/>
        <v>1</v>
      </c>
      <c r="AX33">
        <v>0</v>
      </c>
      <c r="AY33">
        <v>0</v>
      </c>
      <c r="AZ33" s="31">
        <f t="shared" si="15"/>
        <v>0</v>
      </c>
      <c r="BA33" s="5">
        <v>0</v>
      </c>
      <c r="BB33" s="5">
        <v>0</v>
      </c>
      <c r="BC33" s="31">
        <f t="shared" si="16"/>
        <v>0</v>
      </c>
      <c r="BD33">
        <v>1</v>
      </c>
      <c r="BE33">
        <v>2</v>
      </c>
      <c r="BF33" s="33">
        <f t="shared" si="17"/>
        <v>1</v>
      </c>
      <c r="BG33">
        <v>1</v>
      </c>
      <c r="BH33">
        <v>2</v>
      </c>
      <c r="BI33" s="31">
        <f t="shared" si="18"/>
        <v>1</v>
      </c>
      <c r="BJ33" s="5">
        <v>0</v>
      </c>
      <c r="BK33" s="5">
        <v>0</v>
      </c>
      <c r="BL33" s="31">
        <f t="shared" si="19"/>
        <v>0</v>
      </c>
      <c r="BM33" s="5">
        <v>0</v>
      </c>
      <c r="BN33" s="5">
        <v>0</v>
      </c>
      <c r="BO33" s="31">
        <f t="shared" si="20"/>
        <v>0</v>
      </c>
      <c r="BP33">
        <v>1</v>
      </c>
      <c r="BQ33">
        <v>2</v>
      </c>
      <c r="BR33" s="31">
        <f t="shared" si="21"/>
        <v>1</v>
      </c>
      <c r="BS33">
        <v>1</v>
      </c>
      <c r="BT33">
        <v>1</v>
      </c>
      <c r="BU33" s="31">
        <f t="shared" si="22"/>
        <v>0</v>
      </c>
      <c r="BV33">
        <v>0</v>
      </c>
      <c r="BW33">
        <v>0</v>
      </c>
      <c r="BX33" s="31">
        <f t="shared" si="23"/>
        <v>0</v>
      </c>
      <c r="BY33">
        <v>0</v>
      </c>
      <c r="BZ33">
        <v>0</v>
      </c>
      <c r="CA33" s="31">
        <f t="shared" si="24"/>
        <v>0</v>
      </c>
      <c r="CB33">
        <v>1</v>
      </c>
      <c r="CC33">
        <v>1</v>
      </c>
      <c r="CD33" s="31">
        <f t="shared" si="25"/>
        <v>0</v>
      </c>
      <c r="CE33">
        <v>1</v>
      </c>
      <c r="CF33">
        <v>1</v>
      </c>
      <c r="CG33" s="31">
        <f t="shared" si="26"/>
        <v>0</v>
      </c>
      <c r="CH33">
        <v>0</v>
      </c>
      <c r="CI33">
        <v>0</v>
      </c>
      <c r="CJ33" s="31">
        <f t="shared" si="27"/>
        <v>0</v>
      </c>
      <c r="CK33" s="5">
        <v>0</v>
      </c>
      <c r="CL33" s="5">
        <v>0</v>
      </c>
      <c r="CM33" s="31">
        <f t="shared" si="28"/>
        <v>0</v>
      </c>
      <c r="CN33" s="5">
        <v>0</v>
      </c>
      <c r="CO33" s="5">
        <v>0</v>
      </c>
      <c r="CP33" s="31">
        <f t="shared" si="29"/>
        <v>0</v>
      </c>
      <c r="CQ33">
        <v>1</v>
      </c>
      <c r="CR33">
        <v>1</v>
      </c>
      <c r="CS33" s="31">
        <f t="shared" si="30"/>
        <v>0</v>
      </c>
      <c r="CT33">
        <v>1</v>
      </c>
      <c r="CU33">
        <v>1</v>
      </c>
      <c r="CV33" s="31">
        <f t="shared" si="31"/>
        <v>0</v>
      </c>
      <c r="CW33">
        <v>0</v>
      </c>
      <c r="CX33">
        <v>0</v>
      </c>
      <c r="CY33" s="31">
        <f t="shared" si="32"/>
        <v>0</v>
      </c>
      <c r="CZ33">
        <v>1</v>
      </c>
      <c r="DA33">
        <v>1</v>
      </c>
      <c r="DB33" s="31">
        <f t="shared" si="33"/>
        <v>0</v>
      </c>
      <c r="DC33">
        <v>4</v>
      </c>
      <c r="DD33">
        <v>2</v>
      </c>
      <c r="DE33" s="31">
        <f t="shared" si="34"/>
        <v>2</v>
      </c>
      <c r="DF33">
        <v>1</v>
      </c>
      <c r="DG33">
        <v>1</v>
      </c>
      <c r="DH33" s="31">
        <f t="shared" si="35"/>
        <v>0</v>
      </c>
      <c r="DI33">
        <v>1</v>
      </c>
      <c r="DJ33">
        <v>1</v>
      </c>
      <c r="DK33" s="31">
        <f t="shared" si="36"/>
        <v>0</v>
      </c>
      <c r="DL33">
        <v>0</v>
      </c>
      <c r="DM33">
        <v>0</v>
      </c>
      <c r="DN33" s="31">
        <f t="shared" si="37"/>
        <v>0</v>
      </c>
      <c r="DO33">
        <v>0</v>
      </c>
      <c r="DP33">
        <v>0</v>
      </c>
      <c r="DQ33" s="31">
        <f t="shared" si="38"/>
        <v>0</v>
      </c>
      <c r="DR33">
        <v>1</v>
      </c>
      <c r="DS33">
        <v>2</v>
      </c>
      <c r="DT33" s="31">
        <f t="shared" si="39"/>
        <v>1</v>
      </c>
      <c r="DU33">
        <v>1</v>
      </c>
      <c r="DV33">
        <v>1</v>
      </c>
      <c r="DW33" s="31">
        <f t="shared" si="40"/>
        <v>0</v>
      </c>
      <c r="DX33">
        <v>0</v>
      </c>
      <c r="DY33">
        <v>0</v>
      </c>
      <c r="DZ33" s="31">
        <f t="shared" si="41"/>
        <v>0</v>
      </c>
      <c r="EA33">
        <v>0</v>
      </c>
      <c r="EB33">
        <v>0</v>
      </c>
      <c r="EC33" s="31">
        <f t="shared" si="42"/>
        <v>0</v>
      </c>
      <c r="ED33">
        <v>1</v>
      </c>
      <c r="EE33">
        <v>1</v>
      </c>
      <c r="EF33" s="31">
        <f t="shared" si="43"/>
        <v>0</v>
      </c>
      <c r="EG33">
        <v>1</v>
      </c>
      <c r="EH33">
        <v>1</v>
      </c>
      <c r="EI33" s="31">
        <f t="shared" si="44"/>
        <v>0</v>
      </c>
      <c r="EJ33">
        <v>0</v>
      </c>
      <c r="EK33">
        <v>0</v>
      </c>
      <c r="EL33" s="31">
        <f t="shared" si="45"/>
        <v>0</v>
      </c>
      <c r="EM33">
        <v>1</v>
      </c>
      <c r="EN33">
        <v>1</v>
      </c>
      <c r="EO33" s="31">
        <f t="shared" si="46"/>
        <v>0</v>
      </c>
      <c r="EP33">
        <v>1</v>
      </c>
      <c r="EQ33">
        <v>1</v>
      </c>
      <c r="ER33" s="31">
        <f t="shared" si="47"/>
        <v>0</v>
      </c>
      <c r="ES33">
        <v>0</v>
      </c>
      <c r="ET33">
        <v>0</v>
      </c>
      <c r="EU33" s="31">
        <f t="shared" si="48"/>
        <v>0</v>
      </c>
      <c r="EV33">
        <v>1</v>
      </c>
      <c r="EW33">
        <v>1</v>
      </c>
      <c r="EX33" s="31">
        <f t="shared" si="49"/>
        <v>0</v>
      </c>
      <c r="EY33">
        <v>1</v>
      </c>
      <c r="EZ33">
        <v>1</v>
      </c>
      <c r="FA33" s="31">
        <f t="shared" si="50"/>
        <v>0</v>
      </c>
      <c r="FB33">
        <v>0</v>
      </c>
      <c r="FC33">
        <v>0</v>
      </c>
      <c r="FD33" s="31">
        <f t="shared" si="51"/>
        <v>0</v>
      </c>
      <c r="FE33">
        <v>1</v>
      </c>
      <c r="FF33">
        <v>1</v>
      </c>
      <c r="FG33" s="31">
        <f t="shared" si="52"/>
        <v>0</v>
      </c>
      <c r="FH33">
        <v>1</v>
      </c>
      <c r="FI33">
        <v>1</v>
      </c>
      <c r="FJ33" s="31">
        <f t="shared" si="53"/>
        <v>0</v>
      </c>
      <c r="FK33">
        <v>0</v>
      </c>
      <c r="FL33">
        <v>0</v>
      </c>
      <c r="FM33" s="31">
        <f t="shared" si="64"/>
        <v>0</v>
      </c>
      <c r="FN33">
        <v>1</v>
      </c>
      <c r="FO33">
        <v>1</v>
      </c>
      <c r="FP33" s="31">
        <f t="shared" si="54"/>
        <v>0</v>
      </c>
      <c r="FQ33">
        <v>1</v>
      </c>
      <c r="FR33">
        <v>2</v>
      </c>
      <c r="FS33" s="31">
        <f t="shared" si="55"/>
        <v>1</v>
      </c>
      <c r="FT33">
        <v>0</v>
      </c>
      <c r="FU33">
        <v>0</v>
      </c>
      <c r="FV33" s="31">
        <f t="shared" si="56"/>
        <v>0</v>
      </c>
      <c r="FW33">
        <v>1</v>
      </c>
      <c r="FX33">
        <v>1</v>
      </c>
      <c r="FY33" s="31">
        <f t="shared" si="57"/>
        <v>0</v>
      </c>
      <c r="FZ33">
        <v>1</v>
      </c>
      <c r="GA33">
        <v>1</v>
      </c>
      <c r="GB33" s="31">
        <f t="shared" si="58"/>
        <v>0</v>
      </c>
      <c r="GC33">
        <v>0</v>
      </c>
      <c r="GD33">
        <v>0</v>
      </c>
      <c r="GE33" s="31">
        <f t="shared" si="59"/>
        <v>0</v>
      </c>
      <c r="GF33">
        <v>1</v>
      </c>
      <c r="GG33">
        <v>1</v>
      </c>
      <c r="GH33" s="31">
        <f t="shared" si="60"/>
        <v>0</v>
      </c>
      <c r="GI33">
        <v>1</v>
      </c>
      <c r="GJ33">
        <v>1</v>
      </c>
      <c r="GK33" s="31">
        <f t="shared" si="61"/>
        <v>0</v>
      </c>
      <c r="GL33">
        <v>0</v>
      </c>
      <c r="GM33">
        <v>0</v>
      </c>
      <c r="GN33" s="31">
        <f t="shared" si="62"/>
        <v>0</v>
      </c>
      <c r="GV33" s="5"/>
      <c r="GX33" s="5"/>
      <c r="GY33" s="5"/>
      <c r="GZ33" s="5"/>
      <c r="HJ33" s="5"/>
    </row>
    <row r="34" spans="1:218" x14ac:dyDescent="0.2">
      <c r="A34" s="5">
        <v>39</v>
      </c>
      <c r="B34">
        <v>1</v>
      </c>
      <c r="C34">
        <v>1</v>
      </c>
      <c r="D34" s="31">
        <f t="shared" ref="D34:D61" si="130">ABS(B34-C34)</f>
        <v>0</v>
      </c>
      <c r="E34" s="5">
        <v>0</v>
      </c>
      <c r="F34" s="5">
        <v>0</v>
      </c>
      <c r="G34" s="31">
        <f t="shared" ref="G34:G61" si="131">ABS(E34-F34)</f>
        <v>0</v>
      </c>
      <c r="H34" s="5">
        <v>0</v>
      </c>
      <c r="I34" s="5">
        <v>0</v>
      </c>
      <c r="J34" s="31">
        <f t="shared" ref="J34:J61" si="132">ABS(H34-I34)</f>
        <v>0</v>
      </c>
      <c r="K34" s="5">
        <v>0</v>
      </c>
      <c r="L34" s="5">
        <v>0</v>
      </c>
      <c r="M34" s="31">
        <f t="shared" ref="M34:M61" si="133">ABS(K34-L34)</f>
        <v>0</v>
      </c>
      <c r="N34">
        <v>1</v>
      </c>
      <c r="O34">
        <v>1</v>
      </c>
      <c r="P34" s="33">
        <f t="shared" ref="P34:P61" si="134">ABS(N34-O34)</f>
        <v>0</v>
      </c>
      <c r="Q34">
        <v>2</v>
      </c>
      <c r="R34">
        <v>2</v>
      </c>
      <c r="S34" s="31">
        <f t="shared" ref="S34:S61" si="135">ABS(Q34-R34)</f>
        <v>0</v>
      </c>
      <c r="T34" s="5">
        <v>0</v>
      </c>
      <c r="U34" s="5">
        <v>0</v>
      </c>
      <c r="V34" s="33">
        <f t="shared" ref="V34:V61" si="136">ABS(T34-U34)</f>
        <v>0</v>
      </c>
      <c r="W34" s="5">
        <v>0</v>
      </c>
      <c r="X34" s="5">
        <v>0</v>
      </c>
      <c r="Y34" s="33">
        <f t="shared" ref="Y34:Y61" si="137">ABS(W34-X34)</f>
        <v>0</v>
      </c>
      <c r="Z34" s="5">
        <v>0</v>
      </c>
      <c r="AA34" s="5">
        <v>0</v>
      </c>
      <c r="AB34" s="33">
        <f t="shared" ref="AB34:AB61" si="138">ABS(Z34-AA34)</f>
        <v>0</v>
      </c>
      <c r="AC34">
        <v>2</v>
      </c>
      <c r="AD34">
        <v>2</v>
      </c>
      <c r="AE34" s="31">
        <f t="shared" ref="AE34:AE61" si="139">ABS(AC34-AD34)</f>
        <v>0</v>
      </c>
      <c r="AF34" s="5">
        <v>2</v>
      </c>
      <c r="AG34">
        <v>2</v>
      </c>
      <c r="AH34" s="31">
        <f t="shared" ref="AH34:AH61" si="140">ABS(AF34-AG34)</f>
        <v>0</v>
      </c>
      <c r="AI34" s="5">
        <v>0</v>
      </c>
      <c r="AJ34">
        <v>0</v>
      </c>
      <c r="AK34" s="31">
        <f t="shared" ref="AK34:AK61" si="141">ABS(AI34-AJ34)</f>
        <v>0</v>
      </c>
      <c r="AL34" s="5">
        <v>0</v>
      </c>
      <c r="AM34">
        <v>0</v>
      </c>
      <c r="AN34" s="31">
        <f t="shared" ref="AN34:AN61" si="142">ABS(AL34-AM34)</f>
        <v>0</v>
      </c>
      <c r="AO34" s="5">
        <v>0</v>
      </c>
      <c r="AP34">
        <v>0</v>
      </c>
      <c r="AQ34" s="31">
        <f t="shared" si="63"/>
        <v>0</v>
      </c>
      <c r="AR34" s="5">
        <v>1</v>
      </c>
      <c r="AS34">
        <v>2</v>
      </c>
      <c r="AT34" s="31">
        <f t="shared" ref="AT34:AT61" si="143">ABS(AR34-AS34)</f>
        <v>1</v>
      </c>
      <c r="AU34" s="5">
        <v>1</v>
      </c>
      <c r="AV34">
        <v>2</v>
      </c>
      <c r="AW34" s="31">
        <f t="shared" ref="AW34:AW61" si="144">ABS(AU34-AV34)</f>
        <v>1</v>
      </c>
      <c r="AX34">
        <v>0</v>
      </c>
      <c r="AY34">
        <v>0</v>
      </c>
      <c r="AZ34" s="31">
        <f t="shared" ref="AZ34:AZ61" si="145">ABS(AX34-AY34)</f>
        <v>0</v>
      </c>
      <c r="BA34" s="5">
        <v>0</v>
      </c>
      <c r="BB34" s="5">
        <v>0</v>
      </c>
      <c r="BC34" s="31">
        <f t="shared" ref="BC34:BC61" si="146">ABS(BA34-BB34)</f>
        <v>0</v>
      </c>
      <c r="BD34">
        <v>1</v>
      </c>
      <c r="BE34">
        <v>2</v>
      </c>
      <c r="BF34" s="33">
        <f t="shared" ref="BF34:BF61" si="147">ABS(BD34-BE34)</f>
        <v>1</v>
      </c>
      <c r="BG34">
        <v>1</v>
      </c>
      <c r="BH34">
        <v>1</v>
      </c>
      <c r="BI34" s="31">
        <f t="shared" ref="BI34:BI61" si="148">ABS(BG34-BH34)</f>
        <v>0</v>
      </c>
      <c r="BJ34" s="5">
        <v>0</v>
      </c>
      <c r="BK34" s="5">
        <v>0</v>
      </c>
      <c r="BL34" s="31">
        <f t="shared" ref="BL34:BL61" si="149">ABS(BJ34-BK34)</f>
        <v>0</v>
      </c>
      <c r="BM34" s="5">
        <v>0</v>
      </c>
      <c r="BN34" s="5">
        <v>0</v>
      </c>
      <c r="BO34" s="31">
        <f t="shared" ref="BO34:BO61" si="150">ABS(BM34-BN34)</f>
        <v>0</v>
      </c>
      <c r="BP34">
        <v>1</v>
      </c>
      <c r="BQ34">
        <v>2</v>
      </c>
      <c r="BR34" s="31">
        <f t="shared" ref="BR34:BR61" si="151">ABS(BP34-BQ34)</f>
        <v>1</v>
      </c>
      <c r="BS34">
        <v>1</v>
      </c>
      <c r="BT34">
        <v>2</v>
      </c>
      <c r="BU34" s="31">
        <f t="shared" ref="BU34:BU61" si="152">ABS(BS34-BT34)</f>
        <v>1</v>
      </c>
      <c r="BV34">
        <v>0</v>
      </c>
      <c r="BW34">
        <v>0</v>
      </c>
      <c r="BX34" s="31">
        <f t="shared" ref="BX34:BX61" si="153">ABS(BV34-BW34)</f>
        <v>0</v>
      </c>
      <c r="BY34">
        <v>0</v>
      </c>
      <c r="BZ34">
        <v>0</v>
      </c>
      <c r="CA34" s="31">
        <f t="shared" ref="CA34:CA61" si="154">ABS(BY34-BZ34)</f>
        <v>0</v>
      </c>
      <c r="CB34">
        <v>1</v>
      </c>
      <c r="CC34">
        <v>1</v>
      </c>
      <c r="CD34" s="31">
        <f t="shared" ref="CD34:CD61" si="155">ABS(CB34-CC34)</f>
        <v>0</v>
      </c>
      <c r="CE34">
        <v>1</v>
      </c>
      <c r="CF34">
        <v>2</v>
      </c>
      <c r="CG34" s="31">
        <f t="shared" ref="CG34:CG61" si="156">ABS(CE34-CF34)</f>
        <v>1</v>
      </c>
      <c r="CH34">
        <v>0</v>
      </c>
      <c r="CI34">
        <v>0</v>
      </c>
      <c r="CJ34" s="31">
        <f t="shared" ref="CJ34:CJ61" si="157">ABS(CH34-CI34)</f>
        <v>0</v>
      </c>
      <c r="CK34" s="5">
        <v>0</v>
      </c>
      <c r="CL34" s="5">
        <v>0</v>
      </c>
      <c r="CM34" s="31">
        <f t="shared" ref="CM34:CM61" si="158">ABS(CK34-CL34)</f>
        <v>0</v>
      </c>
      <c r="CN34" s="5">
        <v>0</v>
      </c>
      <c r="CO34" s="5">
        <v>0</v>
      </c>
      <c r="CP34" s="31">
        <f t="shared" ref="CP34:CP61" si="159">ABS(CN34-CO34)</f>
        <v>0</v>
      </c>
      <c r="CQ34">
        <v>1</v>
      </c>
      <c r="CR34">
        <v>2</v>
      </c>
      <c r="CS34" s="31">
        <f t="shared" ref="CS34:CS61" si="160">ABS(CQ34-CR34)</f>
        <v>1</v>
      </c>
      <c r="CT34">
        <v>1</v>
      </c>
      <c r="CU34">
        <v>2</v>
      </c>
      <c r="CV34" s="31">
        <f t="shared" ref="CV34:CV61" si="161">ABS(CT34-CU34)</f>
        <v>1</v>
      </c>
      <c r="CW34">
        <v>0</v>
      </c>
      <c r="CX34">
        <v>0</v>
      </c>
      <c r="CY34" s="31">
        <f t="shared" ref="CY34:CY61" si="162">ABS(CW34-CX34)</f>
        <v>0</v>
      </c>
      <c r="CZ34">
        <v>1</v>
      </c>
      <c r="DA34">
        <v>2</v>
      </c>
      <c r="DB34" s="31">
        <f t="shared" ref="DB34:DB61" si="163">ABS(CZ34-DA34)</f>
        <v>1</v>
      </c>
      <c r="DC34">
        <v>1</v>
      </c>
      <c r="DD34">
        <v>2</v>
      </c>
      <c r="DE34" s="31">
        <f t="shared" ref="DE34:DE61" si="164">ABS(DC34-DD34)</f>
        <v>1</v>
      </c>
      <c r="DF34">
        <v>0</v>
      </c>
      <c r="DG34">
        <v>0</v>
      </c>
      <c r="DH34" s="31">
        <f t="shared" ref="DH34:DH61" si="165">ABS(DF34-DG34)</f>
        <v>0</v>
      </c>
      <c r="DI34">
        <v>1</v>
      </c>
      <c r="DJ34">
        <v>1</v>
      </c>
      <c r="DK34" s="31">
        <f t="shared" ref="DK34:DK61" si="166">ABS(DI34-DJ34)</f>
        <v>0</v>
      </c>
      <c r="DL34">
        <v>1</v>
      </c>
      <c r="DM34">
        <v>2</v>
      </c>
      <c r="DN34" s="31">
        <f t="shared" ref="DN34:DN61" si="167">ABS(DL34-DM34)</f>
        <v>1</v>
      </c>
      <c r="DO34">
        <v>1</v>
      </c>
      <c r="DP34">
        <v>2</v>
      </c>
      <c r="DQ34" s="31">
        <f t="shared" ref="DQ34:DQ61" si="168">ABS(DO34-DP34)</f>
        <v>1</v>
      </c>
      <c r="DR34">
        <v>1</v>
      </c>
      <c r="DS34">
        <v>1</v>
      </c>
      <c r="DT34" s="31">
        <f t="shared" ref="DT34:DT61" si="169">ABS(DR34-DS34)</f>
        <v>0</v>
      </c>
      <c r="DU34">
        <v>2</v>
      </c>
      <c r="DV34">
        <v>3</v>
      </c>
      <c r="DW34" s="31">
        <f t="shared" ref="DW34:DW61" si="170">ABS(DU34-DV34)</f>
        <v>1</v>
      </c>
      <c r="DX34">
        <v>1</v>
      </c>
      <c r="DY34">
        <v>3</v>
      </c>
      <c r="DZ34" s="31">
        <f t="shared" ref="DZ34:DZ61" si="171">ABS(DX34-DY34)</f>
        <v>2</v>
      </c>
      <c r="EA34">
        <v>1</v>
      </c>
      <c r="EB34">
        <v>1</v>
      </c>
      <c r="EC34" s="31">
        <f t="shared" ref="EC34:EC61" si="172">ABS(EA34-EB34)</f>
        <v>0</v>
      </c>
      <c r="ED34">
        <v>1</v>
      </c>
      <c r="EE34">
        <v>1</v>
      </c>
      <c r="EF34" s="31">
        <f t="shared" ref="EF34:EF61" si="173">ABS(ED34-EE34)</f>
        <v>0</v>
      </c>
      <c r="EG34">
        <v>1</v>
      </c>
      <c r="EH34">
        <v>2</v>
      </c>
      <c r="EI34" s="31">
        <f t="shared" ref="EI34:EI61" si="174">ABS(EG34-EH34)</f>
        <v>1</v>
      </c>
      <c r="EJ34">
        <v>0</v>
      </c>
      <c r="EK34">
        <v>0</v>
      </c>
      <c r="EL34" s="31">
        <f t="shared" ref="EL34:EL61" si="175">ABS(EJ34-EK34)</f>
        <v>0</v>
      </c>
      <c r="EM34">
        <v>1</v>
      </c>
      <c r="EN34">
        <v>1</v>
      </c>
      <c r="EO34" s="31">
        <f t="shared" ref="EO34:EO61" si="176">ABS(EM34-EN34)</f>
        <v>0</v>
      </c>
      <c r="EP34">
        <v>1</v>
      </c>
      <c r="EQ34">
        <v>2</v>
      </c>
      <c r="ER34" s="31">
        <f t="shared" ref="ER34:ER61" si="177">ABS(EP34-EQ34)</f>
        <v>1</v>
      </c>
      <c r="ES34">
        <v>1</v>
      </c>
      <c r="ET34">
        <v>1</v>
      </c>
      <c r="EU34" s="31">
        <f t="shared" ref="EU34:EU61" si="178">ABS(ES34-ET34)</f>
        <v>0</v>
      </c>
      <c r="EV34">
        <v>1</v>
      </c>
      <c r="EW34">
        <v>2</v>
      </c>
      <c r="EX34" s="31">
        <f t="shared" ref="EX34:EX61" si="179">ABS((EV34-EW34))</f>
        <v>1</v>
      </c>
      <c r="EY34">
        <v>1</v>
      </c>
      <c r="EZ34">
        <v>2</v>
      </c>
      <c r="FA34" s="31">
        <f t="shared" ref="FA34:FA61" si="180">ABS(EY34-EZ34)</f>
        <v>1</v>
      </c>
      <c r="FB34">
        <v>0</v>
      </c>
      <c r="FC34">
        <v>0</v>
      </c>
      <c r="FD34" s="31">
        <f t="shared" ref="FD34:FD61" si="181">ABS(FB34-FC34)</f>
        <v>0</v>
      </c>
      <c r="FE34">
        <v>1</v>
      </c>
      <c r="FF34">
        <v>2</v>
      </c>
      <c r="FG34" s="31">
        <f t="shared" ref="FG34:FG61" si="182">ABS(FE34-FF34)</f>
        <v>1</v>
      </c>
      <c r="FH34">
        <v>1</v>
      </c>
      <c r="FI34">
        <v>2</v>
      </c>
      <c r="FJ34" s="31">
        <f t="shared" ref="FJ34:FJ61" si="183">ABS(FH34-FI34)</f>
        <v>1</v>
      </c>
      <c r="FK34">
        <v>0</v>
      </c>
      <c r="FL34">
        <v>0</v>
      </c>
      <c r="FM34" s="31">
        <f t="shared" ref="FM34:FM61" si="184">ABS(FK34-FL34)</f>
        <v>0</v>
      </c>
      <c r="FN34">
        <v>1</v>
      </c>
      <c r="FO34">
        <v>2</v>
      </c>
      <c r="FP34" s="31">
        <f t="shared" ref="FP34:FP61" si="185">ABS(FN34-FO34)</f>
        <v>1</v>
      </c>
      <c r="FQ34">
        <v>1</v>
      </c>
      <c r="FR34">
        <v>1</v>
      </c>
      <c r="FS34" s="31">
        <f t="shared" ref="FS34:FS61" si="186">ABS(FQ34-FR34)</f>
        <v>0</v>
      </c>
      <c r="FT34">
        <v>0</v>
      </c>
      <c r="FU34">
        <v>0</v>
      </c>
      <c r="FV34" s="31">
        <f t="shared" ref="FV34:FV61" si="187">ABS(FT34-FU34)</f>
        <v>0</v>
      </c>
      <c r="FW34">
        <v>1</v>
      </c>
      <c r="FX34">
        <v>1</v>
      </c>
      <c r="FY34" s="31">
        <f t="shared" ref="FY34:FY61" si="188">ABS(FW34-FX34)</f>
        <v>0</v>
      </c>
      <c r="FZ34">
        <v>0</v>
      </c>
      <c r="GA34">
        <v>0</v>
      </c>
      <c r="GB34" s="31">
        <f t="shared" ref="GB34:GB61" si="189">ABS(FZ34-GA34)</f>
        <v>0</v>
      </c>
      <c r="GC34">
        <v>0</v>
      </c>
      <c r="GD34">
        <v>0</v>
      </c>
      <c r="GE34" s="31">
        <f t="shared" ref="GE34:GE61" si="190">ABS(GC34-GD34)</f>
        <v>0</v>
      </c>
      <c r="GF34">
        <v>1</v>
      </c>
      <c r="GG34">
        <v>2</v>
      </c>
      <c r="GH34" s="31">
        <f t="shared" ref="GH34:GH61" si="191">ABS(GF34-GG34)</f>
        <v>1</v>
      </c>
      <c r="GI34">
        <v>1</v>
      </c>
      <c r="GJ34">
        <v>2</v>
      </c>
      <c r="GK34" s="31">
        <f t="shared" ref="GK34:GK61" si="192">ABS(GI34-GJ34)</f>
        <v>1</v>
      </c>
      <c r="GL34">
        <v>0</v>
      </c>
      <c r="GM34">
        <v>0</v>
      </c>
      <c r="GN34" s="31">
        <f t="shared" ref="GN34:GN61" si="193">ABS(GL34-GM34)</f>
        <v>0</v>
      </c>
      <c r="GV34" s="5"/>
      <c r="GX34" s="5"/>
      <c r="GY34" s="5"/>
      <c r="GZ34" s="5"/>
      <c r="HJ34" s="5"/>
    </row>
    <row r="35" spans="1:218" x14ac:dyDescent="0.2">
      <c r="A35" s="5">
        <v>40</v>
      </c>
      <c r="B35">
        <v>1</v>
      </c>
      <c r="C35">
        <v>2</v>
      </c>
      <c r="D35" s="31">
        <f t="shared" si="130"/>
        <v>1</v>
      </c>
      <c r="E35">
        <v>1</v>
      </c>
      <c r="F35">
        <v>1</v>
      </c>
      <c r="G35" s="31">
        <f t="shared" si="131"/>
        <v>0</v>
      </c>
      <c r="H35" s="5">
        <v>0</v>
      </c>
      <c r="I35" s="5">
        <v>0</v>
      </c>
      <c r="J35" s="31">
        <f t="shared" si="132"/>
        <v>0</v>
      </c>
      <c r="K35" s="5">
        <v>0</v>
      </c>
      <c r="L35" s="5">
        <v>0</v>
      </c>
      <c r="M35" s="31">
        <f t="shared" si="133"/>
        <v>0</v>
      </c>
      <c r="N35">
        <v>1</v>
      </c>
      <c r="O35">
        <v>1</v>
      </c>
      <c r="P35" s="33">
        <f t="shared" si="134"/>
        <v>0</v>
      </c>
      <c r="Q35">
        <v>1</v>
      </c>
      <c r="R35">
        <v>2</v>
      </c>
      <c r="S35" s="31">
        <f t="shared" si="135"/>
        <v>1</v>
      </c>
      <c r="T35" s="5">
        <v>0</v>
      </c>
      <c r="U35" s="5">
        <v>0</v>
      </c>
      <c r="V35" s="33">
        <f t="shared" si="136"/>
        <v>0</v>
      </c>
      <c r="W35" s="5">
        <v>0</v>
      </c>
      <c r="X35" s="5">
        <v>0</v>
      </c>
      <c r="Y35" s="33">
        <f t="shared" si="137"/>
        <v>0</v>
      </c>
      <c r="Z35" s="5">
        <v>0</v>
      </c>
      <c r="AA35" s="5">
        <v>0</v>
      </c>
      <c r="AB35" s="33">
        <f t="shared" si="138"/>
        <v>0</v>
      </c>
      <c r="AC35">
        <v>2</v>
      </c>
      <c r="AD35">
        <v>2</v>
      </c>
      <c r="AE35" s="31">
        <f t="shared" si="139"/>
        <v>0</v>
      </c>
      <c r="AF35" s="5">
        <v>1</v>
      </c>
      <c r="AG35">
        <v>1</v>
      </c>
      <c r="AH35" s="31">
        <f t="shared" si="140"/>
        <v>0</v>
      </c>
      <c r="AI35" s="5">
        <v>0</v>
      </c>
      <c r="AJ35">
        <v>0</v>
      </c>
      <c r="AK35" s="31">
        <f t="shared" si="141"/>
        <v>0</v>
      </c>
      <c r="AL35" s="5">
        <v>0</v>
      </c>
      <c r="AM35">
        <v>0</v>
      </c>
      <c r="AN35" s="31">
        <f t="shared" si="142"/>
        <v>0</v>
      </c>
      <c r="AO35" s="5">
        <v>0</v>
      </c>
      <c r="AP35">
        <v>0</v>
      </c>
      <c r="AQ35" s="31">
        <f t="shared" si="63"/>
        <v>0</v>
      </c>
      <c r="AR35" s="5">
        <v>1</v>
      </c>
      <c r="AS35">
        <v>1</v>
      </c>
      <c r="AT35" s="31">
        <f t="shared" si="143"/>
        <v>0</v>
      </c>
      <c r="AU35" s="5">
        <v>1</v>
      </c>
      <c r="AV35">
        <v>1</v>
      </c>
      <c r="AW35" s="31">
        <f t="shared" si="144"/>
        <v>0</v>
      </c>
      <c r="AX35">
        <v>0</v>
      </c>
      <c r="AY35">
        <v>0</v>
      </c>
      <c r="AZ35" s="31">
        <f t="shared" si="145"/>
        <v>0</v>
      </c>
      <c r="BA35" s="5">
        <v>0</v>
      </c>
      <c r="BB35" s="5">
        <v>0</v>
      </c>
      <c r="BC35" s="31">
        <f t="shared" si="146"/>
        <v>0</v>
      </c>
      <c r="BD35">
        <v>2</v>
      </c>
      <c r="BE35">
        <v>2</v>
      </c>
      <c r="BF35" s="33">
        <f t="shared" si="147"/>
        <v>0</v>
      </c>
      <c r="BG35">
        <v>1</v>
      </c>
      <c r="BH35">
        <v>2</v>
      </c>
      <c r="BI35" s="31">
        <f t="shared" si="148"/>
        <v>1</v>
      </c>
      <c r="BJ35" s="5">
        <v>0</v>
      </c>
      <c r="BK35" s="5">
        <v>0</v>
      </c>
      <c r="BL35" s="31">
        <f t="shared" si="149"/>
        <v>0</v>
      </c>
      <c r="BM35" s="5">
        <v>0</v>
      </c>
      <c r="BN35" s="5">
        <v>0</v>
      </c>
      <c r="BO35" s="31">
        <f t="shared" si="150"/>
        <v>0</v>
      </c>
      <c r="BP35">
        <v>1</v>
      </c>
      <c r="BQ35">
        <v>1</v>
      </c>
      <c r="BR35" s="31">
        <f t="shared" si="151"/>
        <v>0</v>
      </c>
      <c r="BS35">
        <v>1</v>
      </c>
      <c r="BT35">
        <v>1</v>
      </c>
      <c r="BU35" s="31">
        <f t="shared" si="152"/>
        <v>0</v>
      </c>
      <c r="BV35">
        <v>0</v>
      </c>
      <c r="BW35">
        <v>0</v>
      </c>
      <c r="BX35" s="31">
        <f t="shared" si="153"/>
        <v>0</v>
      </c>
      <c r="BY35">
        <v>0</v>
      </c>
      <c r="BZ35">
        <v>0</v>
      </c>
      <c r="CA35" s="31">
        <f t="shared" si="154"/>
        <v>0</v>
      </c>
      <c r="CB35">
        <v>1</v>
      </c>
      <c r="CC35">
        <v>1</v>
      </c>
      <c r="CD35" s="31">
        <f t="shared" si="155"/>
        <v>0</v>
      </c>
      <c r="CE35">
        <v>2</v>
      </c>
      <c r="CF35">
        <v>2</v>
      </c>
      <c r="CG35" s="31">
        <f t="shared" si="156"/>
        <v>0</v>
      </c>
      <c r="CH35">
        <v>1</v>
      </c>
      <c r="CI35">
        <v>2</v>
      </c>
      <c r="CJ35" s="31">
        <f t="shared" si="157"/>
        <v>1</v>
      </c>
      <c r="CK35" s="5">
        <v>0</v>
      </c>
      <c r="CL35" s="5">
        <v>0</v>
      </c>
      <c r="CM35" s="31">
        <f t="shared" si="158"/>
        <v>0</v>
      </c>
      <c r="CN35" s="5">
        <v>0</v>
      </c>
      <c r="CO35" s="5">
        <v>0</v>
      </c>
      <c r="CP35" s="31">
        <f t="shared" si="159"/>
        <v>0</v>
      </c>
      <c r="CQ35">
        <v>2</v>
      </c>
      <c r="CR35">
        <v>2</v>
      </c>
      <c r="CS35" s="31">
        <f t="shared" si="160"/>
        <v>0</v>
      </c>
      <c r="CT35">
        <v>2</v>
      </c>
      <c r="CU35">
        <v>2</v>
      </c>
      <c r="CV35" s="31">
        <f t="shared" si="161"/>
        <v>0</v>
      </c>
      <c r="CW35">
        <v>1</v>
      </c>
      <c r="CX35">
        <v>1</v>
      </c>
      <c r="CY35" s="31">
        <f t="shared" si="162"/>
        <v>0</v>
      </c>
      <c r="CZ35">
        <v>1</v>
      </c>
      <c r="DA35">
        <v>1</v>
      </c>
      <c r="DB35" s="31">
        <f t="shared" si="163"/>
        <v>0</v>
      </c>
      <c r="DC35">
        <v>2</v>
      </c>
      <c r="DD35">
        <v>1</v>
      </c>
      <c r="DE35" s="31">
        <f t="shared" si="164"/>
        <v>1</v>
      </c>
      <c r="DF35">
        <v>0</v>
      </c>
      <c r="DG35">
        <v>0</v>
      </c>
      <c r="DH35" s="31">
        <f t="shared" si="165"/>
        <v>0</v>
      </c>
      <c r="DI35">
        <v>1</v>
      </c>
      <c r="DJ35">
        <v>1</v>
      </c>
      <c r="DK35" s="31">
        <f t="shared" si="166"/>
        <v>0</v>
      </c>
      <c r="DL35">
        <v>2</v>
      </c>
      <c r="DM35">
        <v>1</v>
      </c>
      <c r="DN35" s="31">
        <f t="shared" si="167"/>
        <v>1</v>
      </c>
      <c r="DO35">
        <v>0</v>
      </c>
      <c r="DP35">
        <v>0</v>
      </c>
      <c r="DQ35" s="31">
        <f t="shared" si="168"/>
        <v>0</v>
      </c>
      <c r="DR35">
        <v>1</v>
      </c>
      <c r="DS35">
        <v>2</v>
      </c>
      <c r="DT35" s="31">
        <f t="shared" si="169"/>
        <v>1</v>
      </c>
      <c r="DU35">
        <v>1</v>
      </c>
      <c r="DV35">
        <v>1</v>
      </c>
      <c r="DW35" s="31">
        <f t="shared" si="170"/>
        <v>0</v>
      </c>
      <c r="DX35">
        <v>0</v>
      </c>
      <c r="DY35">
        <v>0</v>
      </c>
      <c r="DZ35" s="31">
        <f t="shared" si="171"/>
        <v>0</v>
      </c>
      <c r="EA35">
        <v>0</v>
      </c>
      <c r="EB35">
        <v>0</v>
      </c>
      <c r="EC35" s="31">
        <f t="shared" si="172"/>
        <v>0</v>
      </c>
      <c r="ED35">
        <v>1</v>
      </c>
      <c r="EE35">
        <v>1</v>
      </c>
      <c r="EF35" s="31">
        <f t="shared" si="173"/>
        <v>0</v>
      </c>
      <c r="EG35">
        <v>0</v>
      </c>
      <c r="EH35">
        <v>0</v>
      </c>
      <c r="EI35" s="31">
        <f t="shared" si="174"/>
        <v>0</v>
      </c>
      <c r="EJ35">
        <v>0</v>
      </c>
      <c r="EK35">
        <v>0</v>
      </c>
      <c r="EL35" s="31">
        <f t="shared" si="175"/>
        <v>0</v>
      </c>
      <c r="EM35">
        <v>1</v>
      </c>
      <c r="EN35">
        <v>2</v>
      </c>
      <c r="EO35" s="31">
        <f t="shared" si="176"/>
        <v>1</v>
      </c>
      <c r="EP35">
        <v>1</v>
      </c>
      <c r="EQ35">
        <v>2</v>
      </c>
      <c r="ER35" s="31">
        <f t="shared" si="177"/>
        <v>1</v>
      </c>
      <c r="ES35">
        <v>0</v>
      </c>
      <c r="ET35">
        <v>0</v>
      </c>
      <c r="EU35" s="31">
        <f t="shared" si="178"/>
        <v>0</v>
      </c>
      <c r="EV35">
        <v>1</v>
      </c>
      <c r="EW35">
        <v>2</v>
      </c>
      <c r="EX35" s="31">
        <f t="shared" si="179"/>
        <v>1</v>
      </c>
      <c r="EY35">
        <v>1</v>
      </c>
      <c r="EZ35">
        <v>2</v>
      </c>
      <c r="FA35" s="31">
        <f t="shared" si="180"/>
        <v>1</v>
      </c>
      <c r="FB35">
        <v>0</v>
      </c>
      <c r="FC35">
        <v>0</v>
      </c>
      <c r="FD35" s="31">
        <f t="shared" si="181"/>
        <v>0</v>
      </c>
      <c r="FE35">
        <v>2</v>
      </c>
      <c r="FF35">
        <v>2</v>
      </c>
      <c r="FG35" s="31">
        <f t="shared" si="182"/>
        <v>0</v>
      </c>
      <c r="FH35">
        <v>0</v>
      </c>
      <c r="FI35">
        <v>0</v>
      </c>
      <c r="FJ35" s="31">
        <f t="shared" si="183"/>
        <v>0</v>
      </c>
      <c r="FK35">
        <v>0</v>
      </c>
      <c r="FL35">
        <v>0</v>
      </c>
      <c r="FM35" s="31">
        <f t="shared" si="184"/>
        <v>0</v>
      </c>
      <c r="FN35">
        <v>1</v>
      </c>
      <c r="FO35">
        <v>1</v>
      </c>
      <c r="FP35" s="31">
        <f t="shared" si="185"/>
        <v>0</v>
      </c>
      <c r="FQ35">
        <v>2</v>
      </c>
      <c r="FR35">
        <v>2</v>
      </c>
      <c r="FS35" s="31">
        <f t="shared" si="186"/>
        <v>0</v>
      </c>
      <c r="FT35">
        <v>1</v>
      </c>
      <c r="FU35">
        <v>1</v>
      </c>
      <c r="FV35" s="31">
        <f t="shared" si="187"/>
        <v>0</v>
      </c>
      <c r="FW35">
        <v>2</v>
      </c>
      <c r="FX35">
        <v>1</v>
      </c>
      <c r="FY35" s="31">
        <f t="shared" si="188"/>
        <v>1</v>
      </c>
      <c r="FZ35">
        <v>2</v>
      </c>
      <c r="GA35">
        <v>1</v>
      </c>
      <c r="GB35" s="31">
        <f t="shared" si="189"/>
        <v>1</v>
      </c>
      <c r="GC35">
        <v>0</v>
      </c>
      <c r="GD35">
        <v>0</v>
      </c>
      <c r="GE35" s="31">
        <f t="shared" si="190"/>
        <v>0</v>
      </c>
      <c r="GF35">
        <v>3</v>
      </c>
      <c r="GG35">
        <v>2</v>
      </c>
      <c r="GH35" s="31">
        <f t="shared" si="191"/>
        <v>1</v>
      </c>
      <c r="GI35">
        <v>0</v>
      </c>
      <c r="GJ35">
        <v>0</v>
      </c>
      <c r="GK35" s="31">
        <f t="shared" si="192"/>
        <v>0</v>
      </c>
      <c r="GL35">
        <v>0</v>
      </c>
      <c r="GM35">
        <v>0</v>
      </c>
      <c r="GN35" s="31">
        <f t="shared" si="193"/>
        <v>0</v>
      </c>
      <c r="GV35" s="5"/>
      <c r="GX35" s="5"/>
      <c r="GY35" s="5"/>
      <c r="GZ35" s="5"/>
      <c r="HJ35" s="5"/>
    </row>
    <row r="36" spans="1:218" x14ac:dyDescent="0.2">
      <c r="A36" s="5">
        <v>41</v>
      </c>
      <c r="B36">
        <v>1</v>
      </c>
      <c r="C36">
        <v>1</v>
      </c>
      <c r="D36" s="31">
        <f t="shared" si="130"/>
        <v>0</v>
      </c>
      <c r="E36" s="5">
        <v>0</v>
      </c>
      <c r="F36" s="5">
        <v>0</v>
      </c>
      <c r="G36" s="31">
        <f t="shared" si="131"/>
        <v>0</v>
      </c>
      <c r="H36" s="5">
        <v>0</v>
      </c>
      <c r="I36" s="5">
        <v>0</v>
      </c>
      <c r="J36" s="31">
        <f t="shared" si="132"/>
        <v>0</v>
      </c>
      <c r="K36" s="5">
        <v>0</v>
      </c>
      <c r="L36" s="5">
        <v>0</v>
      </c>
      <c r="M36" s="31">
        <f t="shared" si="133"/>
        <v>0</v>
      </c>
      <c r="N36">
        <v>1</v>
      </c>
      <c r="O36">
        <v>3</v>
      </c>
      <c r="P36" s="33">
        <f t="shared" si="134"/>
        <v>2</v>
      </c>
      <c r="Q36">
        <v>1</v>
      </c>
      <c r="R36">
        <v>2</v>
      </c>
      <c r="S36" s="31">
        <f t="shared" si="135"/>
        <v>1</v>
      </c>
      <c r="T36" s="5">
        <v>0</v>
      </c>
      <c r="U36" s="5">
        <v>0</v>
      </c>
      <c r="V36" s="33">
        <f t="shared" si="136"/>
        <v>0</v>
      </c>
      <c r="W36" s="5">
        <v>0</v>
      </c>
      <c r="X36" s="5">
        <v>0</v>
      </c>
      <c r="Y36" s="33">
        <f t="shared" si="137"/>
        <v>0</v>
      </c>
      <c r="Z36" s="5">
        <v>0</v>
      </c>
      <c r="AA36" s="5">
        <v>0</v>
      </c>
      <c r="AB36" s="33">
        <f t="shared" si="138"/>
        <v>0</v>
      </c>
      <c r="AC36">
        <v>2</v>
      </c>
      <c r="AD36">
        <v>2</v>
      </c>
      <c r="AE36" s="31">
        <f t="shared" si="139"/>
        <v>0</v>
      </c>
      <c r="AF36" s="5">
        <v>2</v>
      </c>
      <c r="AG36">
        <v>2</v>
      </c>
      <c r="AH36" s="31">
        <f t="shared" si="140"/>
        <v>0</v>
      </c>
      <c r="AI36" s="5">
        <v>0</v>
      </c>
      <c r="AJ36">
        <v>0</v>
      </c>
      <c r="AK36" s="31">
        <f t="shared" si="141"/>
        <v>0</v>
      </c>
      <c r="AL36" s="5">
        <v>0</v>
      </c>
      <c r="AM36">
        <v>0</v>
      </c>
      <c r="AN36" s="31">
        <f t="shared" si="142"/>
        <v>0</v>
      </c>
      <c r="AO36" s="5">
        <v>0</v>
      </c>
      <c r="AP36">
        <v>0</v>
      </c>
      <c r="AQ36" s="31">
        <f t="shared" si="63"/>
        <v>0</v>
      </c>
      <c r="AR36" s="5">
        <v>1</v>
      </c>
      <c r="AS36">
        <v>1</v>
      </c>
      <c r="AT36" s="31">
        <f t="shared" si="143"/>
        <v>0</v>
      </c>
      <c r="AU36" s="5">
        <v>1</v>
      </c>
      <c r="AV36">
        <v>1</v>
      </c>
      <c r="AW36" s="31">
        <f t="shared" si="144"/>
        <v>0</v>
      </c>
      <c r="AX36">
        <v>0</v>
      </c>
      <c r="AY36">
        <v>0</v>
      </c>
      <c r="AZ36" s="31">
        <f t="shared" si="145"/>
        <v>0</v>
      </c>
      <c r="BA36" s="5">
        <v>0</v>
      </c>
      <c r="BB36" s="5">
        <v>0</v>
      </c>
      <c r="BC36" s="31">
        <f t="shared" si="146"/>
        <v>0</v>
      </c>
      <c r="BD36">
        <v>1</v>
      </c>
      <c r="BE36">
        <v>1</v>
      </c>
      <c r="BF36" s="33">
        <f t="shared" si="147"/>
        <v>0</v>
      </c>
      <c r="BG36">
        <v>1</v>
      </c>
      <c r="BH36">
        <v>1</v>
      </c>
      <c r="BI36" s="31">
        <f t="shared" si="148"/>
        <v>0</v>
      </c>
      <c r="BJ36" s="5">
        <v>0</v>
      </c>
      <c r="BK36" s="5">
        <v>0</v>
      </c>
      <c r="BL36" s="31">
        <f t="shared" si="149"/>
        <v>0</v>
      </c>
      <c r="BM36" s="5">
        <v>0</v>
      </c>
      <c r="BN36" s="5">
        <v>0</v>
      </c>
      <c r="BO36" s="31">
        <f t="shared" si="150"/>
        <v>0</v>
      </c>
      <c r="BP36">
        <v>1</v>
      </c>
      <c r="BQ36">
        <v>2</v>
      </c>
      <c r="BR36" s="31">
        <f t="shared" si="151"/>
        <v>1</v>
      </c>
      <c r="BS36">
        <v>1</v>
      </c>
      <c r="BT36">
        <v>1</v>
      </c>
      <c r="BU36" s="31">
        <f t="shared" si="152"/>
        <v>0</v>
      </c>
      <c r="BV36">
        <v>0</v>
      </c>
      <c r="BW36">
        <v>0</v>
      </c>
      <c r="BX36" s="31">
        <f t="shared" si="153"/>
        <v>0</v>
      </c>
      <c r="BY36">
        <v>0</v>
      </c>
      <c r="BZ36">
        <v>0</v>
      </c>
      <c r="CA36" s="31">
        <f t="shared" si="154"/>
        <v>0</v>
      </c>
      <c r="CB36">
        <v>1</v>
      </c>
      <c r="CC36">
        <v>2</v>
      </c>
      <c r="CD36" s="31">
        <f t="shared" si="155"/>
        <v>1</v>
      </c>
      <c r="CE36">
        <v>2</v>
      </c>
      <c r="CF36">
        <v>2</v>
      </c>
      <c r="CG36" s="31">
        <f t="shared" si="156"/>
        <v>0</v>
      </c>
      <c r="CH36">
        <v>0</v>
      </c>
      <c r="CI36">
        <v>0</v>
      </c>
      <c r="CJ36" s="31">
        <f t="shared" si="157"/>
        <v>0</v>
      </c>
      <c r="CK36" s="5">
        <v>0</v>
      </c>
      <c r="CL36" s="5">
        <v>0</v>
      </c>
      <c r="CM36" s="31">
        <f t="shared" si="158"/>
        <v>0</v>
      </c>
      <c r="CN36" s="5">
        <v>0</v>
      </c>
      <c r="CO36" s="5">
        <v>0</v>
      </c>
      <c r="CP36" s="31">
        <f t="shared" si="159"/>
        <v>0</v>
      </c>
      <c r="CQ36">
        <v>1</v>
      </c>
      <c r="CR36">
        <v>2</v>
      </c>
      <c r="CS36" s="31">
        <f t="shared" si="160"/>
        <v>1</v>
      </c>
      <c r="CT36">
        <v>1</v>
      </c>
      <c r="CU36">
        <v>2</v>
      </c>
      <c r="CV36" s="31">
        <f t="shared" si="161"/>
        <v>1</v>
      </c>
      <c r="CW36">
        <v>0</v>
      </c>
      <c r="CX36">
        <v>0</v>
      </c>
      <c r="CY36" s="31">
        <f t="shared" si="162"/>
        <v>0</v>
      </c>
      <c r="CZ36">
        <v>1</v>
      </c>
      <c r="DA36">
        <v>1</v>
      </c>
      <c r="DB36" s="31">
        <f t="shared" si="163"/>
        <v>0</v>
      </c>
      <c r="DC36">
        <v>0</v>
      </c>
      <c r="DD36">
        <v>0</v>
      </c>
      <c r="DE36" s="31">
        <f t="shared" si="164"/>
        <v>0</v>
      </c>
      <c r="DF36">
        <v>0</v>
      </c>
      <c r="DG36">
        <v>0</v>
      </c>
      <c r="DH36" s="31">
        <f t="shared" si="165"/>
        <v>0</v>
      </c>
      <c r="DI36">
        <v>1</v>
      </c>
      <c r="DJ36">
        <v>1</v>
      </c>
      <c r="DK36" s="31">
        <f t="shared" si="166"/>
        <v>0</v>
      </c>
      <c r="DL36">
        <v>1</v>
      </c>
      <c r="DM36">
        <v>1</v>
      </c>
      <c r="DN36" s="31">
        <f t="shared" si="167"/>
        <v>0</v>
      </c>
      <c r="DO36">
        <v>0</v>
      </c>
      <c r="DP36">
        <v>0</v>
      </c>
      <c r="DQ36" s="31">
        <f t="shared" si="168"/>
        <v>0</v>
      </c>
      <c r="DR36">
        <v>1</v>
      </c>
      <c r="DS36">
        <v>2</v>
      </c>
      <c r="DT36" s="31">
        <f t="shared" si="169"/>
        <v>1</v>
      </c>
      <c r="DU36">
        <v>1</v>
      </c>
      <c r="DV36">
        <v>2</v>
      </c>
      <c r="DW36" s="31">
        <f t="shared" si="170"/>
        <v>1</v>
      </c>
      <c r="DX36">
        <v>0</v>
      </c>
      <c r="DY36">
        <v>0</v>
      </c>
      <c r="DZ36" s="31">
        <f t="shared" si="171"/>
        <v>0</v>
      </c>
      <c r="EA36">
        <v>0</v>
      </c>
      <c r="EB36">
        <v>0</v>
      </c>
      <c r="EC36" s="31">
        <f t="shared" si="172"/>
        <v>0</v>
      </c>
      <c r="ED36">
        <v>1</v>
      </c>
      <c r="EE36">
        <v>2</v>
      </c>
      <c r="EF36" s="31">
        <f t="shared" si="173"/>
        <v>1</v>
      </c>
      <c r="EG36">
        <v>1</v>
      </c>
      <c r="EH36">
        <v>1</v>
      </c>
      <c r="EI36" s="31">
        <f t="shared" si="174"/>
        <v>0</v>
      </c>
      <c r="EJ36">
        <v>0</v>
      </c>
      <c r="EK36">
        <v>0</v>
      </c>
      <c r="EL36" s="31">
        <f t="shared" si="175"/>
        <v>0</v>
      </c>
      <c r="EM36">
        <v>1</v>
      </c>
      <c r="EN36">
        <v>2</v>
      </c>
      <c r="EO36" s="31">
        <f t="shared" si="176"/>
        <v>1</v>
      </c>
      <c r="EP36">
        <v>1</v>
      </c>
      <c r="EQ36">
        <v>2</v>
      </c>
      <c r="ER36" s="31">
        <f t="shared" si="177"/>
        <v>1</v>
      </c>
      <c r="ES36">
        <v>0</v>
      </c>
      <c r="ET36">
        <v>0</v>
      </c>
      <c r="EU36" s="31">
        <f t="shared" si="178"/>
        <v>0</v>
      </c>
      <c r="EV36">
        <v>1</v>
      </c>
      <c r="EW36">
        <v>2</v>
      </c>
      <c r="EX36" s="31">
        <f t="shared" si="179"/>
        <v>1</v>
      </c>
      <c r="EY36">
        <v>1</v>
      </c>
      <c r="EZ36">
        <v>2</v>
      </c>
      <c r="FA36" s="31">
        <f t="shared" si="180"/>
        <v>1</v>
      </c>
      <c r="FB36">
        <v>0</v>
      </c>
      <c r="FC36">
        <v>0</v>
      </c>
      <c r="FD36" s="31">
        <f t="shared" si="181"/>
        <v>0</v>
      </c>
      <c r="FE36">
        <v>1</v>
      </c>
      <c r="FF36">
        <v>1</v>
      </c>
      <c r="FG36" s="31">
        <f t="shared" si="182"/>
        <v>0</v>
      </c>
      <c r="FH36">
        <v>1</v>
      </c>
      <c r="FI36">
        <v>1</v>
      </c>
      <c r="FJ36" s="31">
        <f t="shared" si="183"/>
        <v>0</v>
      </c>
      <c r="FK36">
        <v>0</v>
      </c>
      <c r="FL36">
        <v>0</v>
      </c>
      <c r="FM36" s="31">
        <f t="shared" si="184"/>
        <v>0</v>
      </c>
      <c r="FN36">
        <v>1</v>
      </c>
      <c r="FO36">
        <v>1</v>
      </c>
      <c r="FP36" s="31">
        <f t="shared" si="185"/>
        <v>0</v>
      </c>
      <c r="FQ36">
        <v>1</v>
      </c>
      <c r="FR36">
        <v>1</v>
      </c>
      <c r="FS36" s="31">
        <f t="shared" si="186"/>
        <v>0</v>
      </c>
      <c r="FT36">
        <v>0</v>
      </c>
      <c r="FU36">
        <v>0</v>
      </c>
      <c r="FV36" s="31">
        <f t="shared" si="187"/>
        <v>0</v>
      </c>
      <c r="FW36">
        <v>1</v>
      </c>
      <c r="FX36">
        <v>1</v>
      </c>
      <c r="FY36" s="31">
        <f t="shared" si="188"/>
        <v>0</v>
      </c>
      <c r="FZ36">
        <v>0</v>
      </c>
      <c r="GA36">
        <v>0</v>
      </c>
      <c r="GB36" s="31">
        <f t="shared" si="189"/>
        <v>0</v>
      </c>
      <c r="GC36">
        <v>0</v>
      </c>
      <c r="GD36">
        <v>0</v>
      </c>
      <c r="GE36" s="31">
        <f t="shared" si="190"/>
        <v>0</v>
      </c>
      <c r="GF36">
        <v>1</v>
      </c>
      <c r="GG36">
        <v>1</v>
      </c>
      <c r="GH36" s="31">
        <f t="shared" si="191"/>
        <v>0</v>
      </c>
      <c r="GI36">
        <v>1</v>
      </c>
      <c r="GJ36">
        <v>1</v>
      </c>
      <c r="GK36" s="31">
        <f t="shared" si="192"/>
        <v>0</v>
      </c>
      <c r="GL36">
        <v>0</v>
      </c>
      <c r="GM36">
        <v>0</v>
      </c>
      <c r="GN36" s="31">
        <f t="shared" si="193"/>
        <v>0</v>
      </c>
      <c r="GV36" s="5"/>
      <c r="GX36" s="5"/>
      <c r="GY36" s="5"/>
      <c r="GZ36" s="5"/>
      <c r="HJ36" s="5"/>
    </row>
    <row r="37" spans="1:218" x14ac:dyDescent="0.2">
      <c r="A37" s="5">
        <v>44</v>
      </c>
      <c r="B37">
        <v>1</v>
      </c>
      <c r="C37">
        <v>1</v>
      </c>
      <c r="D37" s="31">
        <f t="shared" si="130"/>
        <v>0</v>
      </c>
      <c r="E37">
        <v>1</v>
      </c>
      <c r="F37">
        <v>1</v>
      </c>
      <c r="G37" s="31">
        <f t="shared" si="131"/>
        <v>0</v>
      </c>
      <c r="H37">
        <v>1</v>
      </c>
      <c r="I37">
        <v>1</v>
      </c>
      <c r="J37" s="31">
        <f t="shared" si="132"/>
        <v>0</v>
      </c>
      <c r="K37" s="5">
        <v>0</v>
      </c>
      <c r="L37" s="5">
        <v>0</v>
      </c>
      <c r="M37" s="31">
        <f t="shared" si="133"/>
        <v>0</v>
      </c>
      <c r="N37">
        <v>1</v>
      </c>
      <c r="O37">
        <v>1</v>
      </c>
      <c r="P37" s="33">
        <f t="shared" si="134"/>
        <v>0</v>
      </c>
      <c r="Q37">
        <v>1</v>
      </c>
      <c r="R37">
        <v>1</v>
      </c>
      <c r="S37" s="31">
        <f t="shared" si="135"/>
        <v>0</v>
      </c>
      <c r="T37" s="5">
        <v>0</v>
      </c>
      <c r="U37" s="5">
        <v>0</v>
      </c>
      <c r="V37" s="33">
        <f t="shared" si="136"/>
        <v>0</v>
      </c>
      <c r="W37" s="5">
        <v>0</v>
      </c>
      <c r="X37" s="5">
        <v>0</v>
      </c>
      <c r="Y37" s="33">
        <f t="shared" si="137"/>
        <v>0</v>
      </c>
      <c r="Z37" s="5">
        <v>0</v>
      </c>
      <c r="AA37" s="5">
        <v>0</v>
      </c>
      <c r="AB37" s="33">
        <f t="shared" si="138"/>
        <v>0</v>
      </c>
      <c r="AC37">
        <v>2</v>
      </c>
      <c r="AD37">
        <v>2</v>
      </c>
      <c r="AE37" s="31">
        <f t="shared" si="139"/>
        <v>0</v>
      </c>
      <c r="AF37" s="5">
        <v>1</v>
      </c>
      <c r="AG37">
        <v>1</v>
      </c>
      <c r="AH37" s="31">
        <f t="shared" si="140"/>
        <v>0</v>
      </c>
      <c r="AI37" s="5">
        <v>0</v>
      </c>
      <c r="AJ37">
        <v>0</v>
      </c>
      <c r="AK37" s="31">
        <f t="shared" si="141"/>
        <v>0</v>
      </c>
      <c r="AL37" s="5">
        <v>0</v>
      </c>
      <c r="AM37">
        <v>0</v>
      </c>
      <c r="AN37" s="31">
        <f t="shared" si="142"/>
        <v>0</v>
      </c>
      <c r="AO37" s="5">
        <v>0</v>
      </c>
      <c r="AP37">
        <v>0</v>
      </c>
      <c r="AQ37" s="31">
        <f t="shared" si="63"/>
        <v>0</v>
      </c>
      <c r="AR37" s="5">
        <v>1</v>
      </c>
      <c r="AS37">
        <v>1</v>
      </c>
      <c r="AT37" s="31">
        <f t="shared" si="143"/>
        <v>0</v>
      </c>
      <c r="AU37" s="5">
        <v>1</v>
      </c>
      <c r="AV37">
        <v>1</v>
      </c>
      <c r="AW37" s="31">
        <f t="shared" si="144"/>
        <v>0</v>
      </c>
      <c r="AX37">
        <v>0</v>
      </c>
      <c r="AY37">
        <v>0</v>
      </c>
      <c r="AZ37" s="31">
        <f t="shared" si="145"/>
        <v>0</v>
      </c>
      <c r="BA37" s="5">
        <v>0</v>
      </c>
      <c r="BB37" s="5">
        <v>0</v>
      </c>
      <c r="BC37" s="31">
        <f t="shared" si="146"/>
        <v>0</v>
      </c>
      <c r="BD37">
        <v>1</v>
      </c>
      <c r="BE37">
        <v>1</v>
      </c>
      <c r="BF37" s="33">
        <f t="shared" si="147"/>
        <v>0</v>
      </c>
      <c r="BG37">
        <v>1</v>
      </c>
      <c r="BH37">
        <v>1</v>
      </c>
      <c r="BI37" s="31">
        <f t="shared" si="148"/>
        <v>0</v>
      </c>
      <c r="BJ37" s="5">
        <v>0</v>
      </c>
      <c r="BK37" s="5">
        <v>0</v>
      </c>
      <c r="BL37" s="31">
        <f t="shared" si="149"/>
        <v>0</v>
      </c>
      <c r="BM37" s="5">
        <v>0</v>
      </c>
      <c r="BN37" s="5">
        <v>0</v>
      </c>
      <c r="BO37" s="31">
        <f t="shared" si="150"/>
        <v>0</v>
      </c>
      <c r="BP37">
        <v>1</v>
      </c>
      <c r="BQ37">
        <v>1</v>
      </c>
      <c r="BR37" s="31">
        <f t="shared" si="151"/>
        <v>0</v>
      </c>
      <c r="BS37">
        <v>1</v>
      </c>
      <c r="BT37">
        <v>1</v>
      </c>
      <c r="BU37" s="31">
        <f t="shared" si="152"/>
        <v>0</v>
      </c>
      <c r="BV37">
        <v>0</v>
      </c>
      <c r="BW37">
        <v>0</v>
      </c>
      <c r="BX37" s="31">
        <f t="shared" si="153"/>
        <v>0</v>
      </c>
      <c r="BY37">
        <v>0</v>
      </c>
      <c r="BZ37">
        <v>0</v>
      </c>
      <c r="CA37" s="31">
        <f t="shared" si="154"/>
        <v>0</v>
      </c>
      <c r="CB37">
        <v>1</v>
      </c>
      <c r="CC37">
        <v>1</v>
      </c>
      <c r="CD37" s="31">
        <f t="shared" si="155"/>
        <v>0</v>
      </c>
      <c r="CE37">
        <v>0</v>
      </c>
      <c r="CF37">
        <v>0</v>
      </c>
      <c r="CG37" s="31">
        <f t="shared" si="156"/>
        <v>0</v>
      </c>
      <c r="CH37">
        <v>0</v>
      </c>
      <c r="CI37">
        <v>0</v>
      </c>
      <c r="CJ37" s="31">
        <f t="shared" si="157"/>
        <v>0</v>
      </c>
      <c r="CK37" s="5">
        <v>0</v>
      </c>
      <c r="CL37" s="5">
        <v>0</v>
      </c>
      <c r="CM37" s="31">
        <f t="shared" si="158"/>
        <v>0</v>
      </c>
      <c r="CN37" s="5">
        <v>0</v>
      </c>
      <c r="CO37" s="5">
        <v>0</v>
      </c>
      <c r="CP37" s="31">
        <f t="shared" si="159"/>
        <v>0</v>
      </c>
      <c r="CQ37">
        <v>1</v>
      </c>
      <c r="CR37">
        <v>1</v>
      </c>
      <c r="CS37" s="31">
        <f t="shared" si="160"/>
        <v>0</v>
      </c>
      <c r="CT37" s="5">
        <v>0</v>
      </c>
      <c r="CU37" s="5">
        <v>0</v>
      </c>
      <c r="CV37" s="31">
        <f t="shared" si="161"/>
        <v>0</v>
      </c>
      <c r="CW37">
        <v>0</v>
      </c>
      <c r="CX37">
        <v>0</v>
      </c>
      <c r="CY37" s="31">
        <f t="shared" si="162"/>
        <v>0</v>
      </c>
      <c r="CZ37">
        <v>1</v>
      </c>
      <c r="DA37">
        <v>1</v>
      </c>
      <c r="DB37" s="31">
        <f t="shared" si="163"/>
        <v>0</v>
      </c>
      <c r="DC37">
        <v>0</v>
      </c>
      <c r="DD37">
        <v>0</v>
      </c>
      <c r="DE37" s="31">
        <f t="shared" si="164"/>
        <v>0</v>
      </c>
      <c r="DF37">
        <v>0</v>
      </c>
      <c r="DG37">
        <v>0</v>
      </c>
      <c r="DH37" s="31">
        <f t="shared" si="165"/>
        <v>0</v>
      </c>
      <c r="DI37">
        <v>1</v>
      </c>
      <c r="DJ37">
        <v>1</v>
      </c>
      <c r="DK37" s="31">
        <f t="shared" si="166"/>
        <v>0</v>
      </c>
      <c r="DL37">
        <v>1</v>
      </c>
      <c r="DM37">
        <v>1</v>
      </c>
      <c r="DN37" s="31">
        <f t="shared" si="167"/>
        <v>0</v>
      </c>
      <c r="DO37">
        <v>0</v>
      </c>
      <c r="DP37">
        <v>0</v>
      </c>
      <c r="DQ37" s="31">
        <f t="shared" si="168"/>
        <v>0</v>
      </c>
      <c r="DR37">
        <v>1</v>
      </c>
      <c r="DS37">
        <v>1</v>
      </c>
      <c r="DT37" s="31">
        <f t="shared" si="169"/>
        <v>0</v>
      </c>
      <c r="DU37">
        <v>0</v>
      </c>
      <c r="DV37">
        <v>0</v>
      </c>
      <c r="DW37" s="31">
        <f t="shared" si="170"/>
        <v>0</v>
      </c>
      <c r="DX37">
        <v>0</v>
      </c>
      <c r="DY37">
        <v>0</v>
      </c>
      <c r="DZ37" s="31">
        <f t="shared" si="171"/>
        <v>0</v>
      </c>
      <c r="EA37">
        <v>0</v>
      </c>
      <c r="EB37">
        <v>0</v>
      </c>
      <c r="EC37" s="31">
        <f t="shared" si="172"/>
        <v>0</v>
      </c>
      <c r="ED37">
        <v>1</v>
      </c>
      <c r="EE37">
        <v>2</v>
      </c>
      <c r="EF37" s="31">
        <f t="shared" si="173"/>
        <v>1</v>
      </c>
      <c r="EG37">
        <v>0</v>
      </c>
      <c r="EH37">
        <v>0</v>
      </c>
      <c r="EI37" s="31">
        <f t="shared" si="174"/>
        <v>0</v>
      </c>
      <c r="EJ37">
        <v>0</v>
      </c>
      <c r="EK37">
        <v>0</v>
      </c>
      <c r="EL37" s="31">
        <f t="shared" si="175"/>
        <v>0</v>
      </c>
      <c r="EM37">
        <v>1</v>
      </c>
      <c r="EN37">
        <v>1</v>
      </c>
      <c r="EO37" s="31">
        <f t="shared" si="176"/>
        <v>0</v>
      </c>
      <c r="EP37">
        <v>0</v>
      </c>
      <c r="EQ37">
        <v>0</v>
      </c>
      <c r="ER37" s="31">
        <f t="shared" si="177"/>
        <v>0</v>
      </c>
      <c r="ES37">
        <v>0</v>
      </c>
      <c r="ET37">
        <v>0</v>
      </c>
      <c r="EU37" s="31">
        <f t="shared" si="178"/>
        <v>0</v>
      </c>
      <c r="EV37">
        <v>1</v>
      </c>
      <c r="EW37">
        <v>1</v>
      </c>
      <c r="EX37" s="31">
        <f t="shared" si="179"/>
        <v>0</v>
      </c>
      <c r="EY37">
        <v>0</v>
      </c>
      <c r="EZ37">
        <v>0</v>
      </c>
      <c r="FA37" s="31">
        <f t="shared" si="180"/>
        <v>0</v>
      </c>
      <c r="FB37">
        <v>0</v>
      </c>
      <c r="FC37">
        <v>0</v>
      </c>
      <c r="FD37" s="31">
        <f t="shared" si="181"/>
        <v>0</v>
      </c>
      <c r="FE37">
        <v>1</v>
      </c>
      <c r="FF37">
        <v>1</v>
      </c>
      <c r="FG37" s="31">
        <f t="shared" si="182"/>
        <v>0</v>
      </c>
      <c r="FH37">
        <v>1</v>
      </c>
      <c r="FI37">
        <v>1</v>
      </c>
      <c r="FJ37" s="31">
        <f t="shared" si="183"/>
        <v>0</v>
      </c>
      <c r="FK37">
        <v>0</v>
      </c>
      <c r="FL37">
        <v>0</v>
      </c>
      <c r="FM37" s="31">
        <f t="shared" si="184"/>
        <v>0</v>
      </c>
      <c r="FN37">
        <v>1</v>
      </c>
      <c r="FO37">
        <v>1</v>
      </c>
      <c r="FP37" s="31">
        <f t="shared" si="185"/>
        <v>0</v>
      </c>
      <c r="FQ37">
        <v>0</v>
      </c>
      <c r="FR37">
        <v>0</v>
      </c>
      <c r="FS37" s="31">
        <f t="shared" si="186"/>
        <v>0</v>
      </c>
      <c r="FT37">
        <v>0</v>
      </c>
      <c r="FU37">
        <v>0</v>
      </c>
      <c r="FV37" s="31">
        <f t="shared" si="187"/>
        <v>0</v>
      </c>
      <c r="FW37">
        <v>1</v>
      </c>
      <c r="FX37">
        <v>1</v>
      </c>
      <c r="FY37" s="31">
        <f t="shared" si="188"/>
        <v>0</v>
      </c>
      <c r="FZ37">
        <v>0</v>
      </c>
      <c r="GA37">
        <v>0</v>
      </c>
      <c r="GB37" s="31">
        <f t="shared" si="189"/>
        <v>0</v>
      </c>
      <c r="GC37">
        <v>0</v>
      </c>
      <c r="GD37">
        <v>0</v>
      </c>
      <c r="GE37" s="31">
        <f t="shared" si="190"/>
        <v>0</v>
      </c>
      <c r="GF37">
        <v>1</v>
      </c>
      <c r="GG37">
        <v>2</v>
      </c>
      <c r="GH37" s="31">
        <f t="shared" si="191"/>
        <v>1</v>
      </c>
      <c r="GI37">
        <v>0</v>
      </c>
      <c r="GJ37">
        <v>0</v>
      </c>
      <c r="GK37" s="31">
        <f t="shared" si="192"/>
        <v>0</v>
      </c>
      <c r="GL37">
        <v>0</v>
      </c>
      <c r="GM37">
        <v>0</v>
      </c>
      <c r="GN37" s="31">
        <f t="shared" si="193"/>
        <v>0</v>
      </c>
      <c r="GV37" s="5"/>
      <c r="GX37" s="5"/>
      <c r="GY37" s="5"/>
      <c r="GZ37" s="5"/>
      <c r="HJ37" s="5"/>
    </row>
    <row r="38" spans="1:218" x14ac:dyDescent="0.2">
      <c r="A38" s="5">
        <v>45</v>
      </c>
      <c r="B38">
        <v>1</v>
      </c>
      <c r="C38">
        <v>1</v>
      </c>
      <c r="D38" s="31">
        <f t="shared" si="130"/>
        <v>0</v>
      </c>
      <c r="E38">
        <v>1</v>
      </c>
      <c r="F38">
        <v>1</v>
      </c>
      <c r="G38" s="31">
        <f t="shared" si="131"/>
        <v>0</v>
      </c>
      <c r="H38" s="5">
        <v>0</v>
      </c>
      <c r="I38" s="5">
        <v>0</v>
      </c>
      <c r="J38" s="31">
        <f t="shared" si="132"/>
        <v>0</v>
      </c>
      <c r="K38" s="5">
        <v>0</v>
      </c>
      <c r="L38" s="5">
        <v>0</v>
      </c>
      <c r="M38" s="31">
        <f t="shared" si="133"/>
        <v>0</v>
      </c>
      <c r="N38">
        <v>1</v>
      </c>
      <c r="O38">
        <v>1</v>
      </c>
      <c r="P38" s="33">
        <f t="shared" si="134"/>
        <v>0</v>
      </c>
      <c r="Q38">
        <v>1</v>
      </c>
      <c r="R38">
        <v>1</v>
      </c>
      <c r="S38" s="31">
        <f t="shared" si="135"/>
        <v>0</v>
      </c>
      <c r="T38" s="5">
        <v>0</v>
      </c>
      <c r="U38" s="5">
        <v>0</v>
      </c>
      <c r="V38" s="33">
        <f t="shared" si="136"/>
        <v>0</v>
      </c>
      <c r="W38" s="5">
        <v>0</v>
      </c>
      <c r="X38" s="5">
        <v>0</v>
      </c>
      <c r="Y38" s="33">
        <f t="shared" si="137"/>
        <v>0</v>
      </c>
      <c r="Z38" s="5">
        <v>0</v>
      </c>
      <c r="AA38" s="5">
        <v>0</v>
      </c>
      <c r="AB38" s="33">
        <f t="shared" si="138"/>
        <v>0</v>
      </c>
      <c r="AC38">
        <v>1</v>
      </c>
      <c r="AD38">
        <v>1</v>
      </c>
      <c r="AE38" s="31">
        <f t="shared" si="139"/>
        <v>0</v>
      </c>
      <c r="AF38" s="5">
        <v>1</v>
      </c>
      <c r="AG38">
        <v>1</v>
      </c>
      <c r="AH38" s="31">
        <f t="shared" si="140"/>
        <v>0</v>
      </c>
      <c r="AI38" s="5">
        <v>0</v>
      </c>
      <c r="AJ38">
        <v>0</v>
      </c>
      <c r="AK38" s="31">
        <f t="shared" si="141"/>
        <v>0</v>
      </c>
      <c r="AL38" s="5">
        <v>0</v>
      </c>
      <c r="AM38">
        <v>0</v>
      </c>
      <c r="AN38" s="31">
        <f t="shared" si="142"/>
        <v>0</v>
      </c>
      <c r="AO38" s="5">
        <v>0</v>
      </c>
      <c r="AP38">
        <v>0</v>
      </c>
      <c r="AQ38" s="31">
        <f t="shared" si="63"/>
        <v>0</v>
      </c>
      <c r="AR38" s="5">
        <v>1</v>
      </c>
      <c r="AS38">
        <v>1</v>
      </c>
      <c r="AT38" s="31">
        <f t="shared" si="143"/>
        <v>0</v>
      </c>
      <c r="AU38" s="5">
        <v>1</v>
      </c>
      <c r="AV38">
        <v>2</v>
      </c>
      <c r="AW38" s="31">
        <f t="shared" si="144"/>
        <v>1</v>
      </c>
      <c r="AX38">
        <v>0</v>
      </c>
      <c r="AY38">
        <v>0</v>
      </c>
      <c r="AZ38" s="31">
        <f t="shared" si="145"/>
        <v>0</v>
      </c>
      <c r="BA38" s="5">
        <v>0</v>
      </c>
      <c r="BB38" s="5">
        <v>0</v>
      </c>
      <c r="BC38" s="31">
        <f t="shared" si="146"/>
        <v>0</v>
      </c>
      <c r="BD38">
        <v>1</v>
      </c>
      <c r="BE38">
        <v>1</v>
      </c>
      <c r="BF38" s="33">
        <f t="shared" si="147"/>
        <v>0</v>
      </c>
      <c r="BG38">
        <v>1</v>
      </c>
      <c r="BH38">
        <v>2</v>
      </c>
      <c r="BI38" s="31">
        <f t="shared" si="148"/>
        <v>1</v>
      </c>
      <c r="BJ38" s="5">
        <v>0</v>
      </c>
      <c r="BK38" s="5">
        <v>0</v>
      </c>
      <c r="BL38" s="31">
        <f t="shared" si="149"/>
        <v>0</v>
      </c>
      <c r="BM38" s="5">
        <v>0</v>
      </c>
      <c r="BN38" s="5">
        <v>0</v>
      </c>
      <c r="BO38" s="31">
        <f t="shared" si="150"/>
        <v>0</v>
      </c>
      <c r="BP38">
        <v>1</v>
      </c>
      <c r="BQ38">
        <v>1</v>
      </c>
      <c r="BR38" s="31">
        <f t="shared" si="151"/>
        <v>0</v>
      </c>
      <c r="BS38">
        <v>1</v>
      </c>
      <c r="BT38">
        <v>1</v>
      </c>
      <c r="BU38" s="31">
        <f t="shared" si="152"/>
        <v>0</v>
      </c>
      <c r="BV38">
        <v>0</v>
      </c>
      <c r="BW38">
        <v>0</v>
      </c>
      <c r="BX38" s="31">
        <f t="shared" si="153"/>
        <v>0</v>
      </c>
      <c r="BY38">
        <v>0</v>
      </c>
      <c r="BZ38">
        <v>0</v>
      </c>
      <c r="CA38" s="31">
        <f t="shared" si="154"/>
        <v>0</v>
      </c>
      <c r="CB38">
        <v>1</v>
      </c>
      <c r="CC38">
        <v>1</v>
      </c>
      <c r="CD38" s="31">
        <f t="shared" si="155"/>
        <v>0</v>
      </c>
      <c r="CE38">
        <v>0</v>
      </c>
      <c r="CF38">
        <v>0</v>
      </c>
      <c r="CG38" s="31">
        <f t="shared" si="156"/>
        <v>0</v>
      </c>
      <c r="CH38">
        <v>0</v>
      </c>
      <c r="CI38">
        <v>0</v>
      </c>
      <c r="CJ38" s="31">
        <f t="shared" si="157"/>
        <v>0</v>
      </c>
      <c r="CK38" s="5">
        <v>0</v>
      </c>
      <c r="CL38" s="5">
        <v>0</v>
      </c>
      <c r="CM38" s="31">
        <f t="shared" si="158"/>
        <v>0</v>
      </c>
      <c r="CN38" s="5">
        <v>0</v>
      </c>
      <c r="CO38" s="5">
        <v>0</v>
      </c>
      <c r="CP38" s="31">
        <f t="shared" si="159"/>
        <v>0</v>
      </c>
      <c r="CQ38">
        <v>1</v>
      </c>
      <c r="CR38">
        <v>1</v>
      </c>
      <c r="CS38" s="31">
        <f t="shared" si="160"/>
        <v>0</v>
      </c>
      <c r="CT38">
        <v>1</v>
      </c>
      <c r="CU38">
        <v>1</v>
      </c>
      <c r="CV38" s="31">
        <f t="shared" si="161"/>
        <v>0</v>
      </c>
      <c r="CW38">
        <v>0</v>
      </c>
      <c r="CX38">
        <v>0</v>
      </c>
      <c r="CY38" s="31">
        <f t="shared" si="162"/>
        <v>0</v>
      </c>
      <c r="CZ38">
        <v>1</v>
      </c>
      <c r="DA38">
        <v>1</v>
      </c>
      <c r="DB38" s="31">
        <f t="shared" si="163"/>
        <v>0</v>
      </c>
      <c r="DC38">
        <v>1</v>
      </c>
      <c r="DD38">
        <v>1</v>
      </c>
      <c r="DE38" s="31">
        <f t="shared" si="164"/>
        <v>0</v>
      </c>
      <c r="DF38">
        <v>0</v>
      </c>
      <c r="DG38">
        <v>0</v>
      </c>
      <c r="DH38" s="31">
        <f t="shared" si="165"/>
        <v>0</v>
      </c>
      <c r="DI38">
        <v>1</v>
      </c>
      <c r="DJ38">
        <v>1</v>
      </c>
      <c r="DK38" s="31">
        <f t="shared" si="166"/>
        <v>0</v>
      </c>
      <c r="DL38">
        <v>1</v>
      </c>
      <c r="DM38">
        <v>1</v>
      </c>
      <c r="DN38" s="31">
        <f t="shared" si="167"/>
        <v>0</v>
      </c>
      <c r="DO38">
        <v>0</v>
      </c>
      <c r="DP38">
        <v>0</v>
      </c>
      <c r="DQ38" s="31">
        <f t="shared" si="168"/>
        <v>0</v>
      </c>
      <c r="DR38">
        <v>1</v>
      </c>
      <c r="DS38">
        <v>1</v>
      </c>
      <c r="DT38" s="31">
        <f t="shared" si="169"/>
        <v>0</v>
      </c>
      <c r="DU38">
        <v>1</v>
      </c>
      <c r="DV38">
        <v>1</v>
      </c>
      <c r="DW38" s="31">
        <f t="shared" si="170"/>
        <v>0</v>
      </c>
      <c r="DX38">
        <v>1</v>
      </c>
      <c r="DY38">
        <v>1</v>
      </c>
      <c r="DZ38" s="31">
        <f t="shared" si="171"/>
        <v>0</v>
      </c>
      <c r="EA38">
        <v>0</v>
      </c>
      <c r="EB38">
        <v>0</v>
      </c>
      <c r="EC38" s="31">
        <f t="shared" si="172"/>
        <v>0</v>
      </c>
      <c r="ED38">
        <v>1</v>
      </c>
      <c r="EE38">
        <v>1</v>
      </c>
      <c r="EF38" s="31">
        <f t="shared" si="173"/>
        <v>0</v>
      </c>
      <c r="EG38">
        <v>1</v>
      </c>
      <c r="EH38">
        <v>1</v>
      </c>
      <c r="EI38" s="31">
        <f t="shared" si="174"/>
        <v>0</v>
      </c>
      <c r="EJ38">
        <v>1</v>
      </c>
      <c r="EK38">
        <v>1</v>
      </c>
      <c r="EL38" s="31">
        <f t="shared" si="175"/>
        <v>0</v>
      </c>
      <c r="EM38">
        <v>1</v>
      </c>
      <c r="EN38">
        <v>1</v>
      </c>
      <c r="EO38" s="31">
        <f t="shared" si="176"/>
        <v>0</v>
      </c>
      <c r="EP38">
        <v>1</v>
      </c>
      <c r="EQ38">
        <v>1</v>
      </c>
      <c r="ER38" s="31">
        <f t="shared" si="177"/>
        <v>0</v>
      </c>
      <c r="ES38">
        <v>0</v>
      </c>
      <c r="ET38">
        <v>0</v>
      </c>
      <c r="EU38" s="31">
        <f t="shared" si="178"/>
        <v>0</v>
      </c>
      <c r="EV38">
        <v>1</v>
      </c>
      <c r="EW38">
        <v>1</v>
      </c>
      <c r="EX38" s="31">
        <f t="shared" si="179"/>
        <v>0</v>
      </c>
      <c r="EY38">
        <v>1</v>
      </c>
      <c r="EZ38">
        <v>1</v>
      </c>
      <c r="FA38" s="31">
        <f t="shared" si="180"/>
        <v>0</v>
      </c>
      <c r="FB38">
        <v>0</v>
      </c>
      <c r="FC38">
        <v>0</v>
      </c>
      <c r="FD38" s="31">
        <f t="shared" si="181"/>
        <v>0</v>
      </c>
      <c r="FE38">
        <v>1</v>
      </c>
      <c r="FF38">
        <v>1</v>
      </c>
      <c r="FG38" s="31">
        <f t="shared" si="182"/>
        <v>0</v>
      </c>
      <c r="FH38">
        <v>1</v>
      </c>
      <c r="FI38">
        <v>1</v>
      </c>
      <c r="FJ38" s="31">
        <f t="shared" si="183"/>
        <v>0</v>
      </c>
      <c r="FK38">
        <v>0</v>
      </c>
      <c r="FL38">
        <v>0</v>
      </c>
      <c r="FM38" s="31">
        <f t="shared" si="184"/>
        <v>0</v>
      </c>
      <c r="FN38">
        <v>1</v>
      </c>
      <c r="FO38">
        <v>1</v>
      </c>
      <c r="FP38" s="31">
        <f t="shared" si="185"/>
        <v>0</v>
      </c>
      <c r="FQ38">
        <v>1</v>
      </c>
      <c r="FR38">
        <v>1</v>
      </c>
      <c r="FS38" s="31">
        <f t="shared" si="186"/>
        <v>0</v>
      </c>
      <c r="FT38">
        <v>0</v>
      </c>
      <c r="FU38">
        <v>0</v>
      </c>
      <c r="FV38" s="31">
        <f t="shared" si="187"/>
        <v>0</v>
      </c>
      <c r="FW38">
        <v>1</v>
      </c>
      <c r="FX38">
        <v>1</v>
      </c>
      <c r="FY38" s="31">
        <f t="shared" si="188"/>
        <v>0</v>
      </c>
      <c r="FZ38">
        <v>1</v>
      </c>
      <c r="GA38">
        <v>1</v>
      </c>
      <c r="GB38" s="31">
        <f t="shared" si="189"/>
        <v>0</v>
      </c>
      <c r="GC38">
        <v>0</v>
      </c>
      <c r="GD38">
        <v>0</v>
      </c>
      <c r="GE38" s="31">
        <f t="shared" si="190"/>
        <v>0</v>
      </c>
      <c r="GF38">
        <v>1</v>
      </c>
      <c r="GG38">
        <v>1</v>
      </c>
      <c r="GH38" s="31">
        <f t="shared" si="191"/>
        <v>0</v>
      </c>
      <c r="GI38">
        <v>1</v>
      </c>
      <c r="GJ38">
        <v>1</v>
      </c>
      <c r="GK38" s="31">
        <f t="shared" si="192"/>
        <v>0</v>
      </c>
      <c r="GL38">
        <v>0</v>
      </c>
      <c r="GM38">
        <v>0</v>
      </c>
      <c r="GN38" s="31">
        <f t="shared" si="193"/>
        <v>0</v>
      </c>
      <c r="GV38" s="5"/>
      <c r="GX38" s="5"/>
      <c r="GY38" s="5"/>
      <c r="GZ38" s="5"/>
      <c r="HJ38" s="5"/>
    </row>
    <row r="39" spans="1:218" x14ac:dyDescent="0.2">
      <c r="A39" s="5">
        <v>46</v>
      </c>
      <c r="B39">
        <v>1</v>
      </c>
      <c r="C39">
        <v>1</v>
      </c>
      <c r="D39" s="31">
        <f t="shared" si="130"/>
        <v>0</v>
      </c>
      <c r="E39">
        <v>1</v>
      </c>
      <c r="F39">
        <v>1</v>
      </c>
      <c r="G39" s="31">
        <f t="shared" si="131"/>
        <v>0</v>
      </c>
      <c r="H39">
        <v>1</v>
      </c>
      <c r="I39">
        <v>1</v>
      </c>
      <c r="J39" s="31">
        <f t="shared" si="132"/>
        <v>0</v>
      </c>
      <c r="K39" s="5">
        <v>0</v>
      </c>
      <c r="L39" s="5">
        <v>0</v>
      </c>
      <c r="M39" s="31">
        <f t="shared" si="133"/>
        <v>0</v>
      </c>
      <c r="N39">
        <v>1</v>
      </c>
      <c r="O39">
        <v>2</v>
      </c>
      <c r="P39" s="33">
        <f t="shared" si="134"/>
        <v>1</v>
      </c>
      <c r="Q39">
        <v>1</v>
      </c>
      <c r="R39">
        <v>2</v>
      </c>
      <c r="S39" s="31">
        <f t="shared" si="135"/>
        <v>1</v>
      </c>
      <c r="T39" s="5">
        <v>0</v>
      </c>
      <c r="U39" s="5">
        <v>0</v>
      </c>
      <c r="V39" s="33">
        <f t="shared" si="136"/>
        <v>0</v>
      </c>
      <c r="W39" s="5">
        <v>0</v>
      </c>
      <c r="X39" s="5">
        <v>0</v>
      </c>
      <c r="Y39" s="33">
        <f t="shared" si="137"/>
        <v>0</v>
      </c>
      <c r="Z39" s="5">
        <v>0</v>
      </c>
      <c r="AA39" s="5">
        <v>0</v>
      </c>
      <c r="AB39" s="33">
        <f t="shared" si="138"/>
        <v>0</v>
      </c>
      <c r="AC39">
        <v>1</v>
      </c>
      <c r="AD39">
        <v>1</v>
      </c>
      <c r="AE39" s="31">
        <f t="shared" si="139"/>
        <v>0</v>
      </c>
      <c r="AF39" s="5">
        <v>1</v>
      </c>
      <c r="AG39">
        <v>2</v>
      </c>
      <c r="AH39" s="31">
        <f t="shared" si="140"/>
        <v>1</v>
      </c>
      <c r="AI39" s="5">
        <v>1</v>
      </c>
      <c r="AJ39">
        <v>2</v>
      </c>
      <c r="AK39" s="31">
        <f t="shared" si="141"/>
        <v>1</v>
      </c>
      <c r="AL39" s="5">
        <v>0</v>
      </c>
      <c r="AM39">
        <v>0</v>
      </c>
      <c r="AN39" s="31">
        <f t="shared" si="142"/>
        <v>0</v>
      </c>
      <c r="AO39" s="5">
        <v>0</v>
      </c>
      <c r="AP39">
        <v>0</v>
      </c>
      <c r="AQ39" s="31">
        <f t="shared" si="63"/>
        <v>0</v>
      </c>
      <c r="AR39" s="5">
        <v>1</v>
      </c>
      <c r="AS39">
        <v>2</v>
      </c>
      <c r="AT39" s="31">
        <f t="shared" si="143"/>
        <v>1</v>
      </c>
      <c r="AU39" s="5">
        <v>2</v>
      </c>
      <c r="AV39">
        <v>2</v>
      </c>
      <c r="AW39" s="31">
        <f t="shared" si="144"/>
        <v>0</v>
      </c>
      <c r="AX39">
        <v>0</v>
      </c>
      <c r="AY39">
        <v>0</v>
      </c>
      <c r="AZ39" s="31">
        <f t="shared" si="145"/>
        <v>0</v>
      </c>
      <c r="BA39" s="5">
        <v>0</v>
      </c>
      <c r="BB39" s="5">
        <v>0</v>
      </c>
      <c r="BC39" s="31">
        <f t="shared" si="146"/>
        <v>0</v>
      </c>
      <c r="BD39">
        <v>1</v>
      </c>
      <c r="BE39">
        <v>1</v>
      </c>
      <c r="BF39" s="33">
        <f t="shared" si="147"/>
        <v>0</v>
      </c>
      <c r="BG39">
        <v>1</v>
      </c>
      <c r="BH39">
        <v>1</v>
      </c>
      <c r="BI39" s="31">
        <f t="shared" si="148"/>
        <v>0</v>
      </c>
      <c r="BJ39" s="5">
        <v>0</v>
      </c>
      <c r="BK39" s="5">
        <v>0</v>
      </c>
      <c r="BL39" s="31">
        <f t="shared" si="149"/>
        <v>0</v>
      </c>
      <c r="BM39" s="5">
        <v>0</v>
      </c>
      <c r="BN39" s="5">
        <v>0</v>
      </c>
      <c r="BO39" s="31">
        <f t="shared" si="150"/>
        <v>0</v>
      </c>
      <c r="BP39">
        <v>1</v>
      </c>
      <c r="BQ39">
        <v>1</v>
      </c>
      <c r="BR39" s="31">
        <f t="shared" si="151"/>
        <v>0</v>
      </c>
      <c r="BS39">
        <v>1</v>
      </c>
      <c r="BT39">
        <v>2</v>
      </c>
      <c r="BU39" s="31">
        <f t="shared" si="152"/>
        <v>1</v>
      </c>
      <c r="BV39">
        <v>1</v>
      </c>
      <c r="BW39">
        <v>2</v>
      </c>
      <c r="BX39" s="31">
        <f t="shared" si="153"/>
        <v>1</v>
      </c>
      <c r="BY39">
        <v>0</v>
      </c>
      <c r="BZ39">
        <v>0</v>
      </c>
      <c r="CA39" s="31">
        <f t="shared" si="154"/>
        <v>0</v>
      </c>
      <c r="CB39">
        <v>1</v>
      </c>
      <c r="CC39">
        <v>1</v>
      </c>
      <c r="CD39" s="31">
        <f t="shared" si="155"/>
        <v>0</v>
      </c>
      <c r="CE39">
        <v>2</v>
      </c>
      <c r="CF39">
        <v>1</v>
      </c>
      <c r="CG39" s="31">
        <f t="shared" si="156"/>
        <v>1</v>
      </c>
      <c r="CH39">
        <v>2</v>
      </c>
      <c r="CI39">
        <v>1</v>
      </c>
      <c r="CJ39" s="31">
        <f t="shared" si="157"/>
        <v>1</v>
      </c>
      <c r="CK39" s="5">
        <v>0</v>
      </c>
      <c r="CL39" s="5">
        <v>0</v>
      </c>
      <c r="CM39" s="31">
        <f t="shared" si="158"/>
        <v>0</v>
      </c>
      <c r="CN39" s="5">
        <v>0</v>
      </c>
      <c r="CO39" s="5">
        <v>0</v>
      </c>
      <c r="CP39" s="31">
        <f t="shared" si="159"/>
        <v>0</v>
      </c>
      <c r="CQ39">
        <v>3</v>
      </c>
      <c r="CR39">
        <v>2</v>
      </c>
      <c r="CS39" s="31">
        <f t="shared" si="160"/>
        <v>1</v>
      </c>
      <c r="CT39">
        <v>1</v>
      </c>
      <c r="CU39">
        <v>1</v>
      </c>
      <c r="CV39" s="31">
        <f t="shared" si="161"/>
        <v>0</v>
      </c>
      <c r="CW39">
        <v>0</v>
      </c>
      <c r="CX39">
        <v>0</v>
      </c>
      <c r="CY39" s="31">
        <f t="shared" si="162"/>
        <v>0</v>
      </c>
      <c r="CZ39">
        <v>1</v>
      </c>
      <c r="DA39">
        <v>1</v>
      </c>
      <c r="DB39" s="31">
        <f t="shared" si="163"/>
        <v>0</v>
      </c>
      <c r="DC39">
        <v>1</v>
      </c>
      <c r="DD39">
        <v>1</v>
      </c>
      <c r="DE39" s="31">
        <f t="shared" si="164"/>
        <v>0</v>
      </c>
      <c r="DF39">
        <v>0</v>
      </c>
      <c r="DG39">
        <v>0</v>
      </c>
      <c r="DH39" s="31">
        <f t="shared" si="165"/>
        <v>0</v>
      </c>
      <c r="DI39">
        <v>1</v>
      </c>
      <c r="DJ39">
        <v>1</v>
      </c>
      <c r="DK39" s="31">
        <f t="shared" si="166"/>
        <v>0</v>
      </c>
      <c r="DL39">
        <v>1</v>
      </c>
      <c r="DM39">
        <v>1</v>
      </c>
      <c r="DN39" s="31">
        <f t="shared" si="167"/>
        <v>0</v>
      </c>
      <c r="DO39">
        <v>0</v>
      </c>
      <c r="DP39">
        <v>0</v>
      </c>
      <c r="DQ39" s="31">
        <f t="shared" si="168"/>
        <v>0</v>
      </c>
      <c r="DR39">
        <v>1</v>
      </c>
      <c r="DS39">
        <v>2</v>
      </c>
      <c r="DT39" s="31">
        <f t="shared" si="169"/>
        <v>1</v>
      </c>
      <c r="DU39">
        <v>1</v>
      </c>
      <c r="DV39">
        <v>2</v>
      </c>
      <c r="DW39" s="31">
        <f t="shared" si="170"/>
        <v>1</v>
      </c>
      <c r="DX39">
        <v>0</v>
      </c>
      <c r="DY39">
        <v>0</v>
      </c>
      <c r="DZ39" s="31">
        <f t="shared" si="171"/>
        <v>0</v>
      </c>
      <c r="EA39">
        <v>0</v>
      </c>
      <c r="EB39">
        <v>0</v>
      </c>
      <c r="EC39" s="31">
        <f t="shared" si="172"/>
        <v>0</v>
      </c>
      <c r="ED39">
        <v>1</v>
      </c>
      <c r="EE39">
        <v>2</v>
      </c>
      <c r="EF39" s="31">
        <f t="shared" si="173"/>
        <v>1</v>
      </c>
      <c r="EG39">
        <v>2</v>
      </c>
      <c r="EH39">
        <v>2</v>
      </c>
      <c r="EI39" s="31">
        <f t="shared" si="174"/>
        <v>0</v>
      </c>
      <c r="EJ39">
        <v>0</v>
      </c>
      <c r="EK39">
        <v>0</v>
      </c>
      <c r="EL39" s="31">
        <f t="shared" si="175"/>
        <v>0</v>
      </c>
      <c r="EM39">
        <v>1</v>
      </c>
      <c r="EN39">
        <v>1</v>
      </c>
      <c r="EO39" s="31">
        <f t="shared" si="176"/>
        <v>0</v>
      </c>
      <c r="EP39">
        <v>2</v>
      </c>
      <c r="EQ39">
        <v>1</v>
      </c>
      <c r="ER39" s="31">
        <f t="shared" si="177"/>
        <v>1</v>
      </c>
      <c r="ES39">
        <v>1</v>
      </c>
      <c r="ET39">
        <v>1</v>
      </c>
      <c r="EU39" s="31">
        <f t="shared" si="178"/>
        <v>0</v>
      </c>
      <c r="EV39">
        <v>1</v>
      </c>
      <c r="EW39">
        <v>1</v>
      </c>
      <c r="EX39" s="31">
        <f t="shared" si="179"/>
        <v>0</v>
      </c>
      <c r="EY39">
        <v>1</v>
      </c>
      <c r="EZ39">
        <v>1</v>
      </c>
      <c r="FA39" s="31">
        <f t="shared" si="180"/>
        <v>0</v>
      </c>
      <c r="FB39">
        <v>0</v>
      </c>
      <c r="FC39">
        <v>0</v>
      </c>
      <c r="FD39" s="31">
        <f t="shared" si="181"/>
        <v>0</v>
      </c>
      <c r="FE39">
        <v>1</v>
      </c>
      <c r="FF39">
        <v>1</v>
      </c>
      <c r="FG39" s="31">
        <f t="shared" si="182"/>
        <v>0</v>
      </c>
      <c r="FH39">
        <v>0</v>
      </c>
      <c r="FI39">
        <v>0</v>
      </c>
      <c r="FJ39" s="31">
        <f t="shared" si="183"/>
        <v>0</v>
      </c>
      <c r="FK39">
        <v>0</v>
      </c>
      <c r="FL39">
        <v>0</v>
      </c>
      <c r="FM39" s="31">
        <f t="shared" si="184"/>
        <v>0</v>
      </c>
      <c r="FN39">
        <v>1</v>
      </c>
      <c r="FO39">
        <v>1</v>
      </c>
      <c r="FP39" s="31">
        <f t="shared" si="185"/>
        <v>0</v>
      </c>
      <c r="FQ39">
        <v>0</v>
      </c>
      <c r="FR39">
        <v>0</v>
      </c>
      <c r="FS39" s="31">
        <f t="shared" si="186"/>
        <v>0</v>
      </c>
      <c r="FT39">
        <v>0</v>
      </c>
      <c r="FU39">
        <v>0</v>
      </c>
      <c r="FV39" s="31">
        <f t="shared" si="187"/>
        <v>0</v>
      </c>
      <c r="FW39">
        <v>1</v>
      </c>
      <c r="FX39">
        <v>1</v>
      </c>
      <c r="FY39" s="31">
        <f t="shared" si="188"/>
        <v>0</v>
      </c>
      <c r="FZ39">
        <v>1</v>
      </c>
      <c r="GA39">
        <v>1</v>
      </c>
      <c r="GB39" s="31">
        <f t="shared" si="189"/>
        <v>0</v>
      </c>
      <c r="GC39">
        <v>0</v>
      </c>
      <c r="GD39">
        <v>0</v>
      </c>
      <c r="GE39" s="31">
        <f t="shared" si="190"/>
        <v>0</v>
      </c>
      <c r="GF39">
        <v>1</v>
      </c>
      <c r="GG39">
        <v>1</v>
      </c>
      <c r="GH39" s="31">
        <f t="shared" si="191"/>
        <v>0</v>
      </c>
      <c r="GI39">
        <v>0</v>
      </c>
      <c r="GJ39">
        <v>0</v>
      </c>
      <c r="GK39" s="31">
        <f t="shared" si="192"/>
        <v>0</v>
      </c>
      <c r="GL39">
        <v>0</v>
      </c>
      <c r="GM39">
        <v>0</v>
      </c>
      <c r="GN39" s="31">
        <f t="shared" si="193"/>
        <v>0</v>
      </c>
      <c r="GV39" s="5"/>
      <c r="GX39" s="5"/>
      <c r="GY39" s="5"/>
      <c r="GZ39" s="5"/>
      <c r="HJ39" s="5"/>
    </row>
    <row r="40" spans="1:218" x14ac:dyDescent="0.2">
      <c r="A40" s="5">
        <v>47</v>
      </c>
      <c r="B40">
        <v>1</v>
      </c>
      <c r="C40">
        <v>1</v>
      </c>
      <c r="D40" s="31">
        <f t="shared" si="130"/>
        <v>0</v>
      </c>
      <c r="E40">
        <v>1</v>
      </c>
      <c r="F40">
        <v>1</v>
      </c>
      <c r="G40" s="31">
        <f t="shared" si="131"/>
        <v>0</v>
      </c>
      <c r="H40">
        <v>1</v>
      </c>
      <c r="I40">
        <v>1</v>
      </c>
      <c r="J40" s="31">
        <f t="shared" si="132"/>
        <v>0</v>
      </c>
      <c r="K40" s="5">
        <v>0</v>
      </c>
      <c r="L40" s="5">
        <v>0</v>
      </c>
      <c r="M40" s="31">
        <f t="shared" si="133"/>
        <v>0</v>
      </c>
      <c r="N40">
        <v>1</v>
      </c>
      <c r="O40">
        <v>1</v>
      </c>
      <c r="P40" s="33">
        <f t="shared" si="134"/>
        <v>0</v>
      </c>
      <c r="Q40">
        <v>1</v>
      </c>
      <c r="R40">
        <v>1</v>
      </c>
      <c r="S40" s="31">
        <f t="shared" si="135"/>
        <v>0</v>
      </c>
      <c r="T40">
        <v>1</v>
      </c>
      <c r="U40">
        <v>1</v>
      </c>
      <c r="V40" s="33">
        <f t="shared" si="136"/>
        <v>0</v>
      </c>
      <c r="W40" s="5">
        <v>0</v>
      </c>
      <c r="X40" s="5">
        <v>0</v>
      </c>
      <c r="Y40" s="33">
        <f t="shared" si="137"/>
        <v>0</v>
      </c>
      <c r="Z40" s="5">
        <v>0</v>
      </c>
      <c r="AA40" s="5">
        <v>0</v>
      </c>
      <c r="AB40" s="33">
        <f t="shared" si="138"/>
        <v>0</v>
      </c>
      <c r="AC40">
        <v>2</v>
      </c>
      <c r="AD40">
        <v>1</v>
      </c>
      <c r="AE40" s="31">
        <f t="shared" si="139"/>
        <v>1</v>
      </c>
      <c r="AF40" s="5">
        <v>1</v>
      </c>
      <c r="AG40">
        <v>1</v>
      </c>
      <c r="AH40" s="31">
        <f t="shared" si="140"/>
        <v>0</v>
      </c>
      <c r="AI40" s="5">
        <v>0</v>
      </c>
      <c r="AJ40">
        <v>0</v>
      </c>
      <c r="AK40" s="31">
        <f t="shared" si="141"/>
        <v>0</v>
      </c>
      <c r="AL40" s="5">
        <v>0</v>
      </c>
      <c r="AM40">
        <v>0</v>
      </c>
      <c r="AN40" s="31">
        <f t="shared" si="142"/>
        <v>0</v>
      </c>
      <c r="AO40" s="5">
        <v>0</v>
      </c>
      <c r="AP40">
        <v>0</v>
      </c>
      <c r="AQ40" s="31">
        <f t="shared" si="63"/>
        <v>0</v>
      </c>
      <c r="AR40" s="5">
        <v>3</v>
      </c>
      <c r="AS40">
        <v>1</v>
      </c>
      <c r="AT40" s="31">
        <f t="shared" si="143"/>
        <v>2</v>
      </c>
      <c r="AU40" s="5">
        <v>3</v>
      </c>
      <c r="AV40">
        <v>2</v>
      </c>
      <c r="AW40" s="31">
        <f t="shared" si="144"/>
        <v>1</v>
      </c>
      <c r="AX40">
        <v>2</v>
      </c>
      <c r="AY40">
        <v>2</v>
      </c>
      <c r="AZ40" s="31">
        <f t="shared" si="145"/>
        <v>0</v>
      </c>
      <c r="BA40" s="5">
        <v>0</v>
      </c>
      <c r="BB40" s="5">
        <v>0</v>
      </c>
      <c r="BC40" s="31">
        <f t="shared" si="146"/>
        <v>0</v>
      </c>
      <c r="BD40">
        <v>1</v>
      </c>
      <c r="BE40">
        <v>2</v>
      </c>
      <c r="BF40" s="33">
        <f t="shared" si="147"/>
        <v>1</v>
      </c>
      <c r="BG40">
        <v>2</v>
      </c>
      <c r="BH40">
        <v>2</v>
      </c>
      <c r="BI40" s="31">
        <f t="shared" si="148"/>
        <v>0</v>
      </c>
      <c r="BJ40" s="5">
        <v>0</v>
      </c>
      <c r="BK40" s="5">
        <v>0</v>
      </c>
      <c r="BL40" s="31">
        <f t="shared" si="149"/>
        <v>0</v>
      </c>
      <c r="BM40" s="5">
        <v>0</v>
      </c>
      <c r="BN40" s="5">
        <v>0</v>
      </c>
      <c r="BO40" s="31">
        <f t="shared" si="150"/>
        <v>0</v>
      </c>
      <c r="BP40">
        <v>1</v>
      </c>
      <c r="BQ40">
        <v>1</v>
      </c>
      <c r="BR40" s="31">
        <f t="shared" si="151"/>
        <v>0</v>
      </c>
      <c r="BS40">
        <v>2</v>
      </c>
      <c r="BT40">
        <v>1</v>
      </c>
      <c r="BU40" s="31">
        <f t="shared" si="152"/>
        <v>1</v>
      </c>
      <c r="BV40">
        <v>0</v>
      </c>
      <c r="BW40">
        <v>0</v>
      </c>
      <c r="BX40" s="31">
        <f t="shared" si="153"/>
        <v>0</v>
      </c>
      <c r="BY40">
        <v>0</v>
      </c>
      <c r="BZ40">
        <v>0</v>
      </c>
      <c r="CA40" s="31">
        <f t="shared" si="154"/>
        <v>0</v>
      </c>
      <c r="CB40">
        <v>1</v>
      </c>
      <c r="CC40">
        <v>1</v>
      </c>
      <c r="CD40" s="31">
        <f t="shared" si="155"/>
        <v>0</v>
      </c>
      <c r="CE40">
        <v>1</v>
      </c>
      <c r="CF40">
        <v>2</v>
      </c>
      <c r="CG40" s="31">
        <f t="shared" si="156"/>
        <v>1</v>
      </c>
      <c r="CH40">
        <v>1</v>
      </c>
      <c r="CI40">
        <v>1</v>
      </c>
      <c r="CJ40" s="31">
        <f t="shared" si="157"/>
        <v>0</v>
      </c>
      <c r="CK40" s="5">
        <v>0</v>
      </c>
      <c r="CL40" s="5">
        <v>0</v>
      </c>
      <c r="CM40" s="31">
        <f t="shared" si="158"/>
        <v>0</v>
      </c>
      <c r="CN40" s="5">
        <v>0</v>
      </c>
      <c r="CO40" s="5">
        <v>0</v>
      </c>
      <c r="CP40" s="31">
        <f t="shared" si="159"/>
        <v>0</v>
      </c>
      <c r="CQ40">
        <v>1</v>
      </c>
      <c r="CR40">
        <v>1</v>
      </c>
      <c r="CS40" s="31">
        <f t="shared" si="160"/>
        <v>0</v>
      </c>
      <c r="CT40">
        <v>1</v>
      </c>
      <c r="CU40">
        <v>2</v>
      </c>
      <c r="CV40" s="31">
        <f t="shared" si="161"/>
        <v>1</v>
      </c>
      <c r="CW40">
        <v>0</v>
      </c>
      <c r="CX40">
        <v>0</v>
      </c>
      <c r="CY40" s="31">
        <f t="shared" si="162"/>
        <v>0</v>
      </c>
      <c r="CZ40">
        <v>2</v>
      </c>
      <c r="DA40">
        <v>2</v>
      </c>
      <c r="DB40" s="31">
        <f t="shared" si="163"/>
        <v>0</v>
      </c>
      <c r="DC40">
        <v>2</v>
      </c>
      <c r="DD40">
        <v>2</v>
      </c>
      <c r="DE40" s="31">
        <f t="shared" si="164"/>
        <v>0</v>
      </c>
      <c r="DF40">
        <v>0</v>
      </c>
      <c r="DG40">
        <v>0</v>
      </c>
      <c r="DH40" s="31">
        <f t="shared" si="165"/>
        <v>0</v>
      </c>
      <c r="DI40">
        <v>2</v>
      </c>
      <c r="DJ40">
        <v>2</v>
      </c>
      <c r="DK40" s="31">
        <f t="shared" si="166"/>
        <v>0</v>
      </c>
      <c r="DL40">
        <v>2</v>
      </c>
      <c r="DM40">
        <v>2</v>
      </c>
      <c r="DN40" s="31">
        <f t="shared" si="167"/>
        <v>0</v>
      </c>
      <c r="DO40">
        <v>0</v>
      </c>
      <c r="DP40">
        <v>0</v>
      </c>
      <c r="DQ40" s="31">
        <f t="shared" si="168"/>
        <v>0</v>
      </c>
      <c r="DR40">
        <v>1</v>
      </c>
      <c r="DS40">
        <v>1</v>
      </c>
      <c r="DT40" s="31">
        <f t="shared" si="169"/>
        <v>0</v>
      </c>
      <c r="DU40">
        <v>1</v>
      </c>
      <c r="DV40">
        <v>1</v>
      </c>
      <c r="DW40" s="31">
        <f t="shared" si="170"/>
        <v>0</v>
      </c>
      <c r="DX40">
        <v>0</v>
      </c>
      <c r="DY40">
        <v>0</v>
      </c>
      <c r="DZ40" s="31">
        <f t="shared" si="171"/>
        <v>0</v>
      </c>
      <c r="EA40">
        <v>0</v>
      </c>
      <c r="EB40">
        <v>0</v>
      </c>
      <c r="EC40" s="31">
        <f t="shared" si="172"/>
        <v>0</v>
      </c>
      <c r="ED40">
        <v>1</v>
      </c>
      <c r="EE40">
        <v>1</v>
      </c>
      <c r="EF40" s="31">
        <f t="shared" si="173"/>
        <v>0</v>
      </c>
      <c r="EG40">
        <v>2</v>
      </c>
      <c r="EH40">
        <v>2</v>
      </c>
      <c r="EI40" s="31">
        <f t="shared" si="174"/>
        <v>0</v>
      </c>
      <c r="EJ40">
        <v>0</v>
      </c>
      <c r="EK40">
        <v>0</v>
      </c>
      <c r="EL40" s="31">
        <f t="shared" si="175"/>
        <v>0</v>
      </c>
      <c r="EM40">
        <v>2</v>
      </c>
      <c r="EN40">
        <v>1</v>
      </c>
      <c r="EO40" s="31">
        <f t="shared" si="176"/>
        <v>1</v>
      </c>
      <c r="EP40">
        <v>2</v>
      </c>
      <c r="EQ40">
        <v>1</v>
      </c>
      <c r="ER40" s="31">
        <f t="shared" si="177"/>
        <v>1</v>
      </c>
      <c r="ES40">
        <v>2</v>
      </c>
      <c r="ET40">
        <v>2</v>
      </c>
      <c r="EU40" s="31">
        <f t="shared" si="178"/>
        <v>0</v>
      </c>
      <c r="EV40">
        <v>1</v>
      </c>
      <c r="EW40">
        <v>1</v>
      </c>
      <c r="EX40" s="31">
        <f t="shared" si="179"/>
        <v>0</v>
      </c>
      <c r="EY40">
        <v>1</v>
      </c>
      <c r="EZ40">
        <v>2</v>
      </c>
      <c r="FA40" s="31">
        <f t="shared" si="180"/>
        <v>1</v>
      </c>
      <c r="FB40">
        <v>0</v>
      </c>
      <c r="FC40">
        <v>0</v>
      </c>
      <c r="FD40" s="31">
        <f t="shared" si="181"/>
        <v>0</v>
      </c>
      <c r="FE40">
        <v>1</v>
      </c>
      <c r="FF40">
        <v>1</v>
      </c>
      <c r="FG40" s="31">
        <f t="shared" si="182"/>
        <v>0</v>
      </c>
      <c r="FH40">
        <v>1</v>
      </c>
      <c r="FI40">
        <v>2</v>
      </c>
      <c r="FJ40" s="31">
        <f t="shared" si="183"/>
        <v>1</v>
      </c>
      <c r="FK40">
        <v>0</v>
      </c>
      <c r="FL40">
        <v>0</v>
      </c>
      <c r="FM40" s="31">
        <f t="shared" si="184"/>
        <v>0</v>
      </c>
      <c r="FN40">
        <v>2</v>
      </c>
      <c r="FO40">
        <v>1</v>
      </c>
      <c r="FP40" s="31">
        <f t="shared" si="185"/>
        <v>1</v>
      </c>
      <c r="FQ40">
        <v>2</v>
      </c>
      <c r="FR40">
        <v>1</v>
      </c>
      <c r="FS40" s="31">
        <f t="shared" si="186"/>
        <v>1</v>
      </c>
      <c r="FT40">
        <v>0</v>
      </c>
      <c r="FU40">
        <v>0</v>
      </c>
      <c r="FV40" s="31">
        <f t="shared" si="187"/>
        <v>0</v>
      </c>
      <c r="FW40">
        <v>1</v>
      </c>
      <c r="FX40">
        <v>1</v>
      </c>
      <c r="FY40" s="31">
        <f t="shared" si="188"/>
        <v>0</v>
      </c>
      <c r="FZ40">
        <v>1</v>
      </c>
      <c r="GA40">
        <v>1</v>
      </c>
      <c r="GB40" s="31">
        <f t="shared" si="189"/>
        <v>0</v>
      </c>
      <c r="GC40">
        <v>0</v>
      </c>
      <c r="GD40">
        <v>0</v>
      </c>
      <c r="GE40" s="31">
        <f t="shared" si="190"/>
        <v>0</v>
      </c>
      <c r="GF40">
        <v>1</v>
      </c>
      <c r="GG40">
        <v>2</v>
      </c>
      <c r="GH40" s="31">
        <f t="shared" si="191"/>
        <v>1</v>
      </c>
      <c r="GI40">
        <v>2</v>
      </c>
      <c r="GJ40">
        <v>2</v>
      </c>
      <c r="GK40" s="31">
        <f t="shared" si="192"/>
        <v>0</v>
      </c>
      <c r="GL40">
        <v>0</v>
      </c>
      <c r="GM40">
        <v>0</v>
      </c>
      <c r="GN40" s="31">
        <f t="shared" si="193"/>
        <v>0</v>
      </c>
      <c r="GV40" s="5"/>
      <c r="GX40" s="5"/>
      <c r="GY40" s="5"/>
      <c r="GZ40" s="5"/>
      <c r="HJ40" s="5"/>
    </row>
    <row r="41" spans="1:218" x14ac:dyDescent="0.2">
      <c r="A41" s="5">
        <v>48</v>
      </c>
      <c r="B41">
        <v>1</v>
      </c>
      <c r="C41">
        <v>1</v>
      </c>
      <c r="D41" s="31">
        <f t="shared" si="130"/>
        <v>0</v>
      </c>
      <c r="E41">
        <v>1</v>
      </c>
      <c r="F41">
        <v>1</v>
      </c>
      <c r="G41" s="31">
        <f t="shared" si="131"/>
        <v>0</v>
      </c>
      <c r="H41" s="5">
        <v>0</v>
      </c>
      <c r="I41" s="5">
        <v>0</v>
      </c>
      <c r="J41" s="31">
        <f t="shared" si="132"/>
        <v>0</v>
      </c>
      <c r="K41" s="5">
        <v>0</v>
      </c>
      <c r="L41" s="5">
        <v>0</v>
      </c>
      <c r="M41" s="31">
        <f t="shared" si="133"/>
        <v>0</v>
      </c>
      <c r="N41">
        <v>1</v>
      </c>
      <c r="O41">
        <v>1</v>
      </c>
      <c r="P41" s="33">
        <f t="shared" si="134"/>
        <v>0</v>
      </c>
      <c r="Q41">
        <v>1</v>
      </c>
      <c r="R41">
        <v>2</v>
      </c>
      <c r="S41" s="31">
        <f t="shared" si="135"/>
        <v>1</v>
      </c>
      <c r="T41" s="5">
        <v>0</v>
      </c>
      <c r="U41" s="5">
        <v>0</v>
      </c>
      <c r="V41" s="33">
        <f t="shared" si="136"/>
        <v>0</v>
      </c>
      <c r="W41" s="5">
        <v>0</v>
      </c>
      <c r="X41" s="5">
        <v>0</v>
      </c>
      <c r="Y41" s="33">
        <f t="shared" si="137"/>
        <v>0</v>
      </c>
      <c r="Z41" s="5">
        <v>0</v>
      </c>
      <c r="AA41" s="5">
        <v>0</v>
      </c>
      <c r="AB41" s="33">
        <f t="shared" si="138"/>
        <v>0</v>
      </c>
      <c r="AC41">
        <v>1</v>
      </c>
      <c r="AD41">
        <v>1</v>
      </c>
      <c r="AE41" s="31">
        <f t="shared" si="139"/>
        <v>0</v>
      </c>
      <c r="AF41" s="5">
        <v>1</v>
      </c>
      <c r="AG41">
        <v>2</v>
      </c>
      <c r="AH41" s="31">
        <f t="shared" si="140"/>
        <v>1</v>
      </c>
      <c r="AI41" s="5">
        <v>1</v>
      </c>
      <c r="AJ41">
        <v>1</v>
      </c>
      <c r="AK41" s="31">
        <f t="shared" si="141"/>
        <v>0</v>
      </c>
      <c r="AL41" s="5">
        <v>0</v>
      </c>
      <c r="AM41">
        <v>0</v>
      </c>
      <c r="AN41" s="31">
        <f t="shared" si="142"/>
        <v>0</v>
      </c>
      <c r="AO41" s="5">
        <v>0</v>
      </c>
      <c r="AP41">
        <v>0</v>
      </c>
      <c r="AQ41" s="31">
        <f t="shared" si="63"/>
        <v>0</v>
      </c>
      <c r="AR41" s="5">
        <v>1</v>
      </c>
      <c r="AS41">
        <v>1</v>
      </c>
      <c r="AT41" s="31">
        <f t="shared" si="143"/>
        <v>0</v>
      </c>
      <c r="AU41" s="5">
        <v>0</v>
      </c>
      <c r="AV41">
        <v>0</v>
      </c>
      <c r="AW41" s="31">
        <f t="shared" si="144"/>
        <v>0</v>
      </c>
      <c r="AX41">
        <v>0</v>
      </c>
      <c r="AY41">
        <v>0</v>
      </c>
      <c r="AZ41" s="31">
        <f t="shared" si="145"/>
        <v>0</v>
      </c>
      <c r="BA41" s="5">
        <v>0</v>
      </c>
      <c r="BB41" s="5">
        <v>0</v>
      </c>
      <c r="BC41" s="31">
        <f t="shared" si="146"/>
        <v>0</v>
      </c>
      <c r="BD41">
        <v>1</v>
      </c>
      <c r="BE41">
        <v>1</v>
      </c>
      <c r="BF41" s="33">
        <f t="shared" si="147"/>
        <v>0</v>
      </c>
      <c r="BG41">
        <v>1</v>
      </c>
      <c r="BH41">
        <v>1</v>
      </c>
      <c r="BI41" s="31">
        <f t="shared" si="148"/>
        <v>0</v>
      </c>
      <c r="BJ41" s="5">
        <v>0</v>
      </c>
      <c r="BK41" s="5">
        <v>0</v>
      </c>
      <c r="BL41" s="31">
        <f t="shared" si="149"/>
        <v>0</v>
      </c>
      <c r="BM41" s="5">
        <v>0</v>
      </c>
      <c r="BN41" s="5">
        <v>0</v>
      </c>
      <c r="BO41" s="31">
        <f t="shared" si="150"/>
        <v>0</v>
      </c>
      <c r="BP41">
        <v>1</v>
      </c>
      <c r="BQ41">
        <v>1</v>
      </c>
      <c r="BR41" s="31">
        <f t="shared" si="151"/>
        <v>0</v>
      </c>
      <c r="BS41">
        <v>1</v>
      </c>
      <c r="BT41">
        <v>1</v>
      </c>
      <c r="BU41" s="31">
        <f t="shared" si="152"/>
        <v>0</v>
      </c>
      <c r="BV41">
        <v>0</v>
      </c>
      <c r="BW41">
        <v>0</v>
      </c>
      <c r="BX41" s="31">
        <f t="shared" si="153"/>
        <v>0</v>
      </c>
      <c r="BY41">
        <v>0</v>
      </c>
      <c r="BZ41">
        <v>0</v>
      </c>
      <c r="CA41" s="31">
        <f t="shared" si="154"/>
        <v>0</v>
      </c>
      <c r="CB41">
        <v>1</v>
      </c>
      <c r="CC41">
        <v>1</v>
      </c>
      <c r="CD41" s="31">
        <f t="shared" si="155"/>
        <v>0</v>
      </c>
      <c r="CE41">
        <v>1</v>
      </c>
      <c r="CF41">
        <v>1</v>
      </c>
      <c r="CG41" s="31">
        <f t="shared" si="156"/>
        <v>0</v>
      </c>
      <c r="CH41">
        <v>0</v>
      </c>
      <c r="CI41">
        <v>0</v>
      </c>
      <c r="CJ41" s="31">
        <f t="shared" si="157"/>
        <v>0</v>
      </c>
      <c r="CK41" s="5">
        <v>0</v>
      </c>
      <c r="CL41" s="5">
        <v>0</v>
      </c>
      <c r="CM41" s="31">
        <f t="shared" si="158"/>
        <v>0</v>
      </c>
      <c r="CN41" s="5">
        <v>0</v>
      </c>
      <c r="CO41" s="5">
        <v>0</v>
      </c>
      <c r="CP41" s="31">
        <f t="shared" si="159"/>
        <v>0</v>
      </c>
      <c r="CQ41">
        <v>1</v>
      </c>
      <c r="CR41">
        <v>1</v>
      </c>
      <c r="CS41" s="31">
        <f t="shared" si="160"/>
        <v>0</v>
      </c>
      <c r="CT41" s="5">
        <v>0</v>
      </c>
      <c r="CU41" s="5">
        <v>0</v>
      </c>
      <c r="CV41" s="31">
        <f t="shared" si="161"/>
        <v>0</v>
      </c>
      <c r="CW41">
        <v>0</v>
      </c>
      <c r="CX41">
        <v>0</v>
      </c>
      <c r="CY41" s="31">
        <f t="shared" si="162"/>
        <v>0</v>
      </c>
      <c r="CZ41">
        <v>1</v>
      </c>
      <c r="DA41">
        <v>1</v>
      </c>
      <c r="DB41" s="31">
        <f t="shared" si="163"/>
        <v>0</v>
      </c>
      <c r="DC41">
        <v>1</v>
      </c>
      <c r="DD41">
        <v>1</v>
      </c>
      <c r="DE41" s="31">
        <f t="shared" si="164"/>
        <v>0</v>
      </c>
      <c r="DF41">
        <v>0</v>
      </c>
      <c r="DG41">
        <v>0</v>
      </c>
      <c r="DH41" s="31">
        <f t="shared" si="165"/>
        <v>0</v>
      </c>
      <c r="DI41">
        <v>1</v>
      </c>
      <c r="DJ41">
        <v>1</v>
      </c>
      <c r="DK41" s="31">
        <f t="shared" si="166"/>
        <v>0</v>
      </c>
      <c r="DL41">
        <v>1</v>
      </c>
      <c r="DM41">
        <v>1</v>
      </c>
      <c r="DN41" s="31">
        <f t="shared" si="167"/>
        <v>0</v>
      </c>
      <c r="DO41">
        <v>0</v>
      </c>
      <c r="DP41">
        <v>0</v>
      </c>
      <c r="DQ41" s="31">
        <f t="shared" si="168"/>
        <v>0</v>
      </c>
      <c r="DR41">
        <v>1</v>
      </c>
      <c r="DS41">
        <v>1</v>
      </c>
      <c r="DT41" s="31">
        <f t="shared" si="169"/>
        <v>0</v>
      </c>
      <c r="DU41">
        <v>1</v>
      </c>
      <c r="DV41">
        <v>1</v>
      </c>
      <c r="DW41" s="31">
        <f t="shared" si="170"/>
        <v>0</v>
      </c>
      <c r="DX41">
        <v>0</v>
      </c>
      <c r="DY41">
        <v>0</v>
      </c>
      <c r="DZ41" s="31">
        <f t="shared" si="171"/>
        <v>0</v>
      </c>
      <c r="EA41">
        <v>0</v>
      </c>
      <c r="EB41">
        <v>0</v>
      </c>
      <c r="EC41" s="31">
        <f t="shared" si="172"/>
        <v>0</v>
      </c>
      <c r="ED41">
        <v>1</v>
      </c>
      <c r="EE41">
        <v>1</v>
      </c>
      <c r="EF41" s="31">
        <f t="shared" si="173"/>
        <v>0</v>
      </c>
      <c r="EG41">
        <v>0</v>
      </c>
      <c r="EH41">
        <v>0</v>
      </c>
      <c r="EI41" s="31">
        <f t="shared" si="174"/>
        <v>0</v>
      </c>
      <c r="EJ41">
        <v>0</v>
      </c>
      <c r="EK41">
        <v>0</v>
      </c>
      <c r="EL41" s="31">
        <f t="shared" si="175"/>
        <v>0</v>
      </c>
      <c r="EM41">
        <v>1</v>
      </c>
      <c r="EN41">
        <v>1</v>
      </c>
      <c r="EO41" s="31">
        <f t="shared" si="176"/>
        <v>0</v>
      </c>
      <c r="EP41">
        <v>1</v>
      </c>
      <c r="EQ41">
        <v>1</v>
      </c>
      <c r="ER41" s="31">
        <f t="shared" si="177"/>
        <v>0</v>
      </c>
      <c r="ES41">
        <v>0</v>
      </c>
      <c r="ET41">
        <v>0</v>
      </c>
      <c r="EU41" s="31">
        <f t="shared" si="178"/>
        <v>0</v>
      </c>
      <c r="EV41">
        <v>1</v>
      </c>
      <c r="EW41">
        <v>1</v>
      </c>
      <c r="EX41" s="31">
        <f t="shared" si="179"/>
        <v>0</v>
      </c>
      <c r="EY41">
        <v>1</v>
      </c>
      <c r="EZ41">
        <v>1</v>
      </c>
      <c r="FA41" s="31">
        <f t="shared" si="180"/>
        <v>0</v>
      </c>
      <c r="FB41">
        <v>0</v>
      </c>
      <c r="FC41">
        <v>0</v>
      </c>
      <c r="FD41" s="31">
        <f t="shared" si="181"/>
        <v>0</v>
      </c>
      <c r="FE41">
        <v>2</v>
      </c>
      <c r="FF41">
        <v>1</v>
      </c>
      <c r="FG41" s="31">
        <f t="shared" si="182"/>
        <v>1</v>
      </c>
      <c r="FH41">
        <v>1</v>
      </c>
      <c r="FI41">
        <v>1</v>
      </c>
      <c r="FJ41" s="31">
        <f t="shared" si="183"/>
        <v>0</v>
      </c>
      <c r="FK41">
        <v>0</v>
      </c>
      <c r="FL41">
        <v>0</v>
      </c>
      <c r="FM41" s="31">
        <f t="shared" si="184"/>
        <v>0</v>
      </c>
      <c r="FN41">
        <v>1</v>
      </c>
      <c r="FO41">
        <v>1</v>
      </c>
      <c r="FP41" s="31">
        <f t="shared" si="185"/>
        <v>0</v>
      </c>
      <c r="FQ41">
        <v>1</v>
      </c>
      <c r="FR41">
        <v>1</v>
      </c>
      <c r="FS41" s="31">
        <f t="shared" si="186"/>
        <v>0</v>
      </c>
      <c r="FT41">
        <v>0</v>
      </c>
      <c r="FU41">
        <v>0</v>
      </c>
      <c r="FV41" s="31">
        <f t="shared" si="187"/>
        <v>0</v>
      </c>
      <c r="FW41">
        <v>1</v>
      </c>
      <c r="FX41">
        <v>1</v>
      </c>
      <c r="FY41" s="31">
        <f t="shared" si="188"/>
        <v>0</v>
      </c>
      <c r="FZ41">
        <v>1</v>
      </c>
      <c r="GA41">
        <v>1</v>
      </c>
      <c r="GB41" s="31">
        <f t="shared" si="189"/>
        <v>0</v>
      </c>
      <c r="GC41">
        <v>0</v>
      </c>
      <c r="GD41">
        <v>0</v>
      </c>
      <c r="GE41" s="31">
        <f t="shared" si="190"/>
        <v>0</v>
      </c>
      <c r="GF41">
        <v>1</v>
      </c>
      <c r="GG41">
        <v>1</v>
      </c>
      <c r="GH41" s="31">
        <f t="shared" si="191"/>
        <v>0</v>
      </c>
      <c r="GI41">
        <v>1</v>
      </c>
      <c r="GJ41">
        <v>1</v>
      </c>
      <c r="GK41" s="31">
        <f t="shared" si="192"/>
        <v>0</v>
      </c>
      <c r="GL41">
        <v>0</v>
      </c>
      <c r="GM41">
        <v>0</v>
      </c>
      <c r="GN41" s="31">
        <f t="shared" si="193"/>
        <v>0</v>
      </c>
      <c r="GV41" s="5"/>
      <c r="GX41" s="5"/>
      <c r="GY41" s="5"/>
      <c r="GZ41" s="5"/>
      <c r="HJ41" s="5"/>
    </row>
    <row r="42" spans="1:218" x14ac:dyDescent="0.2">
      <c r="A42" s="5">
        <v>49</v>
      </c>
      <c r="B42">
        <v>1</v>
      </c>
      <c r="C42">
        <v>1</v>
      </c>
      <c r="D42" s="31">
        <f t="shared" si="130"/>
        <v>0</v>
      </c>
      <c r="E42">
        <v>3</v>
      </c>
      <c r="F42">
        <v>2</v>
      </c>
      <c r="G42" s="31">
        <f t="shared" si="131"/>
        <v>1</v>
      </c>
      <c r="H42" s="5">
        <v>0</v>
      </c>
      <c r="I42" s="5">
        <v>0</v>
      </c>
      <c r="J42" s="31">
        <f t="shared" si="132"/>
        <v>0</v>
      </c>
      <c r="K42" s="5">
        <v>0</v>
      </c>
      <c r="L42" s="5">
        <v>0</v>
      </c>
      <c r="M42" s="31">
        <f t="shared" si="133"/>
        <v>0</v>
      </c>
      <c r="N42">
        <v>2</v>
      </c>
      <c r="O42">
        <v>2</v>
      </c>
      <c r="P42" s="33">
        <f t="shared" si="134"/>
        <v>0</v>
      </c>
      <c r="Q42">
        <v>2</v>
      </c>
      <c r="R42">
        <v>3</v>
      </c>
      <c r="S42" s="31">
        <f t="shared" si="135"/>
        <v>1</v>
      </c>
      <c r="T42" s="5">
        <v>0</v>
      </c>
      <c r="U42" s="5">
        <v>0</v>
      </c>
      <c r="V42" s="33">
        <f t="shared" si="136"/>
        <v>0</v>
      </c>
      <c r="W42" s="5">
        <v>0</v>
      </c>
      <c r="X42" s="5">
        <v>0</v>
      </c>
      <c r="Y42" s="33">
        <f t="shared" si="137"/>
        <v>0</v>
      </c>
      <c r="Z42" s="5">
        <v>0</v>
      </c>
      <c r="AA42" s="5">
        <v>0</v>
      </c>
      <c r="AB42" s="33">
        <f t="shared" si="138"/>
        <v>0</v>
      </c>
      <c r="AC42">
        <v>1</v>
      </c>
      <c r="AD42">
        <v>2</v>
      </c>
      <c r="AE42" s="31">
        <f t="shared" si="139"/>
        <v>1</v>
      </c>
      <c r="AF42" s="5">
        <v>2</v>
      </c>
      <c r="AG42">
        <v>2</v>
      </c>
      <c r="AH42" s="31">
        <f t="shared" si="140"/>
        <v>0</v>
      </c>
      <c r="AI42" s="5">
        <v>0</v>
      </c>
      <c r="AJ42">
        <v>0</v>
      </c>
      <c r="AK42" s="31">
        <f t="shared" si="141"/>
        <v>0</v>
      </c>
      <c r="AL42" s="5">
        <v>0</v>
      </c>
      <c r="AM42">
        <v>0</v>
      </c>
      <c r="AN42" s="31">
        <f t="shared" si="142"/>
        <v>0</v>
      </c>
      <c r="AO42" s="5">
        <v>0</v>
      </c>
      <c r="AP42">
        <v>0</v>
      </c>
      <c r="AQ42" s="31">
        <f t="shared" si="63"/>
        <v>0</v>
      </c>
      <c r="AR42" s="5">
        <v>1</v>
      </c>
      <c r="AS42">
        <v>1</v>
      </c>
      <c r="AT42" s="31">
        <f t="shared" si="143"/>
        <v>0</v>
      </c>
      <c r="AU42" s="5">
        <v>1</v>
      </c>
      <c r="AV42">
        <v>1</v>
      </c>
      <c r="AW42" s="31">
        <f t="shared" si="144"/>
        <v>0</v>
      </c>
      <c r="AX42">
        <v>0</v>
      </c>
      <c r="AY42">
        <v>0</v>
      </c>
      <c r="AZ42" s="31">
        <f t="shared" si="145"/>
        <v>0</v>
      </c>
      <c r="BA42" s="5">
        <v>0</v>
      </c>
      <c r="BB42" s="5">
        <v>0</v>
      </c>
      <c r="BC42" s="31">
        <f t="shared" si="146"/>
        <v>0</v>
      </c>
      <c r="BD42">
        <v>1</v>
      </c>
      <c r="BE42">
        <v>1</v>
      </c>
      <c r="BF42" s="33">
        <f t="shared" si="147"/>
        <v>0</v>
      </c>
      <c r="BG42">
        <v>1</v>
      </c>
      <c r="BH42">
        <v>2</v>
      </c>
      <c r="BI42" s="31">
        <f t="shared" si="148"/>
        <v>1</v>
      </c>
      <c r="BJ42">
        <v>1</v>
      </c>
      <c r="BK42">
        <v>1</v>
      </c>
      <c r="BL42" s="31">
        <f t="shared" si="149"/>
        <v>0</v>
      </c>
      <c r="BM42" s="5">
        <v>0</v>
      </c>
      <c r="BN42" s="5">
        <v>0</v>
      </c>
      <c r="BO42" s="31">
        <f t="shared" si="150"/>
        <v>0</v>
      </c>
      <c r="BP42">
        <v>1</v>
      </c>
      <c r="BQ42">
        <v>1</v>
      </c>
      <c r="BR42" s="31">
        <f t="shared" si="151"/>
        <v>0</v>
      </c>
      <c r="BS42">
        <v>1</v>
      </c>
      <c r="BT42">
        <v>1</v>
      </c>
      <c r="BU42" s="31">
        <f t="shared" si="152"/>
        <v>0</v>
      </c>
      <c r="BV42">
        <v>0</v>
      </c>
      <c r="BW42">
        <v>0</v>
      </c>
      <c r="BX42" s="31">
        <f t="shared" si="153"/>
        <v>0</v>
      </c>
      <c r="BY42">
        <v>0</v>
      </c>
      <c r="BZ42">
        <v>0</v>
      </c>
      <c r="CA42" s="31">
        <f t="shared" si="154"/>
        <v>0</v>
      </c>
      <c r="CB42">
        <v>1</v>
      </c>
      <c r="CC42">
        <v>1</v>
      </c>
      <c r="CD42" s="31">
        <f t="shared" si="155"/>
        <v>0</v>
      </c>
      <c r="CE42">
        <v>1</v>
      </c>
      <c r="CF42">
        <v>2</v>
      </c>
      <c r="CG42" s="31">
        <f t="shared" si="156"/>
        <v>1</v>
      </c>
      <c r="CH42">
        <v>1</v>
      </c>
      <c r="CI42">
        <v>2</v>
      </c>
      <c r="CJ42" s="31">
        <f t="shared" si="157"/>
        <v>1</v>
      </c>
      <c r="CK42" s="5">
        <v>0</v>
      </c>
      <c r="CL42" s="5">
        <v>0</v>
      </c>
      <c r="CM42" s="31">
        <f t="shared" si="158"/>
        <v>0</v>
      </c>
      <c r="CN42" s="5">
        <v>0</v>
      </c>
      <c r="CO42" s="5">
        <v>0</v>
      </c>
      <c r="CP42" s="31">
        <f t="shared" si="159"/>
        <v>0</v>
      </c>
      <c r="CQ42">
        <v>1</v>
      </c>
      <c r="CR42">
        <v>1</v>
      </c>
      <c r="CS42" s="31">
        <f t="shared" si="160"/>
        <v>0</v>
      </c>
      <c r="CT42">
        <v>1</v>
      </c>
      <c r="CU42">
        <v>1</v>
      </c>
      <c r="CV42" s="31">
        <f t="shared" si="161"/>
        <v>0</v>
      </c>
      <c r="CW42">
        <v>0</v>
      </c>
      <c r="CX42">
        <v>0</v>
      </c>
      <c r="CY42" s="31">
        <f t="shared" si="162"/>
        <v>0</v>
      </c>
      <c r="CZ42">
        <v>1</v>
      </c>
      <c r="DA42">
        <v>1</v>
      </c>
      <c r="DB42" s="31">
        <f t="shared" si="163"/>
        <v>0</v>
      </c>
      <c r="DC42">
        <v>0</v>
      </c>
      <c r="DD42">
        <v>0</v>
      </c>
      <c r="DE42" s="31">
        <f t="shared" si="164"/>
        <v>0</v>
      </c>
      <c r="DF42">
        <v>0</v>
      </c>
      <c r="DG42">
        <v>0</v>
      </c>
      <c r="DH42" s="31">
        <f t="shared" si="165"/>
        <v>0</v>
      </c>
      <c r="DI42">
        <v>1</v>
      </c>
      <c r="DJ42">
        <v>1</v>
      </c>
      <c r="DK42" s="31">
        <f t="shared" si="166"/>
        <v>0</v>
      </c>
      <c r="DL42">
        <v>1</v>
      </c>
      <c r="DM42">
        <v>1</v>
      </c>
      <c r="DN42" s="31">
        <f t="shared" si="167"/>
        <v>0</v>
      </c>
      <c r="DO42">
        <v>0</v>
      </c>
      <c r="DP42">
        <v>0</v>
      </c>
      <c r="DQ42" s="31">
        <f t="shared" si="168"/>
        <v>0</v>
      </c>
      <c r="DR42">
        <v>1</v>
      </c>
      <c r="DS42">
        <v>1</v>
      </c>
      <c r="DT42" s="31">
        <f t="shared" si="169"/>
        <v>0</v>
      </c>
      <c r="DU42">
        <v>1</v>
      </c>
      <c r="DV42">
        <v>1</v>
      </c>
      <c r="DW42" s="31">
        <f t="shared" si="170"/>
        <v>0</v>
      </c>
      <c r="DX42">
        <v>0</v>
      </c>
      <c r="DY42">
        <v>0</v>
      </c>
      <c r="DZ42" s="31">
        <f t="shared" si="171"/>
        <v>0</v>
      </c>
      <c r="EA42">
        <v>0</v>
      </c>
      <c r="EB42">
        <v>0</v>
      </c>
      <c r="EC42" s="31">
        <f t="shared" si="172"/>
        <v>0</v>
      </c>
      <c r="ED42">
        <v>0</v>
      </c>
      <c r="EE42">
        <v>0</v>
      </c>
      <c r="EF42" s="31">
        <f t="shared" si="173"/>
        <v>0</v>
      </c>
      <c r="EG42">
        <v>1</v>
      </c>
      <c r="EH42">
        <v>2</v>
      </c>
      <c r="EI42" s="31">
        <f t="shared" si="174"/>
        <v>1</v>
      </c>
      <c r="EJ42">
        <v>0</v>
      </c>
      <c r="EK42">
        <v>0</v>
      </c>
      <c r="EL42" s="31">
        <f t="shared" si="175"/>
        <v>0</v>
      </c>
      <c r="EM42">
        <v>1</v>
      </c>
      <c r="EN42">
        <v>1</v>
      </c>
      <c r="EO42" s="31">
        <f t="shared" si="176"/>
        <v>0</v>
      </c>
      <c r="EP42">
        <v>1</v>
      </c>
      <c r="EQ42">
        <v>1</v>
      </c>
      <c r="ER42" s="31">
        <f t="shared" si="177"/>
        <v>0</v>
      </c>
      <c r="ES42">
        <v>0</v>
      </c>
      <c r="ET42">
        <v>0</v>
      </c>
      <c r="EU42" s="31">
        <f t="shared" si="178"/>
        <v>0</v>
      </c>
      <c r="EV42">
        <v>1</v>
      </c>
      <c r="EW42">
        <v>2</v>
      </c>
      <c r="EX42" s="31">
        <f t="shared" si="179"/>
        <v>1</v>
      </c>
      <c r="EY42">
        <v>1</v>
      </c>
      <c r="EZ42">
        <v>2</v>
      </c>
      <c r="FA42" s="31">
        <f t="shared" si="180"/>
        <v>1</v>
      </c>
      <c r="FB42">
        <v>1</v>
      </c>
      <c r="FC42">
        <v>2</v>
      </c>
      <c r="FD42" s="31">
        <f t="shared" si="181"/>
        <v>1</v>
      </c>
      <c r="FE42">
        <v>1</v>
      </c>
      <c r="FF42">
        <v>2</v>
      </c>
      <c r="FG42" s="31">
        <f t="shared" si="182"/>
        <v>1</v>
      </c>
      <c r="FH42">
        <v>1</v>
      </c>
      <c r="FI42">
        <v>1</v>
      </c>
      <c r="FJ42" s="31">
        <f t="shared" si="183"/>
        <v>0</v>
      </c>
      <c r="FK42">
        <v>0</v>
      </c>
      <c r="FL42">
        <v>0</v>
      </c>
      <c r="FM42" s="31">
        <f t="shared" si="184"/>
        <v>0</v>
      </c>
      <c r="FN42">
        <v>1</v>
      </c>
      <c r="FO42">
        <v>1</v>
      </c>
      <c r="FP42" s="31">
        <f t="shared" si="185"/>
        <v>0</v>
      </c>
      <c r="FQ42">
        <v>1</v>
      </c>
      <c r="FR42">
        <v>1</v>
      </c>
      <c r="FS42" s="31">
        <f t="shared" si="186"/>
        <v>0</v>
      </c>
      <c r="FT42">
        <v>0</v>
      </c>
      <c r="FU42">
        <v>0</v>
      </c>
      <c r="FV42" s="31">
        <f t="shared" si="187"/>
        <v>0</v>
      </c>
      <c r="FW42">
        <v>1</v>
      </c>
      <c r="FX42">
        <v>1</v>
      </c>
      <c r="FY42" s="31">
        <f t="shared" si="188"/>
        <v>0</v>
      </c>
      <c r="FZ42">
        <v>1</v>
      </c>
      <c r="GA42">
        <v>2</v>
      </c>
      <c r="GB42" s="31">
        <f t="shared" si="189"/>
        <v>1</v>
      </c>
      <c r="GC42">
        <v>0</v>
      </c>
      <c r="GD42">
        <v>0</v>
      </c>
      <c r="GE42" s="31">
        <f t="shared" si="190"/>
        <v>0</v>
      </c>
      <c r="GF42">
        <v>1</v>
      </c>
      <c r="GG42">
        <v>1</v>
      </c>
      <c r="GH42" s="31">
        <f t="shared" si="191"/>
        <v>0</v>
      </c>
      <c r="GI42">
        <v>1</v>
      </c>
      <c r="GJ42">
        <v>1</v>
      </c>
      <c r="GK42" s="31">
        <f t="shared" si="192"/>
        <v>0</v>
      </c>
      <c r="GL42">
        <v>0</v>
      </c>
      <c r="GM42">
        <v>0</v>
      </c>
      <c r="GN42" s="31">
        <f t="shared" si="193"/>
        <v>0</v>
      </c>
      <c r="GV42" s="5"/>
      <c r="GX42" s="5"/>
      <c r="GY42" s="5"/>
      <c r="GZ42" s="5"/>
      <c r="HJ42" s="5"/>
    </row>
    <row r="43" spans="1:218" x14ac:dyDescent="0.2">
      <c r="A43" s="5">
        <v>50</v>
      </c>
      <c r="B43">
        <v>2</v>
      </c>
      <c r="C43">
        <v>2</v>
      </c>
      <c r="D43" s="31">
        <f t="shared" si="130"/>
        <v>0</v>
      </c>
      <c r="E43">
        <v>1</v>
      </c>
      <c r="F43">
        <v>2</v>
      </c>
      <c r="G43" s="31">
        <f t="shared" si="131"/>
        <v>1</v>
      </c>
      <c r="H43">
        <v>1</v>
      </c>
      <c r="I43">
        <v>2</v>
      </c>
      <c r="J43" s="31">
        <f t="shared" si="132"/>
        <v>1</v>
      </c>
      <c r="K43" s="5">
        <v>0</v>
      </c>
      <c r="L43" s="5">
        <v>0</v>
      </c>
      <c r="M43" s="31">
        <f t="shared" si="133"/>
        <v>0</v>
      </c>
      <c r="N43">
        <v>2</v>
      </c>
      <c r="O43">
        <v>2</v>
      </c>
      <c r="P43" s="33">
        <f t="shared" si="134"/>
        <v>0</v>
      </c>
      <c r="Q43">
        <v>1</v>
      </c>
      <c r="R43">
        <v>1</v>
      </c>
      <c r="S43" s="31">
        <f t="shared" si="135"/>
        <v>0</v>
      </c>
      <c r="T43" s="5">
        <v>0</v>
      </c>
      <c r="U43" s="5">
        <v>0</v>
      </c>
      <c r="V43" s="33">
        <f t="shared" si="136"/>
        <v>0</v>
      </c>
      <c r="W43" s="5">
        <v>0</v>
      </c>
      <c r="X43" s="5">
        <v>0</v>
      </c>
      <c r="Y43" s="33">
        <f t="shared" si="137"/>
        <v>0</v>
      </c>
      <c r="Z43" s="5">
        <v>0</v>
      </c>
      <c r="AA43" s="5">
        <v>0</v>
      </c>
      <c r="AB43" s="33">
        <f t="shared" si="138"/>
        <v>0</v>
      </c>
      <c r="AC43">
        <v>1</v>
      </c>
      <c r="AD43">
        <v>1</v>
      </c>
      <c r="AE43" s="31">
        <f t="shared" si="139"/>
        <v>0</v>
      </c>
      <c r="AF43" s="5">
        <v>1</v>
      </c>
      <c r="AG43">
        <v>2</v>
      </c>
      <c r="AH43" s="31">
        <f t="shared" si="140"/>
        <v>1</v>
      </c>
      <c r="AI43" s="5">
        <v>1</v>
      </c>
      <c r="AJ43">
        <v>2</v>
      </c>
      <c r="AK43" s="31">
        <f t="shared" si="141"/>
        <v>1</v>
      </c>
      <c r="AL43" s="5">
        <v>0</v>
      </c>
      <c r="AM43">
        <v>0</v>
      </c>
      <c r="AN43" s="31">
        <f t="shared" si="142"/>
        <v>0</v>
      </c>
      <c r="AO43" s="5">
        <v>0</v>
      </c>
      <c r="AP43">
        <v>0</v>
      </c>
      <c r="AQ43" s="31">
        <f t="shared" si="63"/>
        <v>0</v>
      </c>
      <c r="AR43" s="5">
        <v>1</v>
      </c>
      <c r="AS43">
        <v>2</v>
      </c>
      <c r="AT43" s="31">
        <f t="shared" si="143"/>
        <v>1</v>
      </c>
      <c r="AU43" s="5">
        <v>0</v>
      </c>
      <c r="AV43">
        <v>0</v>
      </c>
      <c r="AW43" s="31">
        <f t="shared" si="144"/>
        <v>0</v>
      </c>
      <c r="AX43">
        <v>0</v>
      </c>
      <c r="AY43">
        <v>0</v>
      </c>
      <c r="AZ43" s="31">
        <f t="shared" si="145"/>
        <v>0</v>
      </c>
      <c r="BA43" s="5">
        <v>0</v>
      </c>
      <c r="BB43" s="5">
        <v>0</v>
      </c>
      <c r="BC43" s="31">
        <f t="shared" si="146"/>
        <v>0</v>
      </c>
      <c r="BD43">
        <v>1</v>
      </c>
      <c r="BE43">
        <v>2</v>
      </c>
      <c r="BF43" s="33">
        <f t="shared" si="147"/>
        <v>1</v>
      </c>
      <c r="BG43">
        <v>1</v>
      </c>
      <c r="BH43">
        <v>2</v>
      </c>
      <c r="BI43" s="31">
        <f t="shared" si="148"/>
        <v>1</v>
      </c>
      <c r="BJ43" s="5">
        <v>0</v>
      </c>
      <c r="BK43" s="5">
        <v>0</v>
      </c>
      <c r="BL43" s="31">
        <f t="shared" si="149"/>
        <v>0</v>
      </c>
      <c r="BM43" s="5">
        <v>0</v>
      </c>
      <c r="BN43" s="5">
        <v>0</v>
      </c>
      <c r="BO43" s="31">
        <f t="shared" si="150"/>
        <v>0</v>
      </c>
      <c r="BP43">
        <v>1</v>
      </c>
      <c r="BQ43">
        <v>1</v>
      </c>
      <c r="BR43" s="31">
        <f t="shared" si="151"/>
        <v>0</v>
      </c>
      <c r="BS43">
        <v>1</v>
      </c>
      <c r="BT43">
        <v>2</v>
      </c>
      <c r="BU43" s="31">
        <f t="shared" si="152"/>
        <v>1</v>
      </c>
      <c r="BV43">
        <v>0</v>
      </c>
      <c r="BW43">
        <v>0</v>
      </c>
      <c r="BX43" s="31">
        <f t="shared" si="153"/>
        <v>0</v>
      </c>
      <c r="BY43">
        <v>0</v>
      </c>
      <c r="BZ43">
        <v>0</v>
      </c>
      <c r="CA43" s="31">
        <f t="shared" si="154"/>
        <v>0</v>
      </c>
      <c r="CB43">
        <v>1</v>
      </c>
      <c r="CC43">
        <v>2</v>
      </c>
      <c r="CD43" s="31">
        <f t="shared" si="155"/>
        <v>1</v>
      </c>
      <c r="CE43">
        <v>1</v>
      </c>
      <c r="CF43">
        <v>2</v>
      </c>
      <c r="CG43" s="31">
        <f t="shared" si="156"/>
        <v>1</v>
      </c>
      <c r="CH43">
        <v>0</v>
      </c>
      <c r="CI43">
        <v>0</v>
      </c>
      <c r="CJ43" s="31">
        <f t="shared" si="157"/>
        <v>0</v>
      </c>
      <c r="CK43" s="5">
        <v>0</v>
      </c>
      <c r="CL43" s="5">
        <v>0</v>
      </c>
      <c r="CM43" s="31">
        <f t="shared" si="158"/>
        <v>0</v>
      </c>
      <c r="CN43" s="5">
        <v>0</v>
      </c>
      <c r="CO43" s="5">
        <v>0</v>
      </c>
      <c r="CP43" s="31">
        <f t="shared" si="159"/>
        <v>0</v>
      </c>
      <c r="CQ43">
        <v>1</v>
      </c>
      <c r="CR43">
        <v>2</v>
      </c>
      <c r="CS43" s="31">
        <f t="shared" si="160"/>
        <v>1</v>
      </c>
      <c r="CT43">
        <v>1</v>
      </c>
      <c r="CU43">
        <v>1</v>
      </c>
      <c r="CV43" s="31">
        <f t="shared" si="161"/>
        <v>0</v>
      </c>
      <c r="CW43">
        <v>0</v>
      </c>
      <c r="CX43">
        <v>0</v>
      </c>
      <c r="CY43" s="31">
        <f t="shared" si="162"/>
        <v>0</v>
      </c>
      <c r="CZ43">
        <v>1</v>
      </c>
      <c r="DA43">
        <v>2</v>
      </c>
      <c r="DB43" s="31">
        <f t="shared" si="163"/>
        <v>1</v>
      </c>
      <c r="DC43">
        <v>1</v>
      </c>
      <c r="DD43">
        <v>2</v>
      </c>
      <c r="DE43" s="31">
        <f t="shared" si="164"/>
        <v>1</v>
      </c>
      <c r="DF43">
        <v>0</v>
      </c>
      <c r="DG43">
        <v>0</v>
      </c>
      <c r="DH43" s="31">
        <f t="shared" si="165"/>
        <v>0</v>
      </c>
      <c r="DI43">
        <v>1</v>
      </c>
      <c r="DJ43">
        <v>1</v>
      </c>
      <c r="DK43" s="31">
        <f t="shared" si="166"/>
        <v>0</v>
      </c>
      <c r="DL43">
        <v>0</v>
      </c>
      <c r="DM43">
        <v>0</v>
      </c>
      <c r="DN43" s="31">
        <f t="shared" si="167"/>
        <v>0</v>
      </c>
      <c r="DO43">
        <v>0</v>
      </c>
      <c r="DP43">
        <v>0</v>
      </c>
      <c r="DQ43" s="31">
        <f t="shared" si="168"/>
        <v>0</v>
      </c>
      <c r="DR43">
        <v>1</v>
      </c>
      <c r="DS43">
        <v>1</v>
      </c>
      <c r="DT43" s="31">
        <f t="shared" si="169"/>
        <v>0</v>
      </c>
      <c r="DU43">
        <v>1</v>
      </c>
      <c r="DV43">
        <v>1</v>
      </c>
      <c r="DW43" s="31">
        <f t="shared" si="170"/>
        <v>0</v>
      </c>
      <c r="DX43">
        <v>0</v>
      </c>
      <c r="DY43">
        <v>0</v>
      </c>
      <c r="DZ43" s="31">
        <f t="shared" si="171"/>
        <v>0</v>
      </c>
      <c r="EA43">
        <v>0</v>
      </c>
      <c r="EB43">
        <v>0</v>
      </c>
      <c r="EC43" s="31">
        <f t="shared" si="172"/>
        <v>0</v>
      </c>
      <c r="ED43">
        <v>1</v>
      </c>
      <c r="EE43">
        <v>1</v>
      </c>
      <c r="EF43" s="31">
        <f t="shared" si="173"/>
        <v>0</v>
      </c>
      <c r="EG43">
        <v>0</v>
      </c>
      <c r="EH43">
        <v>0</v>
      </c>
      <c r="EI43" s="31">
        <f t="shared" si="174"/>
        <v>0</v>
      </c>
      <c r="EJ43">
        <v>0</v>
      </c>
      <c r="EK43">
        <v>0</v>
      </c>
      <c r="EL43" s="31">
        <f t="shared" si="175"/>
        <v>0</v>
      </c>
      <c r="EM43">
        <v>1</v>
      </c>
      <c r="EN43">
        <v>1</v>
      </c>
      <c r="EO43" s="31">
        <f t="shared" si="176"/>
        <v>0</v>
      </c>
      <c r="EP43">
        <v>0</v>
      </c>
      <c r="EQ43">
        <v>0</v>
      </c>
      <c r="ER43" s="31">
        <f t="shared" si="177"/>
        <v>0</v>
      </c>
      <c r="ES43">
        <v>0</v>
      </c>
      <c r="ET43">
        <v>0</v>
      </c>
      <c r="EU43" s="31">
        <f t="shared" si="178"/>
        <v>0</v>
      </c>
      <c r="EV43">
        <v>1</v>
      </c>
      <c r="EW43">
        <v>1</v>
      </c>
      <c r="EX43" s="31">
        <f t="shared" si="179"/>
        <v>0</v>
      </c>
      <c r="EY43">
        <v>1</v>
      </c>
      <c r="EZ43">
        <v>1</v>
      </c>
      <c r="FA43" s="31">
        <f t="shared" si="180"/>
        <v>0</v>
      </c>
      <c r="FB43">
        <v>0</v>
      </c>
      <c r="FC43">
        <v>0</v>
      </c>
      <c r="FD43" s="31">
        <f t="shared" si="181"/>
        <v>0</v>
      </c>
      <c r="FE43">
        <v>1</v>
      </c>
      <c r="FF43">
        <v>1</v>
      </c>
      <c r="FG43" s="31">
        <f t="shared" si="182"/>
        <v>0</v>
      </c>
      <c r="FH43">
        <v>1</v>
      </c>
      <c r="FI43">
        <v>1</v>
      </c>
      <c r="FJ43" s="31">
        <f t="shared" si="183"/>
        <v>0</v>
      </c>
      <c r="FK43">
        <v>0</v>
      </c>
      <c r="FL43">
        <v>0</v>
      </c>
      <c r="FM43" s="31">
        <f t="shared" si="184"/>
        <v>0</v>
      </c>
      <c r="FN43">
        <v>1</v>
      </c>
      <c r="FO43">
        <v>2</v>
      </c>
      <c r="FP43" s="31">
        <f t="shared" si="185"/>
        <v>1</v>
      </c>
      <c r="FQ43">
        <v>0</v>
      </c>
      <c r="FR43">
        <v>0</v>
      </c>
      <c r="FS43" s="31">
        <f t="shared" si="186"/>
        <v>0</v>
      </c>
      <c r="FT43">
        <v>0</v>
      </c>
      <c r="FU43">
        <v>0</v>
      </c>
      <c r="FV43" s="31">
        <f t="shared" si="187"/>
        <v>0</v>
      </c>
      <c r="FW43">
        <v>1</v>
      </c>
      <c r="FX43">
        <v>1</v>
      </c>
      <c r="FY43" s="31">
        <f t="shared" si="188"/>
        <v>0</v>
      </c>
      <c r="FZ43">
        <v>0</v>
      </c>
      <c r="GA43">
        <v>0</v>
      </c>
      <c r="GB43" s="31">
        <f t="shared" si="189"/>
        <v>0</v>
      </c>
      <c r="GC43">
        <v>0</v>
      </c>
      <c r="GD43">
        <v>0</v>
      </c>
      <c r="GE43" s="31">
        <f t="shared" si="190"/>
        <v>0</v>
      </c>
      <c r="GF43">
        <v>1</v>
      </c>
      <c r="GG43">
        <v>1</v>
      </c>
      <c r="GH43" s="31">
        <f t="shared" si="191"/>
        <v>0</v>
      </c>
      <c r="GI43">
        <v>1</v>
      </c>
      <c r="GJ43">
        <v>1</v>
      </c>
      <c r="GK43" s="31">
        <f t="shared" si="192"/>
        <v>0</v>
      </c>
      <c r="GL43">
        <v>0</v>
      </c>
      <c r="GM43">
        <v>0</v>
      </c>
      <c r="GN43" s="31">
        <f t="shared" si="193"/>
        <v>0</v>
      </c>
      <c r="GV43" s="5"/>
      <c r="GX43" s="5"/>
      <c r="GY43" s="5"/>
      <c r="GZ43" s="5"/>
      <c r="HJ43" s="5"/>
    </row>
    <row r="44" spans="1:218" x14ac:dyDescent="0.2">
      <c r="A44" s="5">
        <v>51</v>
      </c>
      <c r="B44">
        <v>1</v>
      </c>
      <c r="C44">
        <v>1</v>
      </c>
      <c r="D44" s="31">
        <f t="shared" si="130"/>
        <v>0</v>
      </c>
      <c r="E44">
        <v>3</v>
      </c>
      <c r="F44">
        <v>2</v>
      </c>
      <c r="G44" s="31">
        <f t="shared" si="131"/>
        <v>1</v>
      </c>
      <c r="H44">
        <v>1</v>
      </c>
      <c r="I44">
        <v>1</v>
      </c>
      <c r="J44" s="31">
        <f t="shared" si="132"/>
        <v>0</v>
      </c>
      <c r="K44" s="5">
        <v>0</v>
      </c>
      <c r="L44" s="5">
        <v>0</v>
      </c>
      <c r="M44" s="31">
        <f t="shared" si="133"/>
        <v>0</v>
      </c>
      <c r="N44">
        <v>1</v>
      </c>
      <c r="O44">
        <v>1</v>
      </c>
      <c r="P44" s="33">
        <f t="shared" si="134"/>
        <v>0</v>
      </c>
      <c r="Q44">
        <v>1</v>
      </c>
      <c r="R44">
        <v>1</v>
      </c>
      <c r="S44" s="31">
        <f t="shared" si="135"/>
        <v>0</v>
      </c>
      <c r="T44" s="5">
        <v>0</v>
      </c>
      <c r="U44" s="5">
        <v>0</v>
      </c>
      <c r="V44" s="33">
        <f t="shared" si="136"/>
        <v>0</v>
      </c>
      <c r="W44" s="5">
        <v>0</v>
      </c>
      <c r="X44" s="5">
        <v>0</v>
      </c>
      <c r="Y44" s="33">
        <f t="shared" si="137"/>
        <v>0</v>
      </c>
      <c r="Z44" s="5">
        <v>0</v>
      </c>
      <c r="AA44" s="5">
        <v>0</v>
      </c>
      <c r="AB44" s="33">
        <f t="shared" si="138"/>
        <v>0</v>
      </c>
      <c r="AC44">
        <v>1</v>
      </c>
      <c r="AD44">
        <v>1</v>
      </c>
      <c r="AE44" s="31">
        <f t="shared" si="139"/>
        <v>0</v>
      </c>
      <c r="AF44" s="5">
        <v>1</v>
      </c>
      <c r="AG44">
        <v>1</v>
      </c>
      <c r="AH44" s="31">
        <f t="shared" si="140"/>
        <v>0</v>
      </c>
      <c r="AI44" s="5">
        <v>0</v>
      </c>
      <c r="AJ44">
        <v>0</v>
      </c>
      <c r="AK44" s="31">
        <f t="shared" si="141"/>
        <v>0</v>
      </c>
      <c r="AL44" s="5">
        <v>0</v>
      </c>
      <c r="AM44">
        <v>0</v>
      </c>
      <c r="AN44" s="31">
        <f t="shared" si="142"/>
        <v>0</v>
      </c>
      <c r="AO44" s="5">
        <v>0</v>
      </c>
      <c r="AP44">
        <v>0</v>
      </c>
      <c r="AQ44" s="31">
        <f t="shared" si="63"/>
        <v>0</v>
      </c>
      <c r="AR44" s="5">
        <v>1</v>
      </c>
      <c r="AS44">
        <v>1</v>
      </c>
      <c r="AT44" s="31">
        <f t="shared" si="143"/>
        <v>0</v>
      </c>
      <c r="AU44" s="5">
        <v>1</v>
      </c>
      <c r="AV44">
        <v>1</v>
      </c>
      <c r="AW44" s="31">
        <f t="shared" si="144"/>
        <v>0</v>
      </c>
      <c r="AX44">
        <v>0</v>
      </c>
      <c r="AY44">
        <v>0</v>
      </c>
      <c r="AZ44" s="31">
        <f t="shared" si="145"/>
        <v>0</v>
      </c>
      <c r="BA44" s="5">
        <v>0</v>
      </c>
      <c r="BB44" s="5">
        <v>0</v>
      </c>
      <c r="BC44" s="31">
        <f t="shared" si="146"/>
        <v>0</v>
      </c>
      <c r="BD44">
        <v>1</v>
      </c>
      <c r="BE44">
        <v>2</v>
      </c>
      <c r="BF44" s="33">
        <f t="shared" si="147"/>
        <v>1</v>
      </c>
      <c r="BG44">
        <v>1</v>
      </c>
      <c r="BH44">
        <v>2</v>
      </c>
      <c r="BI44" s="31">
        <f t="shared" si="148"/>
        <v>1</v>
      </c>
      <c r="BJ44" s="5">
        <v>0</v>
      </c>
      <c r="BK44" s="5">
        <v>0</v>
      </c>
      <c r="BL44" s="31">
        <f t="shared" si="149"/>
        <v>0</v>
      </c>
      <c r="BM44" s="5">
        <v>0</v>
      </c>
      <c r="BN44" s="5">
        <v>0</v>
      </c>
      <c r="BO44" s="31">
        <f t="shared" si="150"/>
        <v>0</v>
      </c>
      <c r="BP44">
        <v>1</v>
      </c>
      <c r="BQ44">
        <v>2</v>
      </c>
      <c r="BR44" s="31">
        <f t="shared" si="151"/>
        <v>1</v>
      </c>
      <c r="BS44">
        <v>1</v>
      </c>
      <c r="BT44">
        <v>2</v>
      </c>
      <c r="BU44" s="31">
        <f t="shared" si="152"/>
        <v>1</v>
      </c>
      <c r="BV44">
        <v>0</v>
      </c>
      <c r="BW44">
        <v>0</v>
      </c>
      <c r="BX44" s="31">
        <f t="shared" si="153"/>
        <v>0</v>
      </c>
      <c r="BY44">
        <v>0</v>
      </c>
      <c r="BZ44">
        <v>0</v>
      </c>
      <c r="CA44" s="31">
        <f t="shared" si="154"/>
        <v>0</v>
      </c>
      <c r="CB44">
        <v>1</v>
      </c>
      <c r="CC44">
        <v>2</v>
      </c>
      <c r="CD44" s="31">
        <f t="shared" si="155"/>
        <v>1</v>
      </c>
      <c r="CE44">
        <v>1</v>
      </c>
      <c r="CF44">
        <v>2</v>
      </c>
      <c r="CG44" s="31">
        <f t="shared" si="156"/>
        <v>1</v>
      </c>
      <c r="CH44">
        <v>0</v>
      </c>
      <c r="CI44">
        <v>0</v>
      </c>
      <c r="CJ44" s="31">
        <f t="shared" si="157"/>
        <v>0</v>
      </c>
      <c r="CK44" s="5">
        <v>0</v>
      </c>
      <c r="CL44" s="5">
        <v>0</v>
      </c>
      <c r="CM44" s="31">
        <f t="shared" si="158"/>
        <v>0</v>
      </c>
      <c r="CN44" s="5">
        <v>0</v>
      </c>
      <c r="CO44" s="5">
        <v>0</v>
      </c>
      <c r="CP44" s="31">
        <f t="shared" si="159"/>
        <v>0</v>
      </c>
      <c r="CQ44">
        <v>1</v>
      </c>
      <c r="CR44">
        <v>1</v>
      </c>
      <c r="CS44" s="31">
        <f t="shared" si="160"/>
        <v>0</v>
      </c>
      <c r="CT44">
        <v>1</v>
      </c>
      <c r="CU44">
        <v>1</v>
      </c>
      <c r="CV44" s="31">
        <f t="shared" si="161"/>
        <v>0</v>
      </c>
      <c r="CW44">
        <v>0</v>
      </c>
      <c r="CX44">
        <v>0</v>
      </c>
      <c r="CY44" s="31">
        <f t="shared" si="162"/>
        <v>0</v>
      </c>
      <c r="CZ44">
        <v>1</v>
      </c>
      <c r="DA44">
        <v>2</v>
      </c>
      <c r="DB44" s="31">
        <f t="shared" si="163"/>
        <v>1</v>
      </c>
      <c r="DC44">
        <v>1</v>
      </c>
      <c r="DD44">
        <v>2</v>
      </c>
      <c r="DE44" s="31">
        <f t="shared" si="164"/>
        <v>1</v>
      </c>
      <c r="DF44">
        <v>1</v>
      </c>
      <c r="DG44">
        <v>2</v>
      </c>
      <c r="DH44" s="31">
        <f t="shared" si="165"/>
        <v>1</v>
      </c>
      <c r="DI44">
        <v>1</v>
      </c>
      <c r="DJ44">
        <v>2</v>
      </c>
      <c r="DK44" s="31">
        <f t="shared" si="166"/>
        <v>1</v>
      </c>
      <c r="DL44">
        <v>1</v>
      </c>
      <c r="DM44">
        <v>2</v>
      </c>
      <c r="DN44" s="31">
        <f t="shared" si="167"/>
        <v>1</v>
      </c>
      <c r="DO44">
        <v>0</v>
      </c>
      <c r="DP44">
        <v>0</v>
      </c>
      <c r="DQ44" s="31">
        <f t="shared" si="168"/>
        <v>0</v>
      </c>
      <c r="DR44">
        <v>1</v>
      </c>
      <c r="DS44">
        <v>2</v>
      </c>
      <c r="DT44" s="31">
        <f t="shared" si="169"/>
        <v>1</v>
      </c>
      <c r="DU44">
        <v>1</v>
      </c>
      <c r="DV44">
        <v>1</v>
      </c>
      <c r="DW44" s="31">
        <f t="shared" si="170"/>
        <v>0</v>
      </c>
      <c r="DX44">
        <v>0</v>
      </c>
      <c r="DY44">
        <v>0</v>
      </c>
      <c r="DZ44" s="31">
        <f t="shared" si="171"/>
        <v>0</v>
      </c>
      <c r="EA44">
        <v>0</v>
      </c>
      <c r="EB44">
        <v>0</v>
      </c>
      <c r="EC44" s="31">
        <f t="shared" si="172"/>
        <v>0</v>
      </c>
      <c r="ED44">
        <v>1</v>
      </c>
      <c r="EE44">
        <v>1</v>
      </c>
      <c r="EF44" s="31">
        <f t="shared" si="173"/>
        <v>0</v>
      </c>
      <c r="EG44">
        <v>1</v>
      </c>
      <c r="EH44">
        <v>2</v>
      </c>
      <c r="EI44" s="31">
        <f t="shared" si="174"/>
        <v>1</v>
      </c>
      <c r="EJ44">
        <v>0</v>
      </c>
      <c r="EK44">
        <v>0</v>
      </c>
      <c r="EL44" s="31">
        <f t="shared" si="175"/>
        <v>0</v>
      </c>
      <c r="EM44">
        <v>1</v>
      </c>
      <c r="EN44">
        <v>1</v>
      </c>
      <c r="EO44" s="31">
        <f t="shared" si="176"/>
        <v>0</v>
      </c>
      <c r="EP44">
        <v>1</v>
      </c>
      <c r="EQ44">
        <v>1</v>
      </c>
      <c r="ER44" s="31">
        <f t="shared" si="177"/>
        <v>0</v>
      </c>
      <c r="ES44">
        <v>0</v>
      </c>
      <c r="ET44">
        <v>0</v>
      </c>
      <c r="EU44" s="31">
        <f t="shared" si="178"/>
        <v>0</v>
      </c>
      <c r="EV44">
        <v>1</v>
      </c>
      <c r="EW44">
        <v>1</v>
      </c>
      <c r="EX44" s="31">
        <f t="shared" si="179"/>
        <v>0</v>
      </c>
      <c r="EY44">
        <v>1</v>
      </c>
      <c r="EZ44">
        <v>1</v>
      </c>
      <c r="FA44" s="31">
        <f t="shared" si="180"/>
        <v>0</v>
      </c>
      <c r="FB44">
        <v>0</v>
      </c>
      <c r="FC44">
        <v>0</v>
      </c>
      <c r="FD44" s="31">
        <f t="shared" si="181"/>
        <v>0</v>
      </c>
      <c r="FE44">
        <v>1</v>
      </c>
      <c r="FF44">
        <v>2</v>
      </c>
      <c r="FG44" s="31">
        <f t="shared" si="182"/>
        <v>1</v>
      </c>
      <c r="FH44">
        <v>1</v>
      </c>
      <c r="FI44">
        <v>1</v>
      </c>
      <c r="FJ44" s="31">
        <f t="shared" si="183"/>
        <v>0</v>
      </c>
      <c r="FK44">
        <v>0</v>
      </c>
      <c r="FL44">
        <v>0</v>
      </c>
      <c r="FM44" s="31">
        <f t="shared" si="184"/>
        <v>0</v>
      </c>
      <c r="FN44">
        <v>1</v>
      </c>
      <c r="FO44">
        <v>1</v>
      </c>
      <c r="FP44" s="31">
        <f t="shared" si="185"/>
        <v>0</v>
      </c>
      <c r="FQ44">
        <v>1</v>
      </c>
      <c r="FR44">
        <v>1</v>
      </c>
      <c r="FS44" s="31">
        <f t="shared" si="186"/>
        <v>0</v>
      </c>
      <c r="FT44">
        <v>0</v>
      </c>
      <c r="FU44">
        <v>0</v>
      </c>
      <c r="FV44" s="31">
        <f t="shared" si="187"/>
        <v>0</v>
      </c>
      <c r="FW44">
        <v>1</v>
      </c>
      <c r="FX44">
        <v>1</v>
      </c>
      <c r="FY44" s="31">
        <f t="shared" si="188"/>
        <v>0</v>
      </c>
      <c r="FZ44">
        <v>0</v>
      </c>
      <c r="GA44">
        <v>0</v>
      </c>
      <c r="GB44" s="31">
        <f t="shared" si="189"/>
        <v>0</v>
      </c>
      <c r="GC44">
        <v>0</v>
      </c>
      <c r="GD44">
        <v>0</v>
      </c>
      <c r="GE44" s="31">
        <f t="shared" si="190"/>
        <v>0</v>
      </c>
      <c r="GF44">
        <v>1</v>
      </c>
      <c r="GG44">
        <v>1</v>
      </c>
      <c r="GH44" s="31">
        <f t="shared" si="191"/>
        <v>0</v>
      </c>
      <c r="GI44">
        <v>0</v>
      </c>
      <c r="GJ44">
        <v>0</v>
      </c>
      <c r="GK44" s="31">
        <f t="shared" si="192"/>
        <v>0</v>
      </c>
      <c r="GL44">
        <v>0</v>
      </c>
      <c r="GM44">
        <v>0</v>
      </c>
      <c r="GN44" s="31">
        <f t="shared" si="193"/>
        <v>0</v>
      </c>
      <c r="GV44" s="5"/>
      <c r="GX44" s="5"/>
      <c r="GY44" s="5"/>
      <c r="GZ44" s="5"/>
      <c r="HJ44" s="5"/>
    </row>
    <row r="45" spans="1:218" x14ac:dyDescent="0.2">
      <c r="A45" s="5">
        <v>52</v>
      </c>
      <c r="B45">
        <v>1</v>
      </c>
      <c r="C45">
        <v>1</v>
      </c>
      <c r="D45" s="31">
        <f t="shared" si="130"/>
        <v>0</v>
      </c>
      <c r="E45">
        <v>2</v>
      </c>
      <c r="F45">
        <v>2</v>
      </c>
      <c r="G45" s="31">
        <f t="shared" si="131"/>
        <v>0</v>
      </c>
      <c r="H45" s="5">
        <v>0</v>
      </c>
      <c r="I45" s="5">
        <v>0</v>
      </c>
      <c r="J45" s="31">
        <f t="shared" si="132"/>
        <v>0</v>
      </c>
      <c r="K45" s="5">
        <v>0</v>
      </c>
      <c r="L45" s="5">
        <v>0</v>
      </c>
      <c r="M45" s="31">
        <f t="shared" si="133"/>
        <v>0</v>
      </c>
      <c r="N45">
        <v>3</v>
      </c>
      <c r="O45">
        <v>2</v>
      </c>
      <c r="P45" s="33">
        <f t="shared" si="134"/>
        <v>1</v>
      </c>
      <c r="Q45">
        <v>1</v>
      </c>
      <c r="R45">
        <v>1</v>
      </c>
      <c r="S45" s="31">
        <f t="shared" si="135"/>
        <v>0</v>
      </c>
      <c r="T45">
        <v>3</v>
      </c>
      <c r="U45">
        <v>2</v>
      </c>
      <c r="V45" s="33">
        <f t="shared" si="136"/>
        <v>1</v>
      </c>
      <c r="W45" s="5">
        <v>0</v>
      </c>
      <c r="X45" s="5">
        <v>0</v>
      </c>
      <c r="Y45" s="33">
        <f t="shared" si="137"/>
        <v>0</v>
      </c>
      <c r="Z45" s="5">
        <v>0</v>
      </c>
      <c r="AA45" s="5">
        <v>0</v>
      </c>
      <c r="AB45" s="33">
        <f t="shared" si="138"/>
        <v>0</v>
      </c>
      <c r="AC45">
        <v>1</v>
      </c>
      <c r="AD45">
        <v>1</v>
      </c>
      <c r="AE45" s="31">
        <f t="shared" si="139"/>
        <v>0</v>
      </c>
      <c r="AF45" s="5">
        <v>2</v>
      </c>
      <c r="AG45">
        <v>1</v>
      </c>
      <c r="AH45" s="31">
        <f t="shared" si="140"/>
        <v>1</v>
      </c>
      <c r="AI45" s="5">
        <v>0</v>
      </c>
      <c r="AJ45">
        <v>0</v>
      </c>
      <c r="AK45" s="31">
        <f t="shared" si="141"/>
        <v>0</v>
      </c>
      <c r="AL45" s="5">
        <v>0</v>
      </c>
      <c r="AM45">
        <v>0</v>
      </c>
      <c r="AN45" s="31">
        <f t="shared" si="142"/>
        <v>0</v>
      </c>
      <c r="AO45" s="5">
        <v>0</v>
      </c>
      <c r="AP45">
        <v>0</v>
      </c>
      <c r="AQ45" s="31">
        <f t="shared" si="63"/>
        <v>0</v>
      </c>
      <c r="AR45" s="5">
        <v>1</v>
      </c>
      <c r="AS45">
        <v>1</v>
      </c>
      <c r="AT45" s="31">
        <f t="shared" si="143"/>
        <v>0</v>
      </c>
      <c r="AU45" s="5">
        <v>1</v>
      </c>
      <c r="AV45">
        <v>1</v>
      </c>
      <c r="AW45" s="31">
        <f t="shared" si="144"/>
        <v>0</v>
      </c>
      <c r="AX45">
        <v>0</v>
      </c>
      <c r="AY45">
        <v>0</v>
      </c>
      <c r="AZ45" s="31">
        <f t="shared" si="145"/>
        <v>0</v>
      </c>
      <c r="BA45" s="5">
        <v>0</v>
      </c>
      <c r="BB45" s="5">
        <v>0</v>
      </c>
      <c r="BC45" s="31">
        <f t="shared" si="146"/>
        <v>0</v>
      </c>
      <c r="BD45">
        <v>1</v>
      </c>
      <c r="BE45">
        <v>1</v>
      </c>
      <c r="BF45" s="33">
        <f t="shared" si="147"/>
        <v>0</v>
      </c>
      <c r="BG45">
        <v>2</v>
      </c>
      <c r="BH45">
        <v>2</v>
      </c>
      <c r="BI45" s="31">
        <f t="shared" si="148"/>
        <v>0</v>
      </c>
      <c r="BJ45" s="5">
        <v>0</v>
      </c>
      <c r="BK45" s="5">
        <v>0</v>
      </c>
      <c r="BL45" s="31">
        <f t="shared" si="149"/>
        <v>0</v>
      </c>
      <c r="BM45" s="5">
        <v>0</v>
      </c>
      <c r="BN45" s="5">
        <v>0</v>
      </c>
      <c r="BO45" s="31">
        <f t="shared" si="150"/>
        <v>0</v>
      </c>
      <c r="BP45">
        <v>1</v>
      </c>
      <c r="BQ45">
        <v>1</v>
      </c>
      <c r="BR45" s="31">
        <f t="shared" si="151"/>
        <v>0</v>
      </c>
      <c r="BS45" s="5">
        <v>0</v>
      </c>
      <c r="BT45" s="5">
        <v>0</v>
      </c>
      <c r="BU45" s="31">
        <f t="shared" si="152"/>
        <v>0</v>
      </c>
      <c r="BV45">
        <v>0</v>
      </c>
      <c r="BW45">
        <v>0</v>
      </c>
      <c r="BX45" s="31">
        <f t="shared" si="153"/>
        <v>0</v>
      </c>
      <c r="BY45">
        <v>0</v>
      </c>
      <c r="BZ45">
        <v>0</v>
      </c>
      <c r="CA45" s="31">
        <f t="shared" si="154"/>
        <v>0</v>
      </c>
      <c r="CB45">
        <v>1</v>
      </c>
      <c r="CC45">
        <v>2</v>
      </c>
      <c r="CD45" s="31">
        <f t="shared" si="155"/>
        <v>1</v>
      </c>
      <c r="CE45">
        <v>1</v>
      </c>
      <c r="CF45">
        <v>2</v>
      </c>
      <c r="CG45" s="31">
        <f t="shared" si="156"/>
        <v>1</v>
      </c>
      <c r="CH45">
        <v>0</v>
      </c>
      <c r="CI45">
        <v>0</v>
      </c>
      <c r="CJ45" s="31">
        <f t="shared" si="157"/>
        <v>0</v>
      </c>
      <c r="CK45" s="5">
        <v>0</v>
      </c>
      <c r="CL45" s="5">
        <v>0</v>
      </c>
      <c r="CM45" s="31">
        <f t="shared" si="158"/>
        <v>0</v>
      </c>
      <c r="CN45" s="5">
        <v>0</v>
      </c>
      <c r="CO45" s="5">
        <v>0</v>
      </c>
      <c r="CP45" s="31">
        <f t="shared" si="159"/>
        <v>0</v>
      </c>
      <c r="CQ45">
        <v>1</v>
      </c>
      <c r="CR45">
        <v>2</v>
      </c>
      <c r="CS45" s="31">
        <f t="shared" si="160"/>
        <v>1</v>
      </c>
      <c r="CT45">
        <v>1</v>
      </c>
      <c r="CU45">
        <v>2</v>
      </c>
      <c r="CV45" s="31">
        <f t="shared" si="161"/>
        <v>1</v>
      </c>
      <c r="CW45">
        <v>0</v>
      </c>
      <c r="CX45">
        <v>0</v>
      </c>
      <c r="CY45" s="31">
        <f t="shared" si="162"/>
        <v>0</v>
      </c>
      <c r="CZ45">
        <v>1</v>
      </c>
      <c r="DA45">
        <v>2</v>
      </c>
      <c r="DB45" s="31">
        <f t="shared" si="163"/>
        <v>1</v>
      </c>
      <c r="DC45">
        <v>1</v>
      </c>
      <c r="DD45">
        <v>2</v>
      </c>
      <c r="DE45" s="31">
        <f t="shared" si="164"/>
        <v>1</v>
      </c>
      <c r="DF45">
        <v>0</v>
      </c>
      <c r="DG45">
        <v>0</v>
      </c>
      <c r="DH45" s="31">
        <f t="shared" si="165"/>
        <v>0</v>
      </c>
      <c r="DI45">
        <v>1</v>
      </c>
      <c r="DJ45">
        <v>1</v>
      </c>
      <c r="DK45" s="31">
        <f t="shared" si="166"/>
        <v>0</v>
      </c>
      <c r="DL45">
        <v>1</v>
      </c>
      <c r="DM45">
        <v>1</v>
      </c>
      <c r="DN45" s="31">
        <f t="shared" si="167"/>
        <v>0</v>
      </c>
      <c r="DO45">
        <v>0</v>
      </c>
      <c r="DP45">
        <v>0</v>
      </c>
      <c r="DQ45" s="31">
        <f t="shared" si="168"/>
        <v>0</v>
      </c>
      <c r="DR45">
        <v>1</v>
      </c>
      <c r="DS45">
        <v>1</v>
      </c>
      <c r="DT45" s="31">
        <f t="shared" si="169"/>
        <v>0</v>
      </c>
      <c r="DU45">
        <v>1</v>
      </c>
      <c r="DV45">
        <v>1</v>
      </c>
      <c r="DW45" s="31">
        <f t="shared" si="170"/>
        <v>0</v>
      </c>
      <c r="DX45">
        <v>0</v>
      </c>
      <c r="DY45">
        <v>0</v>
      </c>
      <c r="DZ45" s="31">
        <f t="shared" si="171"/>
        <v>0</v>
      </c>
      <c r="EA45">
        <v>0</v>
      </c>
      <c r="EB45">
        <v>0</v>
      </c>
      <c r="EC45" s="31">
        <f t="shared" si="172"/>
        <v>0</v>
      </c>
      <c r="ED45">
        <v>1</v>
      </c>
      <c r="EE45">
        <v>1</v>
      </c>
      <c r="EF45" s="31">
        <f t="shared" si="173"/>
        <v>0</v>
      </c>
      <c r="EG45">
        <v>1</v>
      </c>
      <c r="EH45">
        <v>2</v>
      </c>
      <c r="EI45" s="31">
        <f t="shared" si="174"/>
        <v>1</v>
      </c>
      <c r="EJ45">
        <v>0</v>
      </c>
      <c r="EK45">
        <v>0</v>
      </c>
      <c r="EL45" s="31">
        <f t="shared" si="175"/>
        <v>0</v>
      </c>
      <c r="EM45">
        <v>1</v>
      </c>
      <c r="EN45">
        <v>1</v>
      </c>
      <c r="EO45" s="31">
        <f t="shared" si="176"/>
        <v>0</v>
      </c>
      <c r="EP45">
        <v>2</v>
      </c>
      <c r="EQ45">
        <v>1</v>
      </c>
      <c r="ER45" s="31">
        <f t="shared" si="177"/>
        <v>1</v>
      </c>
      <c r="ES45">
        <v>0</v>
      </c>
      <c r="ET45">
        <v>0</v>
      </c>
      <c r="EU45" s="31">
        <f t="shared" si="178"/>
        <v>0</v>
      </c>
      <c r="EV45">
        <v>0</v>
      </c>
      <c r="EW45">
        <v>0</v>
      </c>
      <c r="EX45" s="31">
        <f t="shared" si="179"/>
        <v>0</v>
      </c>
      <c r="EY45">
        <v>0</v>
      </c>
      <c r="EZ45">
        <v>0</v>
      </c>
      <c r="FA45" s="31">
        <f t="shared" si="180"/>
        <v>0</v>
      </c>
      <c r="FB45">
        <v>0</v>
      </c>
      <c r="FC45">
        <v>0</v>
      </c>
      <c r="FD45" s="31">
        <f t="shared" si="181"/>
        <v>0</v>
      </c>
      <c r="FE45">
        <v>0</v>
      </c>
      <c r="FF45">
        <v>0</v>
      </c>
      <c r="FG45" s="31">
        <f t="shared" si="182"/>
        <v>0</v>
      </c>
      <c r="FH45">
        <v>0</v>
      </c>
      <c r="FI45">
        <v>0</v>
      </c>
      <c r="FJ45" s="31">
        <f t="shared" si="183"/>
        <v>0</v>
      </c>
      <c r="FK45">
        <v>0</v>
      </c>
      <c r="FL45">
        <v>0</v>
      </c>
      <c r="FM45" s="31">
        <f t="shared" si="184"/>
        <v>0</v>
      </c>
      <c r="FN45">
        <v>0</v>
      </c>
      <c r="FO45" t="s">
        <v>1309</v>
      </c>
      <c r="FP45" s="31" t="e">
        <f t="shared" si="185"/>
        <v>#VALUE!</v>
      </c>
      <c r="FQ45">
        <v>0</v>
      </c>
      <c r="FR45">
        <v>0</v>
      </c>
      <c r="FS45" s="31">
        <f t="shared" si="186"/>
        <v>0</v>
      </c>
      <c r="FT45">
        <v>0</v>
      </c>
      <c r="FU45">
        <v>0</v>
      </c>
      <c r="FV45" s="31">
        <f t="shared" si="187"/>
        <v>0</v>
      </c>
      <c r="FW45">
        <v>0</v>
      </c>
      <c r="FX45">
        <v>0</v>
      </c>
      <c r="FY45" s="31">
        <f t="shared" si="188"/>
        <v>0</v>
      </c>
      <c r="FZ45">
        <v>0</v>
      </c>
      <c r="GA45">
        <v>0</v>
      </c>
      <c r="GB45" s="31">
        <f t="shared" si="189"/>
        <v>0</v>
      </c>
      <c r="GC45">
        <v>0</v>
      </c>
      <c r="GD45">
        <v>0</v>
      </c>
      <c r="GE45" s="31">
        <f t="shared" si="190"/>
        <v>0</v>
      </c>
      <c r="GF45">
        <v>0</v>
      </c>
      <c r="GG45">
        <v>0</v>
      </c>
      <c r="GH45" s="31">
        <f t="shared" si="191"/>
        <v>0</v>
      </c>
      <c r="GI45">
        <v>0</v>
      </c>
      <c r="GJ45">
        <v>0</v>
      </c>
      <c r="GK45" s="31">
        <f t="shared" si="192"/>
        <v>0</v>
      </c>
      <c r="GL45">
        <v>0</v>
      </c>
      <c r="GM45">
        <v>0</v>
      </c>
      <c r="GN45" s="31">
        <f t="shared" si="193"/>
        <v>0</v>
      </c>
      <c r="GV45" s="5"/>
      <c r="GX45" s="5"/>
      <c r="GY45" s="5"/>
      <c r="GZ45" s="5"/>
      <c r="HJ45" s="5"/>
    </row>
    <row r="46" spans="1:218" x14ac:dyDescent="0.2">
      <c r="A46" s="5">
        <v>53</v>
      </c>
      <c r="B46">
        <v>1</v>
      </c>
      <c r="C46">
        <v>1</v>
      </c>
      <c r="D46" s="31">
        <f t="shared" si="130"/>
        <v>0</v>
      </c>
      <c r="E46">
        <v>1</v>
      </c>
      <c r="F46">
        <v>2</v>
      </c>
      <c r="G46" s="31">
        <f t="shared" si="131"/>
        <v>1</v>
      </c>
      <c r="H46" s="5">
        <v>0</v>
      </c>
      <c r="I46" s="5">
        <v>0</v>
      </c>
      <c r="J46" s="31">
        <f t="shared" si="132"/>
        <v>0</v>
      </c>
      <c r="K46" s="5">
        <v>0</v>
      </c>
      <c r="L46" s="5">
        <v>0</v>
      </c>
      <c r="M46" s="31">
        <f t="shared" si="133"/>
        <v>0</v>
      </c>
      <c r="N46">
        <v>1</v>
      </c>
      <c r="O46">
        <v>1</v>
      </c>
      <c r="P46" s="33">
        <f t="shared" si="134"/>
        <v>0</v>
      </c>
      <c r="Q46">
        <v>1</v>
      </c>
      <c r="R46">
        <v>2</v>
      </c>
      <c r="S46" s="31">
        <f t="shared" si="135"/>
        <v>1</v>
      </c>
      <c r="T46">
        <v>1</v>
      </c>
      <c r="U46">
        <v>1</v>
      </c>
      <c r="V46" s="33">
        <f t="shared" si="136"/>
        <v>0</v>
      </c>
      <c r="W46" s="5">
        <v>0</v>
      </c>
      <c r="X46" s="5">
        <v>0</v>
      </c>
      <c r="Y46" s="33">
        <f t="shared" si="137"/>
        <v>0</v>
      </c>
      <c r="Z46" s="5">
        <v>0</v>
      </c>
      <c r="AA46" s="5">
        <v>0</v>
      </c>
      <c r="AB46" s="33">
        <f t="shared" si="138"/>
        <v>0</v>
      </c>
      <c r="AC46">
        <v>1</v>
      </c>
      <c r="AD46">
        <v>1</v>
      </c>
      <c r="AE46" s="31">
        <f t="shared" si="139"/>
        <v>0</v>
      </c>
      <c r="AF46" s="5">
        <v>1</v>
      </c>
      <c r="AG46">
        <v>1</v>
      </c>
      <c r="AH46" s="31">
        <f t="shared" si="140"/>
        <v>0</v>
      </c>
      <c r="AI46" s="5">
        <v>0</v>
      </c>
      <c r="AJ46">
        <v>0</v>
      </c>
      <c r="AK46" s="31">
        <f t="shared" si="141"/>
        <v>0</v>
      </c>
      <c r="AL46" s="5">
        <v>0</v>
      </c>
      <c r="AM46">
        <v>0</v>
      </c>
      <c r="AN46" s="31">
        <f t="shared" si="142"/>
        <v>0</v>
      </c>
      <c r="AO46" s="5">
        <v>0</v>
      </c>
      <c r="AP46">
        <v>0</v>
      </c>
      <c r="AQ46" s="31">
        <f t="shared" si="63"/>
        <v>0</v>
      </c>
      <c r="AR46" s="5">
        <v>1</v>
      </c>
      <c r="AS46">
        <v>1</v>
      </c>
      <c r="AT46" s="31">
        <f t="shared" si="143"/>
        <v>0</v>
      </c>
      <c r="AU46" s="5">
        <v>0</v>
      </c>
      <c r="AV46">
        <v>0</v>
      </c>
      <c r="AW46" s="31">
        <f t="shared" si="144"/>
        <v>0</v>
      </c>
      <c r="AX46">
        <v>0</v>
      </c>
      <c r="AY46">
        <v>0</v>
      </c>
      <c r="AZ46" s="31">
        <f t="shared" si="145"/>
        <v>0</v>
      </c>
      <c r="BA46" s="5">
        <v>0</v>
      </c>
      <c r="BB46" s="5">
        <v>0</v>
      </c>
      <c r="BC46" s="31">
        <f t="shared" si="146"/>
        <v>0</v>
      </c>
      <c r="BD46">
        <v>1</v>
      </c>
      <c r="BE46">
        <v>1</v>
      </c>
      <c r="BF46" s="33">
        <f t="shared" si="147"/>
        <v>0</v>
      </c>
      <c r="BG46">
        <v>1</v>
      </c>
      <c r="BH46">
        <v>1</v>
      </c>
      <c r="BI46" s="31">
        <f t="shared" si="148"/>
        <v>0</v>
      </c>
      <c r="BJ46" s="5">
        <v>0</v>
      </c>
      <c r="BK46" s="5">
        <v>0</v>
      </c>
      <c r="BL46" s="31">
        <f t="shared" si="149"/>
        <v>0</v>
      </c>
      <c r="BM46" s="5">
        <v>0</v>
      </c>
      <c r="BN46" s="5">
        <v>0</v>
      </c>
      <c r="BO46" s="31">
        <f t="shared" si="150"/>
        <v>0</v>
      </c>
      <c r="BP46">
        <v>1</v>
      </c>
      <c r="BQ46">
        <v>1</v>
      </c>
      <c r="BR46" s="31">
        <f t="shared" si="151"/>
        <v>0</v>
      </c>
      <c r="BS46">
        <v>1</v>
      </c>
      <c r="BT46">
        <v>1</v>
      </c>
      <c r="BU46" s="31">
        <f t="shared" si="152"/>
        <v>0</v>
      </c>
      <c r="BV46">
        <v>0</v>
      </c>
      <c r="BW46">
        <v>0</v>
      </c>
      <c r="BX46" s="31">
        <f t="shared" si="153"/>
        <v>0</v>
      </c>
      <c r="BY46">
        <v>0</v>
      </c>
      <c r="BZ46">
        <v>0</v>
      </c>
      <c r="CA46" s="31">
        <f t="shared" si="154"/>
        <v>0</v>
      </c>
      <c r="CB46">
        <v>1</v>
      </c>
      <c r="CC46">
        <v>1</v>
      </c>
      <c r="CD46" s="31">
        <f t="shared" si="155"/>
        <v>0</v>
      </c>
      <c r="CE46">
        <v>1</v>
      </c>
      <c r="CF46">
        <v>1</v>
      </c>
      <c r="CG46" s="31">
        <f t="shared" si="156"/>
        <v>0</v>
      </c>
      <c r="CH46">
        <v>0</v>
      </c>
      <c r="CI46">
        <v>0</v>
      </c>
      <c r="CJ46" s="31">
        <f t="shared" si="157"/>
        <v>0</v>
      </c>
      <c r="CK46" s="5">
        <v>0</v>
      </c>
      <c r="CL46" s="5">
        <v>0</v>
      </c>
      <c r="CM46" s="31">
        <f t="shared" si="158"/>
        <v>0</v>
      </c>
      <c r="CN46" s="5">
        <v>0</v>
      </c>
      <c r="CO46" s="5">
        <v>0</v>
      </c>
      <c r="CP46" s="31">
        <f t="shared" si="159"/>
        <v>0</v>
      </c>
      <c r="CQ46">
        <v>1</v>
      </c>
      <c r="CR46">
        <v>1</v>
      </c>
      <c r="CS46" s="31">
        <f t="shared" si="160"/>
        <v>0</v>
      </c>
      <c r="CT46">
        <v>1</v>
      </c>
      <c r="CU46">
        <v>1</v>
      </c>
      <c r="CV46" s="31">
        <f t="shared" si="161"/>
        <v>0</v>
      </c>
      <c r="CW46">
        <v>0</v>
      </c>
      <c r="CX46">
        <v>0</v>
      </c>
      <c r="CY46" s="31">
        <f t="shared" si="162"/>
        <v>0</v>
      </c>
      <c r="CZ46">
        <v>1</v>
      </c>
      <c r="DA46">
        <v>1</v>
      </c>
      <c r="DB46" s="31">
        <f t="shared" si="163"/>
        <v>0</v>
      </c>
      <c r="DC46">
        <v>1</v>
      </c>
      <c r="DD46">
        <v>1</v>
      </c>
      <c r="DE46" s="31">
        <f t="shared" si="164"/>
        <v>0</v>
      </c>
      <c r="DF46">
        <v>0</v>
      </c>
      <c r="DG46">
        <v>0</v>
      </c>
      <c r="DH46" s="31">
        <f t="shared" si="165"/>
        <v>0</v>
      </c>
      <c r="DI46">
        <v>1</v>
      </c>
      <c r="DJ46">
        <v>1</v>
      </c>
      <c r="DK46" s="31">
        <f t="shared" si="166"/>
        <v>0</v>
      </c>
      <c r="DL46">
        <v>1</v>
      </c>
      <c r="DM46">
        <v>1</v>
      </c>
      <c r="DN46" s="31">
        <f t="shared" si="167"/>
        <v>0</v>
      </c>
      <c r="DO46">
        <v>0</v>
      </c>
      <c r="DP46">
        <v>0</v>
      </c>
      <c r="DQ46" s="31">
        <f t="shared" si="168"/>
        <v>0</v>
      </c>
      <c r="DR46">
        <v>1</v>
      </c>
      <c r="DS46">
        <v>1</v>
      </c>
      <c r="DT46" s="31">
        <f t="shared" si="169"/>
        <v>0</v>
      </c>
      <c r="DU46">
        <v>0</v>
      </c>
      <c r="DV46">
        <v>0</v>
      </c>
      <c r="DW46" s="31">
        <f t="shared" si="170"/>
        <v>0</v>
      </c>
      <c r="DX46">
        <v>0</v>
      </c>
      <c r="DY46">
        <v>0</v>
      </c>
      <c r="DZ46" s="31">
        <f t="shared" si="171"/>
        <v>0</v>
      </c>
      <c r="EA46">
        <v>0</v>
      </c>
      <c r="EB46">
        <v>0</v>
      </c>
      <c r="EC46" s="31">
        <f t="shared" si="172"/>
        <v>0</v>
      </c>
      <c r="ED46">
        <v>1</v>
      </c>
      <c r="EE46">
        <v>1</v>
      </c>
      <c r="EF46" s="31">
        <f t="shared" si="173"/>
        <v>0</v>
      </c>
      <c r="EG46">
        <v>1</v>
      </c>
      <c r="EH46">
        <v>1</v>
      </c>
      <c r="EI46" s="31">
        <f t="shared" si="174"/>
        <v>0</v>
      </c>
      <c r="EJ46">
        <v>0</v>
      </c>
      <c r="EK46">
        <v>0</v>
      </c>
      <c r="EL46" s="31">
        <f t="shared" si="175"/>
        <v>0</v>
      </c>
      <c r="EM46">
        <v>1</v>
      </c>
      <c r="EN46">
        <v>1</v>
      </c>
      <c r="EO46" s="31">
        <f t="shared" si="176"/>
        <v>0</v>
      </c>
      <c r="EP46">
        <v>0</v>
      </c>
      <c r="EQ46">
        <v>0</v>
      </c>
      <c r="ER46" s="31">
        <f t="shared" si="177"/>
        <v>0</v>
      </c>
      <c r="ES46">
        <v>0</v>
      </c>
      <c r="ET46">
        <v>0</v>
      </c>
      <c r="EU46" s="31">
        <f t="shared" si="178"/>
        <v>0</v>
      </c>
      <c r="EV46">
        <v>0</v>
      </c>
      <c r="EW46">
        <v>0</v>
      </c>
      <c r="EX46" s="31">
        <f t="shared" si="179"/>
        <v>0</v>
      </c>
      <c r="EY46">
        <v>0</v>
      </c>
      <c r="EZ46">
        <v>0</v>
      </c>
      <c r="FA46" s="31">
        <f t="shared" si="180"/>
        <v>0</v>
      </c>
      <c r="FB46">
        <v>0</v>
      </c>
      <c r="FC46">
        <v>0</v>
      </c>
      <c r="FD46" s="31">
        <f t="shared" si="181"/>
        <v>0</v>
      </c>
      <c r="FE46">
        <v>0</v>
      </c>
      <c r="FF46">
        <v>0</v>
      </c>
      <c r="FG46" s="31">
        <f t="shared" si="182"/>
        <v>0</v>
      </c>
      <c r="FH46">
        <v>0</v>
      </c>
      <c r="FI46">
        <v>0</v>
      </c>
      <c r="FJ46" s="31">
        <f t="shared" si="183"/>
        <v>0</v>
      </c>
      <c r="FK46">
        <v>0</v>
      </c>
      <c r="FL46">
        <v>0</v>
      </c>
      <c r="FM46" s="31">
        <f t="shared" si="184"/>
        <v>0</v>
      </c>
      <c r="FN46">
        <v>0</v>
      </c>
      <c r="FO46" t="s">
        <v>1309</v>
      </c>
      <c r="FP46" s="31" t="e">
        <f t="shared" si="185"/>
        <v>#VALUE!</v>
      </c>
      <c r="FQ46">
        <v>0</v>
      </c>
      <c r="FR46">
        <v>0</v>
      </c>
      <c r="FS46" s="31">
        <f t="shared" si="186"/>
        <v>0</v>
      </c>
      <c r="FT46">
        <v>0</v>
      </c>
      <c r="FU46">
        <v>0</v>
      </c>
      <c r="FV46" s="31">
        <f t="shared" si="187"/>
        <v>0</v>
      </c>
      <c r="FW46">
        <v>0</v>
      </c>
      <c r="FX46">
        <v>0</v>
      </c>
      <c r="FY46" s="31">
        <f t="shared" si="188"/>
        <v>0</v>
      </c>
      <c r="FZ46">
        <v>0</v>
      </c>
      <c r="GA46">
        <v>0</v>
      </c>
      <c r="GB46" s="31">
        <f t="shared" si="189"/>
        <v>0</v>
      </c>
      <c r="GC46">
        <v>0</v>
      </c>
      <c r="GD46">
        <v>0</v>
      </c>
      <c r="GE46" s="31">
        <f t="shared" si="190"/>
        <v>0</v>
      </c>
      <c r="GF46">
        <v>0</v>
      </c>
      <c r="GG46">
        <v>0</v>
      </c>
      <c r="GH46" s="31">
        <f t="shared" si="191"/>
        <v>0</v>
      </c>
      <c r="GI46">
        <v>0</v>
      </c>
      <c r="GJ46">
        <v>0</v>
      </c>
      <c r="GK46" s="31">
        <f t="shared" si="192"/>
        <v>0</v>
      </c>
      <c r="GL46">
        <v>0</v>
      </c>
      <c r="GM46">
        <v>0</v>
      </c>
      <c r="GN46" s="31">
        <f t="shared" si="193"/>
        <v>0</v>
      </c>
      <c r="GV46" s="5"/>
      <c r="GX46" s="5"/>
      <c r="GY46" s="5"/>
      <c r="GZ46" s="5"/>
      <c r="HJ46" s="5"/>
    </row>
    <row r="47" spans="1:218" x14ac:dyDescent="0.2">
      <c r="A47" s="5">
        <v>54</v>
      </c>
      <c r="B47">
        <v>2</v>
      </c>
      <c r="C47">
        <v>2</v>
      </c>
      <c r="D47" s="31">
        <f t="shared" si="130"/>
        <v>0</v>
      </c>
      <c r="E47">
        <v>1</v>
      </c>
      <c r="F47">
        <v>2</v>
      </c>
      <c r="G47" s="31">
        <f t="shared" si="131"/>
        <v>1</v>
      </c>
      <c r="H47" s="5">
        <v>0</v>
      </c>
      <c r="I47" s="5">
        <v>0</v>
      </c>
      <c r="J47" s="31">
        <f t="shared" si="132"/>
        <v>0</v>
      </c>
      <c r="K47" s="5">
        <v>0</v>
      </c>
      <c r="L47" s="5">
        <v>0</v>
      </c>
      <c r="M47" s="31">
        <f t="shared" si="133"/>
        <v>0</v>
      </c>
      <c r="N47">
        <v>1</v>
      </c>
      <c r="O47">
        <v>1</v>
      </c>
      <c r="P47" s="33">
        <f t="shared" si="134"/>
        <v>0</v>
      </c>
      <c r="Q47">
        <v>3</v>
      </c>
      <c r="R47">
        <v>2</v>
      </c>
      <c r="S47" s="31">
        <f t="shared" si="135"/>
        <v>1</v>
      </c>
      <c r="T47">
        <v>1</v>
      </c>
      <c r="U47">
        <v>1</v>
      </c>
      <c r="V47" s="33">
        <f t="shared" si="136"/>
        <v>0</v>
      </c>
      <c r="W47" s="5">
        <v>0</v>
      </c>
      <c r="X47" s="5">
        <v>0</v>
      </c>
      <c r="Y47" s="33">
        <f t="shared" si="137"/>
        <v>0</v>
      </c>
      <c r="Z47" s="5">
        <v>0</v>
      </c>
      <c r="AA47" s="5">
        <v>0</v>
      </c>
      <c r="AB47" s="33">
        <f t="shared" si="138"/>
        <v>0</v>
      </c>
      <c r="AC47">
        <v>1</v>
      </c>
      <c r="AD47">
        <v>1</v>
      </c>
      <c r="AE47" s="31">
        <f t="shared" si="139"/>
        <v>0</v>
      </c>
      <c r="AF47" s="5">
        <v>1</v>
      </c>
      <c r="AG47">
        <v>1</v>
      </c>
      <c r="AH47" s="31">
        <f t="shared" si="140"/>
        <v>0</v>
      </c>
      <c r="AI47" s="5">
        <v>0</v>
      </c>
      <c r="AJ47">
        <v>0</v>
      </c>
      <c r="AK47" s="31">
        <f t="shared" si="141"/>
        <v>0</v>
      </c>
      <c r="AL47" s="5">
        <v>0</v>
      </c>
      <c r="AM47">
        <v>0</v>
      </c>
      <c r="AN47" s="31">
        <f t="shared" si="142"/>
        <v>0</v>
      </c>
      <c r="AO47" s="5">
        <v>0</v>
      </c>
      <c r="AP47">
        <v>0</v>
      </c>
      <c r="AQ47" s="31">
        <f t="shared" si="63"/>
        <v>0</v>
      </c>
      <c r="AR47" s="5">
        <v>2</v>
      </c>
      <c r="AS47">
        <v>2</v>
      </c>
      <c r="AT47" s="31">
        <f t="shared" si="143"/>
        <v>0</v>
      </c>
      <c r="AU47" s="5">
        <v>2</v>
      </c>
      <c r="AV47">
        <v>1</v>
      </c>
      <c r="AW47" s="31">
        <f t="shared" si="144"/>
        <v>1</v>
      </c>
      <c r="AX47">
        <v>0</v>
      </c>
      <c r="AY47">
        <v>0</v>
      </c>
      <c r="AZ47" s="31">
        <f t="shared" si="145"/>
        <v>0</v>
      </c>
      <c r="BA47" s="5">
        <v>0</v>
      </c>
      <c r="BB47" s="5">
        <v>0</v>
      </c>
      <c r="BC47" s="31">
        <f t="shared" si="146"/>
        <v>0</v>
      </c>
      <c r="BD47">
        <v>2</v>
      </c>
      <c r="BE47">
        <v>2</v>
      </c>
      <c r="BF47" s="33">
        <f t="shared" si="147"/>
        <v>0</v>
      </c>
      <c r="BG47">
        <v>0</v>
      </c>
      <c r="BH47">
        <v>0</v>
      </c>
      <c r="BI47" s="31">
        <f t="shared" si="148"/>
        <v>0</v>
      </c>
      <c r="BJ47" s="5">
        <v>0</v>
      </c>
      <c r="BK47" s="5">
        <v>0</v>
      </c>
      <c r="BL47" s="31">
        <f t="shared" si="149"/>
        <v>0</v>
      </c>
      <c r="BM47" s="5">
        <v>0</v>
      </c>
      <c r="BN47" s="5">
        <v>0</v>
      </c>
      <c r="BO47" s="31">
        <f t="shared" si="150"/>
        <v>0</v>
      </c>
      <c r="BP47">
        <v>1</v>
      </c>
      <c r="BQ47">
        <v>2</v>
      </c>
      <c r="BR47" s="31">
        <f t="shared" si="151"/>
        <v>1</v>
      </c>
      <c r="BS47" s="5">
        <v>0</v>
      </c>
      <c r="BT47" s="5">
        <v>0</v>
      </c>
      <c r="BU47" s="31">
        <f t="shared" si="152"/>
        <v>0</v>
      </c>
      <c r="BV47">
        <v>0</v>
      </c>
      <c r="BW47">
        <v>0</v>
      </c>
      <c r="BX47" s="31">
        <f t="shared" si="153"/>
        <v>0</v>
      </c>
      <c r="BY47">
        <v>0</v>
      </c>
      <c r="BZ47">
        <v>0</v>
      </c>
      <c r="CA47" s="31">
        <f t="shared" si="154"/>
        <v>0</v>
      </c>
      <c r="CB47">
        <v>1</v>
      </c>
      <c r="CC47">
        <v>2</v>
      </c>
      <c r="CD47" s="31">
        <f t="shared" si="155"/>
        <v>1</v>
      </c>
      <c r="CE47">
        <v>1</v>
      </c>
      <c r="CF47">
        <v>1</v>
      </c>
      <c r="CG47" s="31">
        <f t="shared" si="156"/>
        <v>0</v>
      </c>
      <c r="CH47">
        <v>0</v>
      </c>
      <c r="CI47">
        <v>0</v>
      </c>
      <c r="CJ47" s="31">
        <f t="shared" si="157"/>
        <v>0</v>
      </c>
      <c r="CK47" s="5">
        <v>0</v>
      </c>
      <c r="CL47" s="5">
        <v>0</v>
      </c>
      <c r="CM47" s="31">
        <f t="shared" si="158"/>
        <v>0</v>
      </c>
      <c r="CN47" s="5">
        <v>0</v>
      </c>
      <c r="CO47" s="5">
        <v>0</v>
      </c>
      <c r="CP47" s="31">
        <f t="shared" si="159"/>
        <v>0</v>
      </c>
      <c r="CQ47">
        <v>1</v>
      </c>
      <c r="CR47">
        <v>2</v>
      </c>
      <c r="CS47" s="31">
        <f t="shared" si="160"/>
        <v>1</v>
      </c>
      <c r="CT47">
        <v>2</v>
      </c>
      <c r="CU47">
        <v>2</v>
      </c>
      <c r="CV47" s="31">
        <f t="shared" si="161"/>
        <v>0</v>
      </c>
      <c r="CW47">
        <v>0</v>
      </c>
      <c r="CX47">
        <v>0</v>
      </c>
      <c r="CY47" s="31">
        <f t="shared" si="162"/>
        <v>0</v>
      </c>
      <c r="CZ47">
        <v>1</v>
      </c>
      <c r="DA47">
        <v>2</v>
      </c>
      <c r="DB47" s="31">
        <f t="shared" si="163"/>
        <v>1</v>
      </c>
      <c r="DC47">
        <v>1</v>
      </c>
      <c r="DD47">
        <v>1</v>
      </c>
      <c r="DE47" s="31">
        <f t="shared" si="164"/>
        <v>0</v>
      </c>
      <c r="DF47">
        <v>0</v>
      </c>
      <c r="DG47">
        <v>0</v>
      </c>
      <c r="DH47" s="31">
        <f t="shared" si="165"/>
        <v>0</v>
      </c>
      <c r="DI47">
        <v>1</v>
      </c>
      <c r="DJ47">
        <v>2</v>
      </c>
      <c r="DK47" s="31">
        <f t="shared" si="166"/>
        <v>1</v>
      </c>
      <c r="DL47">
        <v>1</v>
      </c>
      <c r="DM47">
        <v>1</v>
      </c>
      <c r="DN47" s="31">
        <f t="shared" si="167"/>
        <v>0</v>
      </c>
      <c r="DO47">
        <v>0</v>
      </c>
      <c r="DP47">
        <v>0</v>
      </c>
      <c r="DQ47" s="31">
        <f t="shared" si="168"/>
        <v>0</v>
      </c>
      <c r="DR47">
        <v>1</v>
      </c>
      <c r="DS47">
        <v>1</v>
      </c>
      <c r="DT47" s="31">
        <f t="shared" si="169"/>
        <v>0</v>
      </c>
      <c r="DU47">
        <v>0</v>
      </c>
      <c r="DV47">
        <v>0</v>
      </c>
      <c r="DW47" s="31">
        <f t="shared" si="170"/>
        <v>0</v>
      </c>
      <c r="DX47">
        <v>0</v>
      </c>
      <c r="DY47">
        <v>0</v>
      </c>
      <c r="DZ47" s="31">
        <f t="shared" si="171"/>
        <v>0</v>
      </c>
      <c r="EA47">
        <v>0</v>
      </c>
      <c r="EB47">
        <v>0</v>
      </c>
      <c r="EC47" s="31">
        <f t="shared" si="172"/>
        <v>0</v>
      </c>
      <c r="ED47">
        <v>2</v>
      </c>
      <c r="EE47">
        <v>1</v>
      </c>
      <c r="EF47" s="31">
        <f t="shared" si="173"/>
        <v>1</v>
      </c>
      <c r="EG47">
        <v>2</v>
      </c>
      <c r="EH47">
        <v>2</v>
      </c>
      <c r="EI47" s="31">
        <f t="shared" si="174"/>
        <v>0</v>
      </c>
      <c r="EJ47">
        <v>0</v>
      </c>
      <c r="EK47">
        <v>0</v>
      </c>
      <c r="EL47" s="31">
        <f t="shared" si="175"/>
        <v>0</v>
      </c>
      <c r="EM47">
        <v>1</v>
      </c>
      <c r="EN47">
        <v>2</v>
      </c>
      <c r="EO47" s="31">
        <f t="shared" si="176"/>
        <v>1</v>
      </c>
      <c r="EP47">
        <v>1</v>
      </c>
      <c r="EQ47">
        <v>1</v>
      </c>
      <c r="ER47" s="31">
        <f t="shared" si="177"/>
        <v>0</v>
      </c>
      <c r="ES47">
        <v>0</v>
      </c>
      <c r="ET47">
        <v>0</v>
      </c>
      <c r="EU47" s="31">
        <f t="shared" si="178"/>
        <v>0</v>
      </c>
      <c r="EV47">
        <v>1</v>
      </c>
      <c r="EW47">
        <v>2</v>
      </c>
      <c r="EX47" s="31">
        <f t="shared" si="179"/>
        <v>1</v>
      </c>
      <c r="EY47">
        <v>1</v>
      </c>
      <c r="EZ47">
        <v>2</v>
      </c>
      <c r="FA47" s="31">
        <f t="shared" si="180"/>
        <v>1</v>
      </c>
      <c r="FB47">
        <v>0</v>
      </c>
      <c r="FC47">
        <v>0</v>
      </c>
      <c r="FD47" s="31">
        <f t="shared" si="181"/>
        <v>0</v>
      </c>
      <c r="FE47">
        <v>1</v>
      </c>
      <c r="FF47">
        <v>1</v>
      </c>
      <c r="FG47" s="31">
        <f t="shared" si="182"/>
        <v>0</v>
      </c>
      <c r="FH47">
        <v>1</v>
      </c>
      <c r="FI47">
        <v>2</v>
      </c>
      <c r="FJ47" s="31">
        <f t="shared" si="183"/>
        <v>1</v>
      </c>
      <c r="FK47">
        <v>0</v>
      </c>
      <c r="FL47">
        <v>0</v>
      </c>
      <c r="FM47" s="31">
        <f t="shared" si="184"/>
        <v>0</v>
      </c>
      <c r="FN47">
        <v>1</v>
      </c>
      <c r="FO47">
        <v>2</v>
      </c>
      <c r="FP47" s="31">
        <f t="shared" si="185"/>
        <v>1</v>
      </c>
      <c r="FQ47">
        <v>1</v>
      </c>
      <c r="FR47">
        <v>2</v>
      </c>
      <c r="FS47" s="31">
        <f t="shared" si="186"/>
        <v>1</v>
      </c>
      <c r="FT47">
        <v>0</v>
      </c>
      <c r="FU47">
        <v>0</v>
      </c>
      <c r="FV47" s="31">
        <f t="shared" si="187"/>
        <v>0</v>
      </c>
      <c r="FW47">
        <v>1</v>
      </c>
      <c r="FX47">
        <v>2</v>
      </c>
      <c r="FY47" s="31">
        <f t="shared" si="188"/>
        <v>1</v>
      </c>
      <c r="FZ47">
        <v>0</v>
      </c>
      <c r="GA47">
        <v>0</v>
      </c>
      <c r="GB47" s="31">
        <f t="shared" si="189"/>
        <v>0</v>
      </c>
      <c r="GC47">
        <v>0</v>
      </c>
      <c r="GD47">
        <v>0</v>
      </c>
      <c r="GE47" s="31">
        <f t="shared" si="190"/>
        <v>0</v>
      </c>
      <c r="GF47">
        <v>1</v>
      </c>
      <c r="GG47">
        <v>2</v>
      </c>
      <c r="GH47" s="31">
        <f t="shared" si="191"/>
        <v>1</v>
      </c>
      <c r="GI47">
        <v>2</v>
      </c>
      <c r="GJ47">
        <v>0</v>
      </c>
      <c r="GK47" s="31">
        <f t="shared" si="192"/>
        <v>2</v>
      </c>
      <c r="GL47">
        <v>0</v>
      </c>
      <c r="GM47">
        <v>0</v>
      </c>
      <c r="GN47" s="31">
        <f t="shared" si="193"/>
        <v>0</v>
      </c>
      <c r="GV47" s="5"/>
      <c r="GX47" s="5"/>
      <c r="GY47" s="5"/>
      <c r="GZ47" s="5"/>
      <c r="HJ47" s="5"/>
    </row>
    <row r="48" spans="1:218" x14ac:dyDescent="0.2">
      <c r="A48" s="5">
        <v>55</v>
      </c>
      <c r="B48">
        <v>1</v>
      </c>
      <c r="C48">
        <v>1</v>
      </c>
      <c r="D48" s="31">
        <f t="shared" si="130"/>
        <v>0</v>
      </c>
      <c r="E48">
        <v>2</v>
      </c>
      <c r="F48">
        <v>2</v>
      </c>
      <c r="G48" s="31">
        <f t="shared" si="131"/>
        <v>0</v>
      </c>
      <c r="H48" s="5">
        <v>0</v>
      </c>
      <c r="I48" s="5">
        <v>0</v>
      </c>
      <c r="J48" s="31">
        <f t="shared" si="132"/>
        <v>0</v>
      </c>
      <c r="K48" s="5">
        <v>0</v>
      </c>
      <c r="L48" s="5">
        <v>0</v>
      </c>
      <c r="M48" s="31">
        <f t="shared" si="133"/>
        <v>0</v>
      </c>
      <c r="N48">
        <v>1</v>
      </c>
      <c r="O48">
        <v>1</v>
      </c>
      <c r="P48" s="33">
        <f t="shared" si="134"/>
        <v>0</v>
      </c>
      <c r="Q48">
        <v>1</v>
      </c>
      <c r="R48">
        <v>1</v>
      </c>
      <c r="S48" s="31">
        <f t="shared" si="135"/>
        <v>0</v>
      </c>
      <c r="T48" s="5">
        <v>0</v>
      </c>
      <c r="U48" s="5">
        <v>0</v>
      </c>
      <c r="V48" s="33">
        <f t="shared" si="136"/>
        <v>0</v>
      </c>
      <c r="W48" s="5">
        <v>0</v>
      </c>
      <c r="X48" s="5">
        <v>0</v>
      </c>
      <c r="Y48" s="33">
        <f t="shared" si="137"/>
        <v>0</v>
      </c>
      <c r="Z48" s="5">
        <v>0</v>
      </c>
      <c r="AA48" s="5">
        <v>0</v>
      </c>
      <c r="AB48" s="33">
        <f t="shared" si="138"/>
        <v>0</v>
      </c>
      <c r="AC48">
        <v>1</v>
      </c>
      <c r="AD48">
        <v>1</v>
      </c>
      <c r="AE48" s="31">
        <f t="shared" si="139"/>
        <v>0</v>
      </c>
      <c r="AF48" s="5">
        <v>1</v>
      </c>
      <c r="AG48">
        <v>1</v>
      </c>
      <c r="AH48" s="31">
        <f t="shared" si="140"/>
        <v>0</v>
      </c>
      <c r="AI48" s="5">
        <v>0</v>
      </c>
      <c r="AJ48">
        <v>0</v>
      </c>
      <c r="AK48" s="31">
        <f t="shared" si="141"/>
        <v>0</v>
      </c>
      <c r="AL48" s="5">
        <v>0</v>
      </c>
      <c r="AM48">
        <v>0</v>
      </c>
      <c r="AN48" s="31">
        <f t="shared" si="142"/>
        <v>0</v>
      </c>
      <c r="AO48" s="5">
        <v>0</v>
      </c>
      <c r="AP48">
        <v>0</v>
      </c>
      <c r="AQ48" s="31">
        <f t="shared" si="63"/>
        <v>0</v>
      </c>
      <c r="AR48" s="5">
        <v>1</v>
      </c>
      <c r="AS48">
        <v>1</v>
      </c>
      <c r="AT48" s="31">
        <f t="shared" si="143"/>
        <v>0</v>
      </c>
      <c r="AU48" s="5">
        <v>1</v>
      </c>
      <c r="AV48">
        <v>1</v>
      </c>
      <c r="AW48" s="31">
        <f t="shared" si="144"/>
        <v>0</v>
      </c>
      <c r="AX48">
        <v>0</v>
      </c>
      <c r="AY48">
        <v>0</v>
      </c>
      <c r="AZ48" s="31">
        <f t="shared" si="145"/>
        <v>0</v>
      </c>
      <c r="BA48" s="5">
        <v>0</v>
      </c>
      <c r="BB48" s="5">
        <v>0</v>
      </c>
      <c r="BC48" s="31">
        <f t="shared" si="146"/>
        <v>0</v>
      </c>
      <c r="BD48">
        <v>1</v>
      </c>
      <c r="BE48">
        <v>1</v>
      </c>
      <c r="BF48" s="33">
        <f t="shared" si="147"/>
        <v>0</v>
      </c>
      <c r="BG48">
        <v>2</v>
      </c>
      <c r="BH48">
        <v>2</v>
      </c>
      <c r="BI48" s="31">
        <f t="shared" si="148"/>
        <v>0</v>
      </c>
      <c r="BJ48" s="5">
        <v>0</v>
      </c>
      <c r="BK48" s="5">
        <v>0</v>
      </c>
      <c r="BL48" s="31">
        <f t="shared" si="149"/>
        <v>0</v>
      </c>
      <c r="BM48" s="5">
        <v>0</v>
      </c>
      <c r="BN48" s="5">
        <v>0</v>
      </c>
      <c r="BO48" s="31">
        <f t="shared" si="150"/>
        <v>0</v>
      </c>
      <c r="BP48">
        <v>1</v>
      </c>
      <c r="BQ48">
        <v>1</v>
      </c>
      <c r="BR48" s="31">
        <f t="shared" si="151"/>
        <v>0</v>
      </c>
      <c r="BS48">
        <v>1</v>
      </c>
      <c r="BT48">
        <v>1</v>
      </c>
      <c r="BU48" s="31">
        <f t="shared" si="152"/>
        <v>0</v>
      </c>
      <c r="BV48">
        <v>0</v>
      </c>
      <c r="BW48">
        <v>0</v>
      </c>
      <c r="BX48" s="31">
        <f t="shared" si="153"/>
        <v>0</v>
      </c>
      <c r="BY48">
        <v>0</v>
      </c>
      <c r="BZ48">
        <v>0</v>
      </c>
      <c r="CA48" s="31">
        <f t="shared" si="154"/>
        <v>0</v>
      </c>
      <c r="CB48">
        <v>1</v>
      </c>
      <c r="CC48">
        <v>2</v>
      </c>
      <c r="CD48" s="31">
        <f t="shared" si="155"/>
        <v>1</v>
      </c>
      <c r="CE48">
        <v>1</v>
      </c>
      <c r="CF48">
        <v>1</v>
      </c>
      <c r="CG48" s="31">
        <f t="shared" si="156"/>
        <v>0</v>
      </c>
      <c r="CH48">
        <v>0</v>
      </c>
      <c r="CI48">
        <v>0</v>
      </c>
      <c r="CJ48" s="31">
        <f t="shared" si="157"/>
        <v>0</v>
      </c>
      <c r="CK48" s="5">
        <v>0</v>
      </c>
      <c r="CL48" s="5">
        <v>0</v>
      </c>
      <c r="CM48" s="31">
        <f t="shared" si="158"/>
        <v>0</v>
      </c>
      <c r="CN48" s="5">
        <v>0</v>
      </c>
      <c r="CO48" s="5">
        <v>0</v>
      </c>
      <c r="CP48" s="31">
        <f t="shared" si="159"/>
        <v>0</v>
      </c>
      <c r="CQ48">
        <v>1</v>
      </c>
      <c r="CR48">
        <v>1</v>
      </c>
      <c r="CS48" s="31">
        <f t="shared" si="160"/>
        <v>0</v>
      </c>
      <c r="CT48" s="5">
        <v>0</v>
      </c>
      <c r="CU48" s="5">
        <v>0</v>
      </c>
      <c r="CV48" s="31">
        <f t="shared" si="161"/>
        <v>0</v>
      </c>
      <c r="CW48">
        <v>0</v>
      </c>
      <c r="CX48">
        <v>0</v>
      </c>
      <c r="CY48" s="31">
        <f t="shared" si="162"/>
        <v>0</v>
      </c>
      <c r="CZ48">
        <v>1</v>
      </c>
      <c r="DA48">
        <v>1</v>
      </c>
      <c r="DB48" s="31">
        <f t="shared" si="163"/>
        <v>0</v>
      </c>
      <c r="DC48">
        <v>1</v>
      </c>
      <c r="DD48">
        <v>1</v>
      </c>
      <c r="DE48" s="31">
        <f t="shared" si="164"/>
        <v>0</v>
      </c>
      <c r="DF48">
        <v>1</v>
      </c>
      <c r="DG48">
        <v>1</v>
      </c>
      <c r="DH48" s="31">
        <f t="shared" si="165"/>
        <v>0</v>
      </c>
      <c r="DI48">
        <v>1</v>
      </c>
      <c r="DJ48">
        <v>1</v>
      </c>
      <c r="DK48" s="31">
        <f t="shared" si="166"/>
        <v>0</v>
      </c>
      <c r="DL48">
        <v>1</v>
      </c>
      <c r="DM48">
        <v>1</v>
      </c>
      <c r="DN48" s="31">
        <f t="shared" si="167"/>
        <v>0</v>
      </c>
      <c r="DO48">
        <v>0</v>
      </c>
      <c r="DP48">
        <v>0</v>
      </c>
      <c r="DQ48" s="31">
        <f t="shared" si="168"/>
        <v>0</v>
      </c>
      <c r="DR48">
        <v>1</v>
      </c>
      <c r="DS48">
        <v>1</v>
      </c>
      <c r="DT48" s="31">
        <f t="shared" si="169"/>
        <v>0</v>
      </c>
      <c r="DU48">
        <v>0</v>
      </c>
      <c r="DV48">
        <v>0</v>
      </c>
      <c r="DW48" s="31">
        <f t="shared" si="170"/>
        <v>0</v>
      </c>
      <c r="DX48">
        <v>0</v>
      </c>
      <c r="DY48">
        <v>0</v>
      </c>
      <c r="DZ48" s="31">
        <f t="shared" si="171"/>
        <v>0</v>
      </c>
      <c r="EA48">
        <v>0</v>
      </c>
      <c r="EB48">
        <v>0</v>
      </c>
      <c r="EC48" s="31">
        <f t="shared" si="172"/>
        <v>0</v>
      </c>
      <c r="ED48">
        <v>1</v>
      </c>
      <c r="EE48">
        <v>1</v>
      </c>
      <c r="EF48" s="31">
        <f t="shared" si="173"/>
        <v>0</v>
      </c>
      <c r="EG48">
        <v>1</v>
      </c>
      <c r="EH48">
        <v>1</v>
      </c>
      <c r="EI48" s="31">
        <f t="shared" si="174"/>
        <v>0</v>
      </c>
      <c r="EJ48">
        <v>1</v>
      </c>
      <c r="EK48">
        <v>1</v>
      </c>
      <c r="EL48" s="31">
        <f t="shared" si="175"/>
        <v>0</v>
      </c>
      <c r="EM48">
        <v>1</v>
      </c>
      <c r="EN48">
        <v>1</v>
      </c>
      <c r="EO48" s="31">
        <f t="shared" si="176"/>
        <v>0</v>
      </c>
      <c r="EP48">
        <v>1</v>
      </c>
      <c r="EQ48">
        <v>1</v>
      </c>
      <c r="ER48" s="31">
        <f t="shared" si="177"/>
        <v>0</v>
      </c>
      <c r="ES48">
        <v>0</v>
      </c>
      <c r="ET48">
        <v>0</v>
      </c>
      <c r="EU48" s="31">
        <f t="shared" si="178"/>
        <v>0</v>
      </c>
      <c r="EV48">
        <v>1</v>
      </c>
      <c r="EW48">
        <v>1</v>
      </c>
      <c r="EX48" s="31">
        <f t="shared" si="179"/>
        <v>0</v>
      </c>
      <c r="EY48">
        <v>1</v>
      </c>
      <c r="EZ48">
        <v>1</v>
      </c>
      <c r="FA48" s="31">
        <f t="shared" si="180"/>
        <v>0</v>
      </c>
      <c r="FB48">
        <v>0</v>
      </c>
      <c r="FC48">
        <v>0</v>
      </c>
      <c r="FD48" s="31">
        <f t="shared" si="181"/>
        <v>0</v>
      </c>
      <c r="FE48">
        <v>1</v>
      </c>
      <c r="FF48">
        <v>1</v>
      </c>
      <c r="FG48" s="31">
        <f t="shared" si="182"/>
        <v>0</v>
      </c>
      <c r="FH48">
        <v>1</v>
      </c>
      <c r="FI48">
        <v>1</v>
      </c>
      <c r="FJ48" s="31">
        <f t="shared" si="183"/>
        <v>0</v>
      </c>
      <c r="FK48">
        <v>0</v>
      </c>
      <c r="FL48">
        <v>0</v>
      </c>
      <c r="FM48" s="31">
        <f t="shared" si="184"/>
        <v>0</v>
      </c>
      <c r="FN48">
        <v>1</v>
      </c>
      <c r="FO48">
        <v>1</v>
      </c>
      <c r="FP48" s="31">
        <f t="shared" si="185"/>
        <v>0</v>
      </c>
      <c r="FQ48">
        <v>1</v>
      </c>
      <c r="FR48">
        <v>1</v>
      </c>
      <c r="FS48" s="31">
        <f t="shared" si="186"/>
        <v>0</v>
      </c>
      <c r="FT48">
        <v>0</v>
      </c>
      <c r="FU48">
        <v>0</v>
      </c>
      <c r="FV48" s="31">
        <f t="shared" si="187"/>
        <v>0</v>
      </c>
      <c r="FW48">
        <v>1</v>
      </c>
      <c r="FX48">
        <v>1</v>
      </c>
      <c r="FY48" s="31">
        <f t="shared" si="188"/>
        <v>0</v>
      </c>
      <c r="FZ48">
        <v>1</v>
      </c>
      <c r="GA48">
        <v>1</v>
      </c>
      <c r="GB48" s="31">
        <f t="shared" si="189"/>
        <v>0</v>
      </c>
      <c r="GC48">
        <v>0</v>
      </c>
      <c r="GD48">
        <v>0</v>
      </c>
      <c r="GE48" s="31">
        <f t="shared" si="190"/>
        <v>0</v>
      </c>
      <c r="GF48">
        <v>1</v>
      </c>
      <c r="GG48">
        <v>1</v>
      </c>
      <c r="GH48" s="31">
        <f t="shared" si="191"/>
        <v>0</v>
      </c>
      <c r="GI48">
        <v>1</v>
      </c>
      <c r="GJ48">
        <v>1</v>
      </c>
      <c r="GK48" s="31">
        <f t="shared" si="192"/>
        <v>0</v>
      </c>
      <c r="GL48">
        <v>0</v>
      </c>
      <c r="GM48">
        <v>0</v>
      </c>
      <c r="GN48" s="31">
        <f t="shared" si="193"/>
        <v>0</v>
      </c>
      <c r="GV48" s="5"/>
      <c r="GX48" s="5"/>
      <c r="GY48" s="5"/>
      <c r="GZ48" s="5"/>
      <c r="HJ48" s="5"/>
    </row>
    <row r="49" spans="1:218" x14ac:dyDescent="0.2">
      <c r="A49" s="5">
        <v>56</v>
      </c>
      <c r="B49">
        <v>2</v>
      </c>
      <c r="C49">
        <v>2</v>
      </c>
      <c r="D49" s="31">
        <f t="shared" si="130"/>
        <v>0</v>
      </c>
      <c r="E49">
        <v>1</v>
      </c>
      <c r="F49">
        <v>2</v>
      </c>
      <c r="G49" s="31">
        <f t="shared" si="131"/>
        <v>1</v>
      </c>
      <c r="H49">
        <v>1</v>
      </c>
      <c r="I49">
        <v>2</v>
      </c>
      <c r="J49" s="31">
        <f t="shared" si="132"/>
        <v>1</v>
      </c>
      <c r="K49" s="5">
        <v>0</v>
      </c>
      <c r="L49" s="5">
        <v>0</v>
      </c>
      <c r="M49" s="31">
        <f t="shared" si="133"/>
        <v>0</v>
      </c>
      <c r="N49">
        <v>1</v>
      </c>
      <c r="O49">
        <v>1</v>
      </c>
      <c r="P49" s="33">
        <f t="shared" si="134"/>
        <v>0</v>
      </c>
      <c r="Q49">
        <v>1</v>
      </c>
      <c r="R49">
        <v>2</v>
      </c>
      <c r="S49" s="31">
        <f t="shared" si="135"/>
        <v>1</v>
      </c>
      <c r="T49" s="5">
        <v>0</v>
      </c>
      <c r="U49" s="5">
        <v>0</v>
      </c>
      <c r="V49" s="33">
        <f t="shared" si="136"/>
        <v>0</v>
      </c>
      <c r="W49" s="5">
        <v>0</v>
      </c>
      <c r="X49" s="5">
        <v>0</v>
      </c>
      <c r="Y49" s="33">
        <f t="shared" si="137"/>
        <v>0</v>
      </c>
      <c r="Z49" s="5">
        <v>0</v>
      </c>
      <c r="AA49" s="5">
        <v>0</v>
      </c>
      <c r="AB49" s="33">
        <f t="shared" si="138"/>
        <v>0</v>
      </c>
      <c r="AC49">
        <v>1</v>
      </c>
      <c r="AD49">
        <v>1</v>
      </c>
      <c r="AE49" s="31">
        <f t="shared" si="139"/>
        <v>0</v>
      </c>
      <c r="AF49" s="5">
        <v>1</v>
      </c>
      <c r="AG49">
        <v>1</v>
      </c>
      <c r="AH49" s="31">
        <f t="shared" si="140"/>
        <v>0</v>
      </c>
      <c r="AI49" s="5">
        <v>0</v>
      </c>
      <c r="AJ49">
        <v>0</v>
      </c>
      <c r="AK49" s="31">
        <f t="shared" si="141"/>
        <v>0</v>
      </c>
      <c r="AL49" s="5">
        <v>0</v>
      </c>
      <c r="AM49">
        <v>0</v>
      </c>
      <c r="AN49" s="31">
        <f t="shared" si="142"/>
        <v>0</v>
      </c>
      <c r="AO49" s="5">
        <v>0</v>
      </c>
      <c r="AP49">
        <v>0</v>
      </c>
      <c r="AQ49" s="31">
        <f t="shared" si="63"/>
        <v>0</v>
      </c>
      <c r="AR49" s="5">
        <v>1</v>
      </c>
      <c r="AS49">
        <v>1</v>
      </c>
      <c r="AT49" s="31">
        <f t="shared" si="143"/>
        <v>0</v>
      </c>
      <c r="AU49" s="5">
        <v>1</v>
      </c>
      <c r="AV49">
        <v>1</v>
      </c>
      <c r="AW49" s="31">
        <f t="shared" si="144"/>
        <v>0</v>
      </c>
      <c r="AX49">
        <v>0</v>
      </c>
      <c r="AY49">
        <v>0</v>
      </c>
      <c r="AZ49" s="31">
        <f t="shared" si="145"/>
        <v>0</v>
      </c>
      <c r="BA49" s="5">
        <v>0</v>
      </c>
      <c r="BB49" s="5">
        <v>0</v>
      </c>
      <c r="BC49" s="31">
        <f t="shared" si="146"/>
        <v>0</v>
      </c>
      <c r="BD49">
        <v>1</v>
      </c>
      <c r="BE49">
        <v>1</v>
      </c>
      <c r="BF49" s="33">
        <f t="shared" si="147"/>
        <v>0</v>
      </c>
      <c r="BG49">
        <v>1</v>
      </c>
      <c r="BH49">
        <v>1</v>
      </c>
      <c r="BI49" s="31">
        <f t="shared" si="148"/>
        <v>0</v>
      </c>
      <c r="BJ49" s="5">
        <v>0</v>
      </c>
      <c r="BK49" s="5">
        <v>0</v>
      </c>
      <c r="BL49" s="31">
        <f t="shared" si="149"/>
        <v>0</v>
      </c>
      <c r="BM49" s="5">
        <v>0</v>
      </c>
      <c r="BN49" s="5">
        <v>0</v>
      </c>
      <c r="BO49" s="31">
        <f t="shared" si="150"/>
        <v>0</v>
      </c>
      <c r="BP49">
        <v>1</v>
      </c>
      <c r="BQ49">
        <v>1</v>
      </c>
      <c r="BR49" s="31">
        <f t="shared" si="151"/>
        <v>0</v>
      </c>
      <c r="BS49">
        <v>1</v>
      </c>
      <c r="BT49">
        <v>2</v>
      </c>
      <c r="BU49" s="31">
        <f t="shared" si="152"/>
        <v>1</v>
      </c>
      <c r="BV49">
        <v>1</v>
      </c>
      <c r="BW49">
        <v>2</v>
      </c>
      <c r="BX49" s="31">
        <f t="shared" si="153"/>
        <v>1</v>
      </c>
      <c r="BY49">
        <v>0</v>
      </c>
      <c r="BZ49">
        <v>0</v>
      </c>
      <c r="CA49" s="31">
        <f t="shared" si="154"/>
        <v>0</v>
      </c>
      <c r="CB49">
        <v>1</v>
      </c>
      <c r="CC49">
        <v>1</v>
      </c>
      <c r="CD49" s="31">
        <f t="shared" si="155"/>
        <v>0</v>
      </c>
      <c r="CE49">
        <v>1</v>
      </c>
      <c r="CF49">
        <v>1</v>
      </c>
      <c r="CG49" s="31">
        <f t="shared" si="156"/>
        <v>0</v>
      </c>
      <c r="CH49">
        <v>0</v>
      </c>
      <c r="CI49">
        <v>0</v>
      </c>
      <c r="CJ49" s="31">
        <f t="shared" si="157"/>
        <v>0</v>
      </c>
      <c r="CK49" s="5">
        <v>0</v>
      </c>
      <c r="CL49" s="5">
        <v>0</v>
      </c>
      <c r="CM49" s="31">
        <f t="shared" si="158"/>
        <v>0</v>
      </c>
      <c r="CN49" s="5">
        <v>0</v>
      </c>
      <c r="CO49" s="5">
        <v>0</v>
      </c>
      <c r="CP49" s="31">
        <f t="shared" si="159"/>
        <v>0</v>
      </c>
      <c r="CQ49">
        <v>1</v>
      </c>
      <c r="CR49">
        <v>2</v>
      </c>
      <c r="CS49" s="31">
        <f t="shared" si="160"/>
        <v>1</v>
      </c>
      <c r="CT49">
        <v>1</v>
      </c>
      <c r="CU49">
        <v>2</v>
      </c>
      <c r="CV49" s="31">
        <f t="shared" si="161"/>
        <v>1</v>
      </c>
      <c r="CW49">
        <v>0</v>
      </c>
      <c r="CX49">
        <v>0</v>
      </c>
      <c r="CY49" s="31">
        <f t="shared" si="162"/>
        <v>0</v>
      </c>
      <c r="CZ49">
        <v>1</v>
      </c>
      <c r="DA49">
        <v>1</v>
      </c>
      <c r="DB49" s="31">
        <f t="shared" si="163"/>
        <v>0</v>
      </c>
      <c r="DC49">
        <v>1</v>
      </c>
      <c r="DD49">
        <v>1</v>
      </c>
      <c r="DE49" s="31">
        <f t="shared" si="164"/>
        <v>0</v>
      </c>
      <c r="DF49">
        <v>0</v>
      </c>
      <c r="DG49">
        <v>0</v>
      </c>
      <c r="DH49" s="31">
        <f t="shared" si="165"/>
        <v>0</v>
      </c>
      <c r="DI49">
        <v>1</v>
      </c>
      <c r="DJ49">
        <v>1</v>
      </c>
      <c r="DK49" s="31">
        <f t="shared" si="166"/>
        <v>0</v>
      </c>
      <c r="DL49">
        <v>1</v>
      </c>
      <c r="DM49">
        <v>1</v>
      </c>
      <c r="DN49" s="31">
        <f t="shared" si="167"/>
        <v>0</v>
      </c>
      <c r="DO49">
        <v>0</v>
      </c>
      <c r="DP49">
        <v>0</v>
      </c>
      <c r="DQ49" s="31">
        <f t="shared" si="168"/>
        <v>0</v>
      </c>
      <c r="DR49">
        <v>1</v>
      </c>
      <c r="DS49">
        <v>1</v>
      </c>
      <c r="DT49" s="31">
        <f t="shared" si="169"/>
        <v>0</v>
      </c>
      <c r="DU49">
        <v>1</v>
      </c>
      <c r="DV49">
        <v>2</v>
      </c>
      <c r="DW49" s="31">
        <f t="shared" si="170"/>
        <v>1</v>
      </c>
      <c r="DX49">
        <v>0</v>
      </c>
      <c r="DY49">
        <v>0</v>
      </c>
      <c r="DZ49" s="31">
        <f t="shared" si="171"/>
        <v>0</v>
      </c>
      <c r="EA49">
        <v>0</v>
      </c>
      <c r="EB49">
        <v>0</v>
      </c>
      <c r="EC49" s="31">
        <f t="shared" si="172"/>
        <v>0</v>
      </c>
      <c r="ED49">
        <v>1</v>
      </c>
      <c r="EE49">
        <v>1</v>
      </c>
      <c r="EF49" s="31">
        <f t="shared" si="173"/>
        <v>0</v>
      </c>
      <c r="EG49">
        <v>1</v>
      </c>
      <c r="EH49">
        <v>2</v>
      </c>
      <c r="EI49" s="31">
        <f t="shared" si="174"/>
        <v>1</v>
      </c>
      <c r="EJ49">
        <v>0</v>
      </c>
      <c r="EK49">
        <v>0</v>
      </c>
      <c r="EL49" s="31">
        <f t="shared" si="175"/>
        <v>0</v>
      </c>
      <c r="EM49">
        <v>1</v>
      </c>
      <c r="EN49">
        <v>1</v>
      </c>
      <c r="EO49" s="31">
        <f t="shared" si="176"/>
        <v>0</v>
      </c>
      <c r="EP49">
        <v>1</v>
      </c>
      <c r="EQ49">
        <v>1</v>
      </c>
      <c r="ER49" s="31">
        <f t="shared" si="177"/>
        <v>0</v>
      </c>
      <c r="ES49">
        <v>1</v>
      </c>
      <c r="ET49">
        <v>2</v>
      </c>
      <c r="EU49" s="31">
        <f t="shared" si="178"/>
        <v>1</v>
      </c>
      <c r="EV49">
        <v>1</v>
      </c>
      <c r="EW49">
        <v>1</v>
      </c>
      <c r="EX49" s="31">
        <f t="shared" si="179"/>
        <v>0</v>
      </c>
      <c r="EY49">
        <v>1</v>
      </c>
      <c r="EZ49">
        <v>1</v>
      </c>
      <c r="FA49" s="31">
        <f t="shared" si="180"/>
        <v>0</v>
      </c>
      <c r="FB49">
        <v>0</v>
      </c>
      <c r="FC49">
        <v>0</v>
      </c>
      <c r="FD49" s="31">
        <f t="shared" si="181"/>
        <v>0</v>
      </c>
      <c r="FE49">
        <v>1</v>
      </c>
      <c r="FF49">
        <v>2</v>
      </c>
      <c r="FG49" s="31">
        <f t="shared" si="182"/>
        <v>1</v>
      </c>
      <c r="FH49">
        <v>1</v>
      </c>
      <c r="FI49">
        <v>1</v>
      </c>
      <c r="FJ49" s="31">
        <f t="shared" si="183"/>
        <v>0</v>
      </c>
      <c r="FK49">
        <v>0</v>
      </c>
      <c r="FL49">
        <v>0</v>
      </c>
      <c r="FM49" s="31">
        <f t="shared" si="184"/>
        <v>0</v>
      </c>
      <c r="FN49">
        <v>1</v>
      </c>
      <c r="FO49">
        <v>2</v>
      </c>
      <c r="FP49" s="31">
        <f t="shared" si="185"/>
        <v>1</v>
      </c>
      <c r="FQ49">
        <v>1</v>
      </c>
      <c r="FR49">
        <v>2</v>
      </c>
      <c r="FS49" s="31">
        <f t="shared" si="186"/>
        <v>1</v>
      </c>
      <c r="FT49">
        <v>0</v>
      </c>
      <c r="FU49">
        <v>0</v>
      </c>
      <c r="FV49" s="31">
        <f t="shared" si="187"/>
        <v>0</v>
      </c>
      <c r="FW49">
        <v>1</v>
      </c>
      <c r="FX49">
        <v>1</v>
      </c>
      <c r="FY49" s="31">
        <f t="shared" si="188"/>
        <v>0</v>
      </c>
      <c r="FZ49">
        <v>1</v>
      </c>
      <c r="GA49">
        <v>1</v>
      </c>
      <c r="GB49" s="31">
        <f t="shared" si="189"/>
        <v>0</v>
      </c>
      <c r="GC49">
        <v>0</v>
      </c>
      <c r="GD49">
        <v>0</v>
      </c>
      <c r="GE49" s="31">
        <f t="shared" si="190"/>
        <v>0</v>
      </c>
      <c r="GF49">
        <v>1</v>
      </c>
      <c r="GG49">
        <v>1</v>
      </c>
      <c r="GH49" s="31">
        <f t="shared" si="191"/>
        <v>0</v>
      </c>
      <c r="GI49">
        <v>0</v>
      </c>
      <c r="GJ49">
        <v>0</v>
      </c>
      <c r="GK49" s="31">
        <f t="shared" si="192"/>
        <v>0</v>
      </c>
      <c r="GL49">
        <v>0</v>
      </c>
      <c r="GM49">
        <v>0</v>
      </c>
      <c r="GN49" s="31">
        <f t="shared" si="193"/>
        <v>0</v>
      </c>
      <c r="GV49" s="5"/>
      <c r="GX49" s="5"/>
      <c r="GY49" s="5"/>
      <c r="GZ49" s="5"/>
      <c r="HJ49" s="5"/>
    </row>
    <row r="50" spans="1:218" x14ac:dyDescent="0.2">
      <c r="A50" s="5">
        <v>57</v>
      </c>
      <c r="B50">
        <v>1</v>
      </c>
      <c r="C50">
        <v>1</v>
      </c>
      <c r="D50" s="31">
        <f t="shared" si="130"/>
        <v>0</v>
      </c>
      <c r="E50">
        <v>2</v>
      </c>
      <c r="F50">
        <v>1</v>
      </c>
      <c r="G50" s="31">
        <f t="shared" si="131"/>
        <v>1</v>
      </c>
      <c r="H50" s="5">
        <v>0</v>
      </c>
      <c r="I50" s="5">
        <v>0</v>
      </c>
      <c r="J50" s="31">
        <f t="shared" si="132"/>
        <v>0</v>
      </c>
      <c r="K50" s="5">
        <v>0</v>
      </c>
      <c r="L50" s="5">
        <v>0</v>
      </c>
      <c r="M50" s="31">
        <f t="shared" si="133"/>
        <v>0</v>
      </c>
      <c r="N50">
        <v>1</v>
      </c>
      <c r="O50">
        <v>1</v>
      </c>
      <c r="P50" s="33">
        <f t="shared" si="134"/>
        <v>0</v>
      </c>
      <c r="Q50">
        <v>3</v>
      </c>
      <c r="R50">
        <v>1</v>
      </c>
      <c r="S50" s="31">
        <f t="shared" si="135"/>
        <v>2</v>
      </c>
      <c r="T50">
        <v>1</v>
      </c>
      <c r="U50">
        <v>1</v>
      </c>
      <c r="V50" s="33">
        <f t="shared" si="136"/>
        <v>0</v>
      </c>
      <c r="W50" s="5">
        <v>0</v>
      </c>
      <c r="X50" s="5">
        <v>0</v>
      </c>
      <c r="Y50" s="33">
        <f t="shared" si="137"/>
        <v>0</v>
      </c>
      <c r="Z50" s="5">
        <v>0</v>
      </c>
      <c r="AA50" s="5">
        <v>0</v>
      </c>
      <c r="AB50" s="33">
        <f t="shared" si="138"/>
        <v>0</v>
      </c>
      <c r="AC50">
        <v>1</v>
      </c>
      <c r="AD50">
        <v>1</v>
      </c>
      <c r="AE50" s="31">
        <f t="shared" si="139"/>
        <v>0</v>
      </c>
      <c r="AF50" s="5">
        <v>2</v>
      </c>
      <c r="AG50">
        <v>1</v>
      </c>
      <c r="AH50" s="31">
        <f t="shared" si="140"/>
        <v>1</v>
      </c>
      <c r="AI50" s="5">
        <v>0</v>
      </c>
      <c r="AJ50">
        <v>0</v>
      </c>
      <c r="AK50" s="31">
        <f t="shared" si="141"/>
        <v>0</v>
      </c>
      <c r="AL50" s="5">
        <v>0</v>
      </c>
      <c r="AM50">
        <v>0</v>
      </c>
      <c r="AN50" s="31">
        <f t="shared" si="142"/>
        <v>0</v>
      </c>
      <c r="AO50" s="5">
        <v>0</v>
      </c>
      <c r="AP50">
        <v>0</v>
      </c>
      <c r="AQ50" s="31">
        <f t="shared" si="63"/>
        <v>0</v>
      </c>
      <c r="AR50" s="5">
        <v>1</v>
      </c>
      <c r="AS50">
        <v>1</v>
      </c>
      <c r="AT50" s="31">
        <f t="shared" si="143"/>
        <v>0</v>
      </c>
      <c r="AU50" s="5">
        <v>2</v>
      </c>
      <c r="AV50">
        <v>1</v>
      </c>
      <c r="AW50" s="31">
        <f t="shared" si="144"/>
        <v>1</v>
      </c>
      <c r="AX50">
        <v>0</v>
      </c>
      <c r="AY50">
        <v>0</v>
      </c>
      <c r="AZ50" s="31">
        <f t="shared" si="145"/>
        <v>0</v>
      </c>
      <c r="BA50" s="5">
        <v>0</v>
      </c>
      <c r="BB50" s="5">
        <v>0</v>
      </c>
      <c r="BC50" s="31">
        <f t="shared" si="146"/>
        <v>0</v>
      </c>
      <c r="BD50">
        <v>1</v>
      </c>
      <c r="BE50">
        <v>1</v>
      </c>
      <c r="BF50" s="33">
        <f t="shared" si="147"/>
        <v>0</v>
      </c>
      <c r="BG50">
        <v>1</v>
      </c>
      <c r="BH50">
        <v>1</v>
      </c>
      <c r="BI50" s="31">
        <f t="shared" si="148"/>
        <v>0</v>
      </c>
      <c r="BJ50" s="5">
        <v>0</v>
      </c>
      <c r="BK50" s="5">
        <v>0</v>
      </c>
      <c r="BL50" s="31">
        <f t="shared" si="149"/>
        <v>0</v>
      </c>
      <c r="BM50" s="5">
        <v>0</v>
      </c>
      <c r="BN50" s="5">
        <v>0</v>
      </c>
      <c r="BO50" s="31">
        <f t="shared" si="150"/>
        <v>0</v>
      </c>
      <c r="BP50">
        <v>1</v>
      </c>
      <c r="BQ50">
        <v>1</v>
      </c>
      <c r="BR50" s="31">
        <f t="shared" si="151"/>
        <v>0</v>
      </c>
      <c r="BS50">
        <v>1</v>
      </c>
      <c r="BT50">
        <v>2</v>
      </c>
      <c r="BU50" s="31">
        <f t="shared" si="152"/>
        <v>1</v>
      </c>
      <c r="BV50">
        <v>0</v>
      </c>
      <c r="BW50">
        <v>0</v>
      </c>
      <c r="BX50" s="31">
        <f t="shared" si="153"/>
        <v>0</v>
      </c>
      <c r="BY50">
        <v>0</v>
      </c>
      <c r="BZ50">
        <v>0</v>
      </c>
      <c r="CA50" s="31">
        <f t="shared" si="154"/>
        <v>0</v>
      </c>
      <c r="CB50">
        <v>1</v>
      </c>
      <c r="CC50">
        <v>1</v>
      </c>
      <c r="CD50" s="31">
        <f t="shared" si="155"/>
        <v>0</v>
      </c>
      <c r="CE50">
        <v>2</v>
      </c>
      <c r="CF50">
        <v>1</v>
      </c>
      <c r="CG50" s="31">
        <f t="shared" si="156"/>
        <v>1</v>
      </c>
      <c r="CH50">
        <v>0</v>
      </c>
      <c r="CI50">
        <v>0</v>
      </c>
      <c r="CJ50" s="31">
        <f t="shared" si="157"/>
        <v>0</v>
      </c>
      <c r="CK50" s="5">
        <v>0</v>
      </c>
      <c r="CL50" s="5">
        <v>0</v>
      </c>
      <c r="CM50" s="31">
        <f t="shared" si="158"/>
        <v>0</v>
      </c>
      <c r="CN50" s="5">
        <v>0</v>
      </c>
      <c r="CO50" s="5">
        <v>0</v>
      </c>
      <c r="CP50" s="31">
        <f t="shared" si="159"/>
        <v>0</v>
      </c>
      <c r="CQ50">
        <v>2</v>
      </c>
      <c r="CR50">
        <v>1</v>
      </c>
      <c r="CS50" s="31">
        <f t="shared" si="160"/>
        <v>1</v>
      </c>
      <c r="CT50">
        <v>2</v>
      </c>
      <c r="CU50">
        <v>1</v>
      </c>
      <c r="CV50" s="31">
        <f t="shared" si="161"/>
        <v>1</v>
      </c>
      <c r="CW50">
        <v>0</v>
      </c>
      <c r="CX50">
        <v>0</v>
      </c>
      <c r="CY50" s="31">
        <f t="shared" si="162"/>
        <v>0</v>
      </c>
      <c r="CZ50">
        <v>1</v>
      </c>
      <c r="DA50">
        <v>1</v>
      </c>
      <c r="DB50" s="31">
        <f t="shared" si="163"/>
        <v>0</v>
      </c>
      <c r="DC50">
        <v>1</v>
      </c>
      <c r="DD50">
        <v>2</v>
      </c>
      <c r="DE50" s="31">
        <f t="shared" si="164"/>
        <v>1</v>
      </c>
      <c r="DF50">
        <v>0</v>
      </c>
      <c r="DG50">
        <v>0</v>
      </c>
      <c r="DH50" s="31">
        <f t="shared" si="165"/>
        <v>0</v>
      </c>
      <c r="DI50">
        <v>1</v>
      </c>
      <c r="DJ50">
        <v>1</v>
      </c>
      <c r="DK50" s="31">
        <f t="shared" si="166"/>
        <v>0</v>
      </c>
      <c r="DL50">
        <v>3</v>
      </c>
      <c r="DM50">
        <v>2</v>
      </c>
      <c r="DN50" s="31">
        <f t="shared" si="167"/>
        <v>1</v>
      </c>
      <c r="DO50">
        <v>3</v>
      </c>
      <c r="DP50">
        <v>2</v>
      </c>
      <c r="DQ50" s="31">
        <f t="shared" si="168"/>
        <v>1</v>
      </c>
      <c r="DR50">
        <v>1</v>
      </c>
      <c r="DS50">
        <v>1</v>
      </c>
      <c r="DT50" s="31">
        <f t="shared" si="169"/>
        <v>0</v>
      </c>
      <c r="DU50">
        <v>2</v>
      </c>
      <c r="DV50">
        <v>2</v>
      </c>
      <c r="DW50" s="31">
        <f t="shared" si="170"/>
        <v>0</v>
      </c>
      <c r="DX50">
        <v>0</v>
      </c>
      <c r="DY50">
        <v>0</v>
      </c>
      <c r="DZ50" s="31">
        <f t="shared" si="171"/>
        <v>0</v>
      </c>
      <c r="EA50">
        <v>0</v>
      </c>
      <c r="EB50">
        <v>0</v>
      </c>
      <c r="EC50" s="31">
        <f t="shared" si="172"/>
        <v>0</v>
      </c>
      <c r="ED50">
        <v>1</v>
      </c>
      <c r="EE50">
        <v>1</v>
      </c>
      <c r="EF50" s="31">
        <f t="shared" si="173"/>
        <v>0</v>
      </c>
      <c r="EG50">
        <v>2</v>
      </c>
      <c r="EH50">
        <v>2</v>
      </c>
      <c r="EI50" s="31">
        <f t="shared" si="174"/>
        <v>0</v>
      </c>
      <c r="EJ50">
        <v>0</v>
      </c>
      <c r="EK50">
        <v>0</v>
      </c>
      <c r="EL50" s="31">
        <f t="shared" si="175"/>
        <v>0</v>
      </c>
      <c r="EM50">
        <v>1</v>
      </c>
      <c r="EN50">
        <v>2</v>
      </c>
      <c r="EO50" s="31">
        <f t="shared" si="176"/>
        <v>1</v>
      </c>
      <c r="EP50">
        <v>1</v>
      </c>
      <c r="EQ50">
        <v>2</v>
      </c>
      <c r="ER50" s="31">
        <f t="shared" si="177"/>
        <v>1</v>
      </c>
      <c r="ES50">
        <v>0</v>
      </c>
      <c r="ET50">
        <v>0</v>
      </c>
      <c r="EU50" s="31">
        <f t="shared" si="178"/>
        <v>0</v>
      </c>
      <c r="EV50">
        <v>1</v>
      </c>
      <c r="EW50">
        <v>2</v>
      </c>
      <c r="EX50" s="31">
        <f t="shared" si="179"/>
        <v>1</v>
      </c>
      <c r="EY50">
        <v>2</v>
      </c>
      <c r="EZ50">
        <v>2</v>
      </c>
      <c r="FA50" s="31">
        <f t="shared" si="180"/>
        <v>0</v>
      </c>
      <c r="FB50">
        <v>0</v>
      </c>
      <c r="FC50">
        <v>0</v>
      </c>
      <c r="FD50" s="31">
        <f t="shared" si="181"/>
        <v>0</v>
      </c>
      <c r="FE50">
        <v>3</v>
      </c>
      <c r="FF50">
        <v>2</v>
      </c>
      <c r="FG50" s="31">
        <f t="shared" si="182"/>
        <v>1</v>
      </c>
      <c r="FH50">
        <v>1</v>
      </c>
      <c r="FI50">
        <v>1</v>
      </c>
      <c r="FJ50" s="31">
        <f t="shared" si="183"/>
        <v>0</v>
      </c>
      <c r="FK50">
        <v>0</v>
      </c>
      <c r="FL50">
        <v>0</v>
      </c>
      <c r="FM50" s="31">
        <f t="shared" si="184"/>
        <v>0</v>
      </c>
      <c r="FN50">
        <v>1</v>
      </c>
      <c r="FO50">
        <v>1</v>
      </c>
      <c r="FP50" s="31">
        <f t="shared" si="185"/>
        <v>0</v>
      </c>
      <c r="FQ50">
        <v>1</v>
      </c>
      <c r="FR50">
        <v>1</v>
      </c>
      <c r="FS50" s="31">
        <f t="shared" si="186"/>
        <v>0</v>
      </c>
      <c r="FT50">
        <v>0</v>
      </c>
      <c r="FU50">
        <v>0</v>
      </c>
      <c r="FV50" s="31">
        <f t="shared" si="187"/>
        <v>0</v>
      </c>
      <c r="FW50">
        <v>1</v>
      </c>
      <c r="FX50">
        <v>2</v>
      </c>
      <c r="FY50" s="31">
        <f t="shared" si="188"/>
        <v>1</v>
      </c>
      <c r="FZ50">
        <v>2</v>
      </c>
      <c r="GA50">
        <v>3</v>
      </c>
      <c r="GB50" s="31">
        <f t="shared" si="189"/>
        <v>1</v>
      </c>
      <c r="GC50">
        <v>0</v>
      </c>
      <c r="GD50">
        <v>0</v>
      </c>
      <c r="GE50" s="31">
        <f t="shared" si="190"/>
        <v>0</v>
      </c>
      <c r="GF50">
        <v>2</v>
      </c>
      <c r="GG50">
        <v>2</v>
      </c>
      <c r="GH50" s="31">
        <f t="shared" si="191"/>
        <v>0</v>
      </c>
      <c r="GI50">
        <v>1</v>
      </c>
      <c r="GJ50">
        <v>2</v>
      </c>
      <c r="GK50" s="31">
        <f t="shared" si="192"/>
        <v>1</v>
      </c>
      <c r="GL50">
        <v>0</v>
      </c>
      <c r="GM50">
        <v>0</v>
      </c>
      <c r="GN50" s="31">
        <f t="shared" si="193"/>
        <v>0</v>
      </c>
      <c r="GV50" s="5"/>
      <c r="GX50" s="5"/>
      <c r="GY50" s="5"/>
      <c r="GZ50" s="5"/>
      <c r="HJ50" s="5"/>
    </row>
    <row r="51" spans="1:218" x14ac:dyDescent="0.2">
      <c r="A51" s="5">
        <v>58</v>
      </c>
      <c r="B51">
        <v>1</v>
      </c>
      <c r="C51">
        <v>1</v>
      </c>
      <c r="D51" s="31">
        <f t="shared" si="130"/>
        <v>0</v>
      </c>
      <c r="E51">
        <v>1</v>
      </c>
      <c r="F51">
        <v>1</v>
      </c>
      <c r="G51" s="31">
        <f t="shared" si="131"/>
        <v>0</v>
      </c>
      <c r="H51" s="5">
        <v>0</v>
      </c>
      <c r="I51" s="5">
        <v>0</v>
      </c>
      <c r="J51" s="31">
        <f t="shared" si="132"/>
        <v>0</v>
      </c>
      <c r="K51" s="5">
        <v>0</v>
      </c>
      <c r="L51" s="5">
        <v>0</v>
      </c>
      <c r="M51" s="31">
        <f t="shared" si="133"/>
        <v>0</v>
      </c>
      <c r="N51">
        <v>1</v>
      </c>
      <c r="O51">
        <v>1</v>
      </c>
      <c r="P51" s="33">
        <f t="shared" si="134"/>
        <v>0</v>
      </c>
      <c r="Q51">
        <v>1</v>
      </c>
      <c r="R51">
        <v>1</v>
      </c>
      <c r="S51" s="31">
        <f t="shared" si="135"/>
        <v>0</v>
      </c>
      <c r="T51" s="5">
        <v>0</v>
      </c>
      <c r="U51" s="5">
        <v>0</v>
      </c>
      <c r="V51" s="33">
        <f t="shared" si="136"/>
        <v>0</v>
      </c>
      <c r="W51" s="5">
        <v>0</v>
      </c>
      <c r="X51" s="5">
        <v>0</v>
      </c>
      <c r="Y51" s="33">
        <f t="shared" si="137"/>
        <v>0</v>
      </c>
      <c r="Z51" s="5">
        <v>0</v>
      </c>
      <c r="AA51" s="5">
        <v>0</v>
      </c>
      <c r="AB51" s="33">
        <f t="shared" si="138"/>
        <v>0</v>
      </c>
      <c r="AC51">
        <v>1</v>
      </c>
      <c r="AD51">
        <v>1</v>
      </c>
      <c r="AE51" s="31">
        <f t="shared" si="139"/>
        <v>0</v>
      </c>
      <c r="AF51" s="5">
        <v>1</v>
      </c>
      <c r="AG51">
        <v>1</v>
      </c>
      <c r="AH51" s="31">
        <f t="shared" si="140"/>
        <v>0</v>
      </c>
      <c r="AI51" s="5">
        <v>1</v>
      </c>
      <c r="AJ51">
        <v>1</v>
      </c>
      <c r="AK51" s="31">
        <f t="shared" si="141"/>
        <v>0</v>
      </c>
      <c r="AL51" s="5">
        <v>0</v>
      </c>
      <c r="AM51">
        <v>0</v>
      </c>
      <c r="AN51" s="31">
        <f t="shared" si="142"/>
        <v>0</v>
      </c>
      <c r="AO51" s="5">
        <v>0</v>
      </c>
      <c r="AP51">
        <v>0</v>
      </c>
      <c r="AQ51" s="31">
        <f t="shared" si="63"/>
        <v>0</v>
      </c>
      <c r="AR51" s="5">
        <v>1</v>
      </c>
      <c r="AS51">
        <v>1</v>
      </c>
      <c r="AT51" s="31">
        <f t="shared" si="143"/>
        <v>0</v>
      </c>
      <c r="AU51" s="5">
        <v>1</v>
      </c>
      <c r="AV51">
        <v>1</v>
      </c>
      <c r="AW51" s="31">
        <f t="shared" si="144"/>
        <v>0</v>
      </c>
      <c r="AX51">
        <v>1</v>
      </c>
      <c r="AY51">
        <v>1</v>
      </c>
      <c r="AZ51" s="31">
        <f t="shared" si="145"/>
        <v>0</v>
      </c>
      <c r="BA51" s="5">
        <v>0</v>
      </c>
      <c r="BB51" s="5">
        <v>0</v>
      </c>
      <c r="BC51" s="31">
        <f t="shared" si="146"/>
        <v>0</v>
      </c>
      <c r="BD51">
        <v>1</v>
      </c>
      <c r="BE51">
        <v>1</v>
      </c>
      <c r="BF51" s="33">
        <f t="shared" si="147"/>
        <v>0</v>
      </c>
      <c r="BG51">
        <v>1</v>
      </c>
      <c r="BH51">
        <v>1</v>
      </c>
      <c r="BI51" s="31">
        <f t="shared" si="148"/>
        <v>0</v>
      </c>
      <c r="BJ51">
        <v>1</v>
      </c>
      <c r="BK51">
        <v>1</v>
      </c>
      <c r="BL51" s="31">
        <f t="shared" si="149"/>
        <v>0</v>
      </c>
      <c r="BM51" s="5">
        <v>0</v>
      </c>
      <c r="BN51" s="5">
        <v>0</v>
      </c>
      <c r="BO51" s="31">
        <f t="shared" si="150"/>
        <v>0</v>
      </c>
      <c r="BP51">
        <v>1</v>
      </c>
      <c r="BQ51">
        <v>2</v>
      </c>
      <c r="BR51" s="31">
        <f t="shared" si="151"/>
        <v>1</v>
      </c>
      <c r="BS51">
        <v>2</v>
      </c>
      <c r="BT51">
        <v>1</v>
      </c>
      <c r="BU51" s="31">
        <f t="shared" si="152"/>
        <v>1</v>
      </c>
      <c r="BV51">
        <v>0</v>
      </c>
      <c r="BW51">
        <v>0</v>
      </c>
      <c r="BX51" s="31">
        <f t="shared" si="153"/>
        <v>0</v>
      </c>
      <c r="BY51">
        <v>0</v>
      </c>
      <c r="BZ51">
        <v>0</v>
      </c>
      <c r="CA51" s="31">
        <f t="shared" si="154"/>
        <v>0</v>
      </c>
      <c r="CB51">
        <v>1</v>
      </c>
      <c r="CC51">
        <v>1</v>
      </c>
      <c r="CD51" s="31">
        <f t="shared" si="155"/>
        <v>0</v>
      </c>
      <c r="CE51">
        <v>1</v>
      </c>
      <c r="CF51">
        <v>1</v>
      </c>
      <c r="CG51" s="31">
        <f t="shared" si="156"/>
        <v>0</v>
      </c>
      <c r="CH51">
        <v>1</v>
      </c>
      <c r="CI51">
        <v>1</v>
      </c>
      <c r="CJ51" s="31">
        <f t="shared" si="157"/>
        <v>0</v>
      </c>
      <c r="CK51" s="5">
        <v>0</v>
      </c>
      <c r="CL51" s="5">
        <v>0</v>
      </c>
      <c r="CM51" s="31">
        <f t="shared" si="158"/>
        <v>0</v>
      </c>
      <c r="CN51" s="5">
        <v>0</v>
      </c>
      <c r="CO51" s="5">
        <v>0</v>
      </c>
      <c r="CP51" s="31">
        <f t="shared" si="159"/>
        <v>0</v>
      </c>
      <c r="CQ51">
        <v>1</v>
      </c>
      <c r="CR51">
        <v>1</v>
      </c>
      <c r="CS51" s="31">
        <f t="shared" si="160"/>
        <v>0</v>
      </c>
      <c r="CT51">
        <v>1</v>
      </c>
      <c r="CU51">
        <v>1</v>
      </c>
      <c r="CV51" s="31">
        <f t="shared" si="161"/>
        <v>0</v>
      </c>
      <c r="CW51">
        <v>0</v>
      </c>
      <c r="CX51">
        <v>0</v>
      </c>
      <c r="CY51" s="31">
        <f t="shared" si="162"/>
        <v>0</v>
      </c>
      <c r="CZ51">
        <v>1</v>
      </c>
      <c r="DA51">
        <v>1</v>
      </c>
      <c r="DB51" s="31">
        <f t="shared" si="163"/>
        <v>0</v>
      </c>
      <c r="DC51">
        <v>1</v>
      </c>
      <c r="DD51">
        <v>1</v>
      </c>
      <c r="DE51" s="31">
        <f t="shared" si="164"/>
        <v>0</v>
      </c>
      <c r="DF51">
        <v>0</v>
      </c>
      <c r="DG51">
        <v>0</v>
      </c>
      <c r="DH51" s="31">
        <f t="shared" si="165"/>
        <v>0</v>
      </c>
      <c r="DI51">
        <v>1</v>
      </c>
      <c r="DJ51">
        <v>1</v>
      </c>
      <c r="DK51" s="31">
        <f t="shared" si="166"/>
        <v>0</v>
      </c>
      <c r="DL51">
        <v>1</v>
      </c>
      <c r="DM51">
        <v>1</v>
      </c>
      <c r="DN51" s="31">
        <f t="shared" si="167"/>
        <v>0</v>
      </c>
      <c r="DO51">
        <v>1</v>
      </c>
      <c r="DP51">
        <v>1</v>
      </c>
      <c r="DQ51" s="31">
        <f t="shared" si="168"/>
        <v>0</v>
      </c>
      <c r="DR51">
        <v>1</v>
      </c>
      <c r="DS51">
        <v>2</v>
      </c>
      <c r="DT51" s="31">
        <f t="shared" si="169"/>
        <v>1</v>
      </c>
      <c r="DU51">
        <v>1</v>
      </c>
      <c r="DV51">
        <v>2</v>
      </c>
      <c r="DW51" s="31">
        <f t="shared" si="170"/>
        <v>1</v>
      </c>
      <c r="DX51">
        <v>0</v>
      </c>
      <c r="DY51">
        <v>0</v>
      </c>
      <c r="DZ51" s="31">
        <f t="shared" si="171"/>
        <v>0</v>
      </c>
      <c r="EA51">
        <v>0</v>
      </c>
      <c r="EB51">
        <v>0</v>
      </c>
      <c r="EC51" s="31">
        <f t="shared" si="172"/>
        <v>0</v>
      </c>
      <c r="ED51">
        <v>1</v>
      </c>
      <c r="EE51">
        <v>2</v>
      </c>
      <c r="EF51" s="31">
        <f t="shared" si="173"/>
        <v>1</v>
      </c>
      <c r="EG51">
        <v>1</v>
      </c>
      <c r="EH51">
        <v>2</v>
      </c>
      <c r="EI51" s="31">
        <f t="shared" si="174"/>
        <v>1</v>
      </c>
      <c r="EJ51">
        <v>0</v>
      </c>
      <c r="EK51">
        <v>0</v>
      </c>
      <c r="EL51" s="31">
        <f t="shared" si="175"/>
        <v>0</v>
      </c>
      <c r="EM51">
        <v>1</v>
      </c>
      <c r="EN51">
        <v>1</v>
      </c>
      <c r="EO51" s="31">
        <f t="shared" si="176"/>
        <v>0</v>
      </c>
      <c r="EP51">
        <v>1</v>
      </c>
      <c r="EQ51">
        <v>1</v>
      </c>
      <c r="ER51" s="31">
        <f t="shared" si="177"/>
        <v>0</v>
      </c>
      <c r="ES51">
        <v>0</v>
      </c>
      <c r="ET51">
        <v>0</v>
      </c>
      <c r="EU51" s="31">
        <f t="shared" si="178"/>
        <v>0</v>
      </c>
      <c r="EV51">
        <v>1</v>
      </c>
      <c r="EW51">
        <v>1</v>
      </c>
      <c r="EX51" s="31">
        <f t="shared" si="179"/>
        <v>0</v>
      </c>
      <c r="EY51">
        <v>1</v>
      </c>
      <c r="EZ51">
        <v>1</v>
      </c>
      <c r="FA51" s="31">
        <f t="shared" si="180"/>
        <v>0</v>
      </c>
      <c r="FB51">
        <v>0</v>
      </c>
      <c r="FC51">
        <v>0</v>
      </c>
      <c r="FD51" s="31">
        <f t="shared" si="181"/>
        <v>0</v>
      </c>
      <c r="FE51">
        <v>1</v>
      </c>
      <c r="FF51">
        <v>1</v>
      </c>
      <c r="FG51" s="31">
        <f t="shared" si="182"/>
        <v>0</v>
      </c>
      <c r="FH51">
        <v>1</v>
      </c>
      <c r="FI51">
        <v>1</v>
      </c>
      <c r="FJ51" s="31">
        <f t="shared" si="183"/>
        <v>0</v>
      </c>
      <c r="FK51">
        <v>0</v>
      </c>
      <c r="FL51">
        <v>0</v>
      </c>
      <c r="FM51" s="31">
        <f t="shared" si="184"/>
        <v>0</v>
      </c>
      <c r="FN51">
        <v>1</v>
      </c>
      <c r="FO51">
        <v>1</v>
      </c>
      <c r="FP51" s="31">
        <f t="shared" si="185"/>
        <v>0</v>
      </c>
      <c r="FQ51">
        <v>1</v>
      </c>
      <c r="FR51">
        <v>2</v>
      </c>
      <c r="FS51" s="31">
        <f t="shared" si="186"/>
        <v>1</v>
      </c>
      <c r="FT51">
        <v>0</v>
      </c>
      <c r="FU51">
        <v>0</v>
      </c>
      <c r="FV51" s="31">
        <f t="shared" si="187"/>
        <v>0</v>
      </c>
      <c r="FW51">
        <v>1</v>
      </c>
      <c r="FX51">
        <v>1</v>
      </c>
      <c r="FY51" s="31">
        <f t="shared" si="188"/>
        <v>0</v>
      </c>
      <c r="FZ51">
        <v>1</v>
      </c>
      <c r="GA51">
        <v>2</v>
      </c>
      <c r="GB51" s="31">
        <f t="shared" si="189"/>
        <v>1</v>
      </c>
      <c r="GC51">
        <v>0</v>
      </c>
      <c r="GD51">
        <v>0</v>
      </c>
      <c r="GE51" s="31">
        <f t="shared" si="190"/>
        <v>0</v>
      </c>
      <c r="GF51">
        <v>1</v>
      </c>
      <c r="GG51">
        <v>2</v>
      </c>
      <c r="GH51" s="31">
        <f t="shared" si="191"/>
        <v>1</v>
      </c>
      <c r="GI51">
        <v>1</v>
      </c>
      <c r="GJ51">
        <v>1</v>
      </c>
      <c r="GK51" s="31">
        <f t="shared" si="192"/>
        <v>0</v>
      </c>
      <c r="GL51">
        <v>0</v>
      </c>
      <c r="GM51">
        <v>0</v>
      </c>
      <c r="GN51" s="31">
        <f t="shared" si="193"/>
        <v>0</v>
      </c>
      <c r="GV51" s="5"/>
      <c r="GX51" s="5"/>
      <c r="GY51" s="5"/>
      <c r="GZ51" s="5"/>
      <c r="HJ51" s="5"/>
    </row>
    <row r="52" spans="1:218" x14ac:dyDescent="0.2">
      <c r="A52" s="5">
        <v>59</v>
      </c>
      <c r="B52">
        <v>1</v>
      </c>
      <c r="C52">
        <v>1</v>
      </c>
      <c r="D52" s="31">
        <f t="shared" si="130"/>
        <v>0</v>
      </c>
      <c r="E52">
        <v>1</v>
      </c>
      <c r="F52">
        <v>1</v>
      </c>
      <c r="G52" s="31">
        <f t="shared" si="131"/>
        <v>0</v>
      </c>
      <c r="H52" s="5">
        <v>0</v>
      </c>
      <c r="I52" s="5">
        <v>0</v>
      </c>
      <c r="J52" s="31">
        <f t="shared" si="132"/>
        <v>0</v>
      </c>
      <c r="K52" s="5">
        <v>0</v>
      </c>
      <c r="L52" s="5">
        <v>0</v>
      </c>
      <c r="M52" s="31">
        <f t="shared" si="133"/>
        <v>0</v>
      </c>
      <c r="N52">
        <v>2</v>
      </c>
      <c r="O52">
        <v>1</v>
      </c>
      <c r="P52" s="33">
        <f t="shared" si="134"/>
        <v>1</v>
      </c>
      <c r="Q52">
        <v>2</v>
      </c>
      <c r="R52">
        <v>1</v>
      </c>
      <c r="S52" s="31">
        <f t="shared" si="135"/>
        <v>1</v>
      </c>
      <c r="T52" s="5">
        <v>0</v>
      </c>
      <c r="U52" s="5">
        <v>0</v>
      </c>
      <c r="V52" s="33">
        <f t="shared" si="136"/>
        <v>0</v>
      </c>
      <c r="W52" s="5">
        <v>0</v>
      </c>
      <c r="X52" s="5">
        <v>0</v>
      </c>
      <c r="Y52" s="33">
        <f t="shared" si="137"/>
        <v>0</v>
      </c>
      <c r="Z52" s="5">
        <v>0</v>
      </c>
      <c r="AA52" s="5">
        <v>0</v>
      </c>
      <c r="AB52" s="33">
        <f t="shared" si="138"/>
        <v>0</v>
      </c>
      <c r="AC52">
        <v>2</v>
      </c>
      <c r="AD52">
        <v>2</v>
      </c>
      <c r="AE52" s="31">
        <f t="shared" si="139"/>
        <v>0</v>
      </c>
      <c r="AF52" s="5">
        <v>1</v>
      </c>
      <c r="AG52">
        <v>1</v>
      </c>
      <c r="AH52" s="31">
        <f t="shared" si="140"/>
        <v>0</v>
      </c>
      <c r="AI52" s="5">
        <v>0</v>
      </c>
      <c r="AJ52">
        <v>0</v>
      </c>
      <c r="AK52" s="31">
        <f t="shared" si="141"/>
        <v>0</v>
      </c>
      <c r="AL52" s="5">
        <v>0</v>
      </c>
      <c r="AM52">
        <v>0</v>
      </c>
      <c r="AN52" s="31">
        <f t="shared" si="142"/>
        <v>0</v>
      </c>
      <c r="AO52" s="5">
        <v>0</v>
      </c>
      <c r="AP52">
        <v>0</v>
      </c>
      <c r="AQ52" s="31">
        <f t="shared" si="63"/>
        <v>0</v>
      </c>
      <c r="AR52" s="5">
        <v>1</v>
      </c>
      <c r="AS52">
        <v>1</v>
      </c>
      <c r="AT52" s="31">
        <f t="shared" si="143"/>
        <v>0</v>
      </c>
      <c r="AU52" s="5">
        <v>2</v>
      </c>
      <c r="AV52">
        <v>2</v>
      </c>
      <c r="AW52" s="31">
        <f t="shared" si="144"/>
        <v>0</v>
      </c>
      <c r="AX52">
        <v>0</v>
      </c>
      <c r="AY52">
        <v>0</v>
      </c>
      <c r="AZ52" s="31">
        <f t="shared" si="145"/>
        <v>0</v>
      </c>
      <c r="BA52" s="5">
        <v>0</v>
      </c>
      <c r="BB52" s="5">
        <v>0</v>
      </c>
      <c r="BC52" s="31">
        <f t="shared" si="146"/>
        <v>0</v>
      </c>
      <c r="BD52">
        <v>1</v>
      </c>
      <c r="BE52">
        <v>1</v>
      </c>
      <c r="BF52" s="33">
        <f t="shared" si="147"/>
        <v>0</v>
      </c>
      <c r="BG52">
        <v>2</v>
      </c>
      <c r="BH52">
        <v>1</v>
      </c>
      <c r="BI52" s="31">
        <f t="shared" si="148"/>
        <v>1</v>
      </c>
      <c r="BJ52" s="5">
        <v>0</v>
      </c>
      <c r="BK52" s="5">
        <v>0</v>
      </c>
      <c r="BL52" s="31">
        <f t="shared" si="149"/>
        <v>0</v>
      </c>
      <c r="BM52" s="5">
        <v>0</v>
      </c>
      <c r="BN52" s="5">
        <v>0</v>
      </c>
      <c r="BO52" s="31">
        <f t="shared" si="150"/>
        <v>0</v>
      </c>
      <c r="BP52">
        <v>1</v>
      </c>
      <c r="BQ52">
        <v>1</v>
      </c>
      <c r="BR52" s="31">
        <f t="shared" si="151"/>
        <v>0</v>
      </c>
      <c r="BS52">
        <v>1</v>
      </c>
      <c r="BT52">
        <v>1</v>
      </c>
      <c r="BU52" s="31">
        <f t="shared" si="152"/>
        <v>0</v>
      </c>
      <c r="BV52">
        <v>0</v>
      </c>
      <c r="BW52">
        <v>0</v>
      </c>
      <c r="BX52" s="31">
        <f t="shared" si="153"/>
        <v>0</v>
      </c>
      <c r="BY52">
        <v>0</v>
      </c>
      <c r="BZ52">
        <v>0</v>
      </c>
      <c r="CA52" s="31">
        <f t="shared" si="154"/>
        <v>0</v>
      </c>
      <c r="CB52">
        <v>2</v>
      </c>
      <c r="CC52">
        <v>2</v>
      </c>
      <c r="CD52" s="31">
        <f t="shared" si="155"/>
        <v>0</v>
      </c>
      <c r="CE52">
        <v>1</v>
      </c>
      <c r="CF52">
        <v>2</v>
      </c>
      <c r="CG52" s="31">
        <f t="shared" si="156"/>
        <v>1</v>
      </c>
      <c r="CH52">
        <v>1</v>
      </c>
      <c r="CI52">
        <v>1</v>
      </c>
      <c r="CJ52" s="31">
        <f t="shared" si="157"/>
        <v>0</v>
      </c>
      <c r="CK52" s="5">
        <v>0</v>
      </c>
      <c r="CL52" s="5">
        <v>0</v>
      </c>
      <c r="CM52" s="31">
        <f t="shared" si="158"/>
        <v>0</v>
      </c>
      <c r="CN52" s="5">
        <v>0</v>
      </c>
      <c r="CO52" s="5">
        <v>0</v>
      </c>
      <c r="CP52" s="31">
        <f t="shared" si="159"/>
        <v>0</v>
      </c>
      <c r="CQ52">
        <v>1</v>
      </c>
      <c r="CR52">
        <v>1</v>
      </c>
      <c r="CS52" s="31">
        <f t="shared" si="160"/>
        <v>0</v>
      </c>
      <c r="CT52">
        <v>1</v>
      </c>
      <c r="CU52">
        <v>1</v>
      </c>
      <c r="CV52" s="31">
        <f t="shared" si="161"/>
        <v>0</v>
      </c>
      <c r="CW52">
        <v>0</v>
      </c>
      <c r="CX52">
        <v>0</v>
      </c>
      <c r="CY52" s="31">
        <f t="shared" si="162"/>
        <v>0</v>
      </c>
      <c r="CZ52">
        <v>2</v>
      </c>
      <c r="DA52">
        <v>2</v>
      </c>
      <c r="DB52" s="31">
        <f t="shared" si="163"/>
        <v>0</v>
      </c>
      <c r="DC52">
        <v>0</v>
      </c>
      <c r="DD52">
        <v>0</v>
      </c>
      <c r="DE52" s="31">
        <f t="shared" si="164"/>
        <v>0</v>
      </c>
      <c r="DF52">
        <v>0</v>
      </c>
      <c r="DG52">
        <v>0</v>
      </c>
      <c r="DH52" s="31">
        <f t="shared" si="165"/>
        <v>0</v>
      </c>
      <c r="DI52">
        <v>2</v>
      </c>
      <c r="DJ52">
        <v>2</v>
      </c>
      <c r="DK52" s="31">
        <f t="shared" si="166"/>
        <v>0</v>
      </c>
      <c r="DL52">
        <v>1</v>
      </c>
      <c r="DM52">
        <v>1</v>
      </c>
      <c r="DN52" s="31">
        <f t="shared" si="167"/>
        <v>0</v>
      </c>
      <c r="DO52">
        <v>1</v>
      </c>
      <c r="DP52">
        <v>1</v>
      </c>
      <c r="DQ52" s="31">
        <f t="shared" si="168"/>
        <v>0</v>
      </c>
      <c r="DR52">
        <v>2</v>
      </c>
      <c r="DS52">
        <v>2</v>
      </c>
      <c r="DT52" s="31">
        <f t="shared" si="169"/>
        <v>0</v>
      </c>
      <c r="DU52">
        <v>1</v>
      </c>
      <c r="DV52">
        <v>1</v>
      </c>
      <c r="DW52" s="31">
        <f t="shared" si="170"/>
        <v>0</v>
      </c>
      <c r="DX52">
        <v>0</v>
      </c>
      <c r="DY52">
        <v>0</v>
      </c>
      <c r="DZ52" s="31">
        <f t="shared" si="171"/>
        <v>0</v>
      </c>
      <c r="EA52">
        <v>0</v>
      </c>
      <c r="EB52">
        <v>0</v>
      </c>
      <c r="EC52" s="31">
        <f t="shared" si="172"/>
        <v>0</v>
      </c>
      <c r="ED52">
        <v>1</v>
      </c>
      <c r="EE52">
        <v>1</v>
      </c>
      <c r="EF52" s="31">
        <f t="shared" si="173"/>
        <v>0</v>
      </c>
      <c r="EG52">
        <v>1</v>
      </c>
      <c r="EH52">
        <v>1</v>
      </c>
      <c r="EI52" s="31">
        <f t="shared" si="174"/>
        <v>0</v>
      </c>
      <c r="EJ52">
        <v>0</v>
      </c>
      <c r="EK52">
        <v>0</v>
      </c>
      <c r="EL52" s="31">
        <f t="shared" si="175"/>
        <v>0</v>
      </c>
      <c r="EM52">
        <v>1</v>
      </c>
      <c r="EN52">
        <v>1</v>
      </c>
      <c r="EO52" s="31">
        <f t="shared" si="176"/>
        <v>0</v>
      </c>
      <c r="EP52">
        <v>1</v>
      </c>
      <c r="EQ52">
        <v>1</v>
      </c>
      <c r="ER52" s="31">
        <f t="shared" si="177"/>
        <v>0</v>
      </c>
      <c r="ES52">
        <v>0</v>
      </c>
      <c r="ET52">
        <v>0</v>
      </c>
      <c r="EU52" s="31">
        <f t="shared" si="178"/>
        <v>0</v>
      </c>
      <c r="EV52">
        <v>1</v>
      </c>
      <c r="EW52">
        <v>1</v>
      </c>
      <c r="EX52" s="31">
        <f t="shared" si="179"/>
        <v>0</v>
      </c>
      <c r="EY52">
        <v>1</v>
      </c>
      <c r="EZ52">
        <v>1</v>
      </c>
      <c r="FA52" s="31">
        <f t="shared" si="180"/>
        <v>0</v>
      </c>
      <c r="FB52">
        <v>0</v>
      </c>
      <c r="FC52">
        <v>0</v>
      </c>
      <c r="FD52" s="31">
        <f t="shared" si="181"/>
        <v>0</v>
      </c>
      <c r="FE52">
        <v>2</v>
      </c>
      <c r="FF52">
        <v>2</v>
      </c>
      <c r="FG52" s="31">
        <f t="shared" si="182"/>
        <v>0</v>
      </c>
      <c r="FH52">
        <v>1</v>
      </c>
      <c r="FI52">
        <v>2</v>
      </c>
      <c r="FJ52" s="31">
        <f t="shared" si="183"/>
        <v>1</v>
      </c>
      <c r="FK52">
        <v>0</v>
      </c>
      <c r="FL52">
        <v>0</v>
      </c>
      <c r="FM52" s="31">
        <f t="shared" si="184"/>
        <v>0</v>
      </c>
      <c r="FN52">
        <v>1</v>
      </c>
      <c r="FO52">
        <v>1</v>
      </c>
      <c r="FP52" s="31">
        <f t="shared" si="185"/>
        <v>0</v>
      </c>
      <c r="FQ52">
        <v>1</v>
      </c>
      <c r="FR52">
        <v>1</v>
      </c>
      <c r="FS52" s="31">
        <f t="shared" si="186"/>
        <v>0</v>
      </c>
      <c r="FT52">
        <v>1</v>
      </c>
      <c r="FU52">
        <v>1</v>
      </c>
      <c r="FV52" s="31">
        <f t="shared" si="187"/>
        <v>0</v>
      </c>
      <c r="FW52">
        <v>1</v>
      </c>
      <c r="FX52">
        <v>1</v>
      </c>
      <c r="FY52" s="31">
        <f t="shared" si="188"/>
        <v>0</v>
      </c>
      <c r="FZ52">
        <v>1</v>
      </c>
      <c r="GA52">
        <v>1</v>
      </c>
      <c r="GB52" s="31">
        <f t="shared" si="189"/>
        <v>0</v>
      </c>
      <c r="GC52">
        <v>1</v>
      </c>
      <c r="GD52">
        <v>1</v>
      </c>
      <c r="GE52" s="31">
        <f t="shared" si="190"/>
        <v>0</v>
      </c>
      <c r="GF52">
        <v>1</v>
      </c>
      <c r="GG52">
        <v>2</v>
      </c>
      <c r="GH52" s="31">
        <f t="shared" si="191"/>
        <v>1</v>
      </c>
      <c r="GI52">
        <v>1</v>
      </c>
      <c r="GJ52">
        <v>1</v>
      </c>
      <c r="GK52" s="31">
        <f t="shared" si="192"/>
        <v>0</v>
      </c>
      <c r="GL52">
        <v>0</v>
      </c>
      <c r="GM52">
        <v>0</v>
      </c>
      <c r="GN52" s="31">
        <f t="shared" si="193"/>
        <v>0</v>
      </c>
      <c r="GV52" s="5"/>
      <c r="GX52" s="5"/>
      <c r="GY52" s="5"/>
      <c r="GZ52" s="5"/>
      <c r="HJ52" s="5"/>
    </row>
    <row r="53" spans="1:218" x14ac:dyDescent="0.2">
      <c r="A53" s="5">
        <v>60</v>
      </c>
      <c r="B53">
        <v>1</v>
      </c>
      <c r="C53">
        <v>1</v>
      </c>
      <c r="D53" s="31">
        <f t="shared" si="130"/>
        <v>0</v>
      </c>
      <c r="E53">
        <v>1</v>
      </c>
      <c r="F53">
        <v>2</v>
      </c>
      <c r="G53" s="31">
        <f t="shared" si="131"/>
        <v>1</v>
      </c>
      <c r="H53">
        <v>1</v>
      </c>
      <c r="I53">
        <v>1</v>
      </c>
      <c r="J53" s="31">
        <f t="shared" si="132"/>
        <v>0</v>
      </c>
      <c r="K53" s="5">
        <v>0</v>
      </c>
      <c r="L53" s="5">
        <v>0</v>
      </c>
      <c r="M53" s="31">
        <f t="shared" si="133"/>
        <v>0</v>
      </c>
      <c r="N53">
        <v>1</v>
      </c>
      <c r="O53">
        <v>1</v>
      </c>
      <c r="P53" s="33">
        <f t="shared" si="134"/>
        <v>0</v>
      </c>
      <c r="Q53">
        <v>1</v>
      </c>
      <c r="R53">
        <v>1</v>
      </c>
      <c r="S53" s="31">
        <f t="shared" si="135"/>
        <v>0</v>
      </c>
      <c r="T53">
        <v>1</v>
      </c>
      <c r="U53">
        <v>1</v>
      </c>
      <c r="V53" s="33">
        <f t="shared" si="136"/>
        <v>0</v>
      </c>
      <c r="W53" s="5">
        <v>0</v>
      </c>
      <c r="X53" s="5">
        <v>0</v>
      </c>
      <c r="Y53" s="33">
        <f t="shared" si="137"/>
        <v>0</v>
      </c>
      <c r="Z53" s="5">
        <v>0</v>
      </c>
      <c r="AA53" s="5">
        <v>0</v>
      </c>
      <c r="AB53" s="33">
        <f t="shared" si="138"/>
        <v>0</v>
      </c>
      <c r="AC53">
        <v>1</v>
      </c>
      <c r="AD53">
        <v>1</v>
      </c>
      <c r="AE53" s="31">
        <f t="shared" si="139"/>
        <v>0</v>
      </c>
      <c r="AF53" s="5">
        <v>1</v>
      </c>
      <c r="AG53">
        <v>1</v>
      </c>
      <c r="AH53" s="31">
        <f t="shared" si="140"/>
        <v>0</v>
      </c>
      <c r="AI53" s="5">
        <v>1</v>
      </c>
      <c r="AJ53">
        <v>1</v>
      </c>
      <c r="AK53" s="31">
        <f t="shared" si="141"/>
        <v>0</v>
      </c>
      <c r="AL53" s="5">
        <v>0</v>
      </c>
      <c r="AM53">
        <v>0</v>
      </c>
      <c r="AN53" s="31">
        <f t="shared" si="142"/>
        <v>0</v>
      </c>
      <c r="AO53" s="5">
        <v>0</v>
      </c>
      <c r="AP53">
        <v>0</v>
      </c>
      <c r="AQ53" s="31">
        <f t="shared" si="63"/>
        <v>0</v>
      </c>
      <c r="AR53" s="5">
        <v>1</v>
      </c>
      <c r="AS53">
        <v>1</v>
      </c>
      <c r="AT53" s="31">
        <f t="shared" si="143"/>
        <v>0</v>
      </c>
      <c r="AU53" s="5">
        <v>1</v>
      </c>
      <c r="AV53">
        <v>1</v>
      </c>
      <c r="AW53" s="31">
        <f t="shared" si="144"/>
        <v>0</v>
      </c>
      <c r="AX53">
        <v>0</v>
      </c>
      <c r="AY53">
        <v>0</v>
      </c>
      <c r="AZ53" s="31">
        <f t="shared" si="145"/>
        <v>0</v>
      </c>
      <c r="BA53" s="5">
        <v>0</v>
      </c>
      <c r="BB53" s="5">
        <v>0</v>
      </c>
      <c r="BC53" s="31">
        <f t="shared" si="146"/>
        <v>0</v>
      </c>
      <c r="BD53">
        <v>1</v>
      </c>
      <c r="BE53">
        <v>1</v>
      </c>
      <c r="BF53" s="33">
        <f t="shared" si="147"/>
        <v>0</v>
      </c>
      <c r="BG53">
        <v>1</v>
      </c>
      <c r="BH53">
        <v>2</v>
      </c>
      <c r="BI53" s="31">
        <f t="shared" si="148"/>
        <v>1</v>
      </c>
      <c r="BJ53">
        <v>1</v>
      </c>
      <c r="BK53">
        <v>2</v>
      </c>
      <c r="BL53" s="31">
        <f t="shared" si="149"/>
        <v>1</v>
      </c>
      <c r="BM53" s="5">
        <v>0</v>
      </c>
      <c r="BN53" s="5">
        <v>0</v>
      </c>
      <c r="BO53" s="31">
        <f t="shared" si="150"/>
        <v>0</v>
      </c>
      <c r="BP53">
        <v>1</v>
      </c>
      <c r="BQ53">
        <v>1</v>
      </c>
      <c r="BR53" s="31">
        <f t="shared" si="151"/>
        <v>0</v>
      </c>
      <c r="BS53">
        <v>1</v>
      </c>
      <c r="BT53">
        <v>1</v>
      </c>
      <c r="BU53" s="31">
        <f t="shared" si="152"/>
        <v>0</v>
      </c>
      <c r="BV53">
        <v>1</v>
      </c>
      <c r="BW53">
        <v>1</v>
      </c>
      <c r="BX53" s="31">
        <f t="shared" si="153"/>
        <v>0</v>
      </c>
      <c r="BY53">
        <v>0</v>
      </c>
      <c r="BZ53">
        <v>0</v>
      </c>
      <c r="CA53" s="31">
        <f t="shared" si="154"/>
        <v>0</v>
      </c>
      <c r="CB53">
        <v>1</v>
      </c>
      <c r="CC53">
        <v>1</v>
      </c>
      <c r="CD53" s="31">
        <f t="shared" si="155"/>
        <v>0</v>
      </c>
      <c r="CE53">
        <v>1</v>
      </c>
      <c r="CF53">
        <v>2</v>
      </c>
      <c r="CG53" s="31">
        <f t="shared" si="156"/>
        <v>1</v>
      </c>
      <c r="CH53">
        <v>0</v>
      </c>
      <c r="CI53">
        <v>0</v>
      </c>
      <c r="CJ53" s="31">
        <f t="shared" si="157"/>
        <v>0</v>
      </c>
      <c r="CK53" s="5">
        <v>0</v>
      </c>
      <c r="CL53" s="5">
        <v>0</v>
      </c>
      <c r="CM53" s="31">
        <f t="shared" si="158"/>
        <v>0</v>
      </c>
      <c r="CN53" s="5">
        <v>0</v>
      </c>
      <c r="CO53" s="5">
        <v>0</v>
      </c>
      <c r="CP53" s="31">
        <f t="shared" si="159"/>
        <v>0</v>
      </c>
      <c r="CQ53">
        <v>1</v>
      </c>
      <c r="CR53">
        <v>1</v>
      </c>
      <c r="CS53" s="31">
        <f t="shared" si="160"/>
        <v>0</v>
      </c>
      <c r="CT53">
        <v>1</v>
      </c>
      <c r="CU53">
        <v>1</v>
      </c>
      <c r="CV53" s="31">
        <f t="shared" si="161"/>
        <v>0</v>
      </c>
      <c r="CW53">
        <v>0</v>
      </c>
      <c r="CX53">
        <v>0</v>
      </c>
      <c r="CY53" s="31">
        <f t="shared" si="162"/>
        <v>0</v>
      </c>
      <c r="CZ53">
        <v>1</v>
      </c>
      <c r="DA53">
        <v>1</v>
      </c>
      <c r="DB53" s="31">
        <f t="shared" si="163"/>
        <v>0</v>
      </c>
      <c r="DC53">
        <v>1</v>
      </c>
      <c r="DD53">
        <v>1</v>
      </c>
      <c r="DE53" s="31">
        <f t="shared" si="164"/>
        <v>0</v>
      </c>
      <c r="DF53">
        <v>1</v>
      </c>
      <c r="DG53">
        <v>1</v>
      </c>
      <c r="DH53" s="31">
        <f t="shared" si="165"/>
        <v>0</v>
      </c>
      <c r="DI53">
        <v>1</v>
      </c>
      <c r="DJ53">
        <v>2</v>
      </c>
      <c r="DK53" s="31">
        <f t="shared" si="166"/>
        <v>1</v>
      </c>
      <c r="DL53">
        <v>2</v>
      </c>
      <c r="DM53">
        <v>1</v>
      </c>
      <c r="DN53" s="31">
        <f t="shared" si="167"/>
        <v>1</v>
      </c>
      <c r="DO53">
        <v>1</v>
      </c>
      <c r="DP53">
        <v>2</v>
      </c>
      <c r="DQ53" s="31">
        <f t="shared" si="168"/>
        <v>1</v>
      </c>
      <c r="DR53">
        <v>1</v>
      </c>
      <c r="DS53">
        <v>1</v>
      </c>
      <c r="DT53" s="31">
        <f t="shared" si="169"/>
        <v>0</v>
      </c>
      <c r="DU53">
        <v>1</v>
      </c>
      <c r="DV53">
        <v>2</v>
      </c>
      <c r="DW53" s="31">
        <f t="shared" si="170"/>
        <v>1</v>
      </c>
      <c r="DX53">
        <v>1</v>
      </c>
      <c r="DY53">
        <v>1</v>
      </c>
      <c r="DZ53" s="31">
        <f t="shared" si="171"/>
        <v>0</v>
      </c>
      <c r="EA53">
        <v>0</v>
      </c>
      <c r="EB53">
        <v>0</v>
      </c>
      <c r="EC53" s="31">
        <f t="shared" si="172"/>
        <v>0</v>
      </c>
      <c r="ED53">
        <v>1</v>
      </c>
      <c r="EE53">
        <v>2</v>
      </c>
      <c r="EF53" s="31">
        <f t="shared" si="173"/>
        <v>1</v>
      </c>
      <c r="EG53">
        <v>1</v>
      </c>
      <c r="EH53">
        <v>1</v>
      </c>
      <c r="EI53" s="31">
        <f t="shared" si="174"/>
        <v>0</v>
      </c>
      <c r="EJ53">
        <v>1</v>
      </c>
      <c r="EK53">
        <v>1</v>
      </c>
      <c r="EL53" s="31">
        <f t="shared" si="175"/>
        <v>0</v>
      </c>
      <c r="EM53">
        <v>1</v>
      </c>
      <c r="EN53">
        <v>1</v>
      </c>
      <c r="EO53" s="31">
        <f t="shared" si="176"/>
        <v>0</v>
      </c>
      <c r="EP53">
        <v>1</v>
      </c>
      <c r="EQ53">
        <v>1</v>
      </c>
      <c r="ER53" s="31">
        <f t="shared" si="177"/>
        <v>0</v>
      </c>
      <c r="ES53">
        <v>1</v>
      </c>
      <c r="ET53">
        <v>1</v>
      </c>
      <c r="EU53" s="31">
        <f t="shared" si="178"/>
        <v>0</v>
      </c>
      <c r="EV53">
        <v>1</v>
      </c>
      <c r="EW53">
        <v>1</v>
      </c>
      <c r="EX53" s="31">
        <f t="shared" si="179"/>
        <v>0</v>
      </c>
      <c r="EY53">
        <v>1</v>
      </c>
      <c r="EZ53">
        <v>1</v>
      </c>
      <c r="FA53" s="31">
        <f t="shared" si="180"/>
        <v>0</v>
      </c>
      <c r="FB53">
        <v>1</v>
      </c>
      <c r="FC53">
        <v>1</v>
      </c>
      <c r="FD53" s="31">
        <f t="shared" si="181"/>
        <v>0</v>
      </c>
      <c r="FE53">
        <v>1</v>
      </c>
      <c r="FF53">
        <v>1</v>
      </c>
      <c r="FG53" s="31">
        <f t="shared" si="182"/>
        <v>0</v>
      </c>
      <c r="FH53">
        <v>1</v>
      </c>
      <c r="FI53">
        <v>1</v>
      </c>
      <c r="FJ53" s="31">
        <f t="shared" si="183"/>
        <v>0</v>
      </c>
      <c r="FK53">
        <v>1</v>
      </c>
      <c r="FL53">
        <v>1</v>
      </c>
      <c r="FM53" s="31">
        <f t="shared" si="184"/>
        <v>0</v>
      </c>
      <c r="FN53">
        <v>1</v>
      </c>
      <c r="FO53">
        <v>1</v>
      </c>
      <c r="FP53" s="31">
        <f t="shared" si="185"/>
        <v>0</v>
      </c>
      <c r="FQ53">
        <v>1</v>
      </c>
      <c r="FR53">
        <v>2</v>
      </c>
      <c r="FS53" s="31">
        <f t="shared" si="186"/>
        <v>1</v>
      </c>
      <c r="FT53">
        <v>0</v>
      </c>
      <c r="FU53">
        <v>0</v>
      </c>
      <c r="FV53" s="31">
        <f t="shared" si="187"/>
        <v>0</v>
      </c>
      <c r="FW53">
        <v>1</v>
      </c>
      <c r="FX53">
        <v>2</v>
      </c>
      <c r="FY53" s="31">
        <f t="shared" si="188"/>
        <v>1</v>
      </c>
      <c r="FZ53">
        <v>1</v>
      </c>
      <c r="GA53">
        <v>2</v>
      </c>
      <c r="GB53" s="31">
        <f t="shared" si="189"/>
        <v>1</v>
      </c>
      <c r="GC53">
        <v>0</v>
      </c>
      <c r="GD53">
        <v>0</v>
      </c>
      <c r="GE53" s="31">
        <f t="shared" si="190"/>
        <v>0</v>
      </c>
      <c r="GF53">
        <v>1</v>
      </c>
      <c r="GG53">
        <v>1</v>
      </c>
      <c r="GH53" s="31">
        <f t="shared" si="191"/>
        <v>0</v>
      </c>
      <c r="GI53">
        <v>1</v>
      </c>
      <c r="GJ53">
        <v>1</v>
      </c>
      <c r="GK53" s="31">
        <f t="shared" si="192"/>
        <v>0</v>
      </c>
      <c r="GL53">
        <v>0</v>
      </c>
      <c r="GM53">
        <v>0</v>
      </c>
      <c r="GN53" s="31">
        <f t="shared" si="193"/>
        <v>0</v>
      </c>
      <c r="GV53" s="5"/>
      <c r="GX53" s="5"/>
      <c r="GY53" s="5"/>
      <c r="GZ53" s="5"/>
      <c r="HJ53" s="5"/>
    </row>
    <row r="54" spans="1:218" x14ac:dyDescent="0.2">
      <c r="A54" s="5">
        <v>61</v>
      </c>
      <c r="B54">
        <v>1</v>
      </c>
      <c r="C54">
        <v>1</v>
      </c>
      <c r="D54" s="31">
        <f t="shared" si="130"/>
        <v>0</v>
      </c>
      <c r="E54">
        <v>1</v>
      </c>
      <c r="F54">
        <v>1</v>
      </c>
      <c r="G54" s="31">
        <f t="shared" si="131"/>
        <v>0</v>
      </c>
      <c r="H54" s="5">
        <v>0</v>
      </c>
      <c r="I54" s="5">
        <v>0</v>
      </c>
      <c r="J54" s="31">
        <f t="shared" si="132"/>
        <v>0</v>
      </c>
      <c r="K54" s="5">
        <v>0</v>
      </c>
      <c r="L54" s="5">
        <v>0</v>
      </c>
      <c r="M54" s="31">
        <f t="shared" si="133"/>
        <v>0</v>
      </c>
      <c r="N54">
        <v>1</v>
      </c>
      <c r="O54">
        <v>1</v>
      </c>
      <c r="P54" s="33">
        <f t="shared" si="134"/>
        <v>0</v>
      </c>
      <c r="Q54">
        <v>1</v>
      </c>
      <c r="R54">
        <v>1</v>
      </c>
      <c r="S54" s="31">
        <f t="shared" si="135"/>
        <v>0</v>
      </c>
      <c r="T54" s="5">
        <v>0</v>
      </c>
      <c r="U54" s="5">
        <v>0</v>
      </c>
      <c r="V54" s="33">
        <f t="shared" si="136"/>
        <v>0</v>
      </c>
      <c r="W54" s="5">
        <v>0</v>
      </c>
      <c r="X54" s="5">
        <v>0</v>
      </c>
      <c r="Y54" s="33">
        <f t="shared" si="137"/>
        <v>0</v>
      </c>
      <c r="Z54" s="5">
        <v>0</v>
      </c>
      <c r="AA54" s="5">
        <v>0</v>
      </c>
      <c r="AB54" s="33">
        <f t="shared" si="138"/>
        <v>0</v>
      </c>
      <c r="AC54">
        <v>1</v>
      </c>
      <c r="AD54">
        <v>1</v>
      </c>
      <c r="AE54" s="31">
        <f t="shared" si="139"/>
        <v>0</v>
      </c>
      <c r="AF54" s="5">
        <v>1</v>
      </c>
      <c r="AG54">
        <v>1</v>
      </c>
      <c r="AH54" s="31">
        <f t="shared" si="140"/>
        <v>0</v>
      </c>
      <c r="AI54" s="5">
        <v>0</v>
      </c>
      <c r="AJ54">
        <v>0</v>
      </c>
      <c r="AK54" s="31">
        <f t="shared" si="141"/>
        <v>0</v>
      </c>
      <c r="AL54" s="5">
        <v>0</v>
      </c>
      <c r="AM54">
        <v>0</v>
      </c>
      <c r="AN54" s="31">
        <f t="shared" si="142"/>
        <v>0</v>
      </c>
      <c r="AO54" s="5">
        <v>0</v>
      </c>
      <c r="AP54">
        <v>0</v>
      </c>
      <c r="AQ54" s="31">
        <f t="shared" si="63"/>
        <v>0</v>
      </c>
      <c r="AR54" s="5">
        <v>1</v>
      </c>
      <c r="AS54">
        <v>1</v>
      </c>
      <c r="AT54" s="31">
        <f t="shared" si="143"/>
        <v>0</v>
      </c>
      <c r="AU54" s="5">
        <v>1</v>
      </c>
      <c r="AV54">
        <v>2</v>
      </c>
      <c r="AW54" s="31">
        <f t="shared" si="144"/>
        <v>1</v>
      </c>
      <c r="AX54">
        <v>0</v>
      </c>
      <c r="AY54">
        <v>0</v>
      </c>
      <c r="AZ54" s="31">
        <f t="shared" si="145"/>
        <v>0</v>
      </c>
      <c r="BA54" s="5">
        <v>0</v>
      </c>
      <c r="BB54" s="5">
        <v>0</v>
      </c>
      <c r="BC54" s="31">
        <f t="shared" si="146"/>
        <v>0</v>
      </c>
      <c r="BD54">
        <v>1</v>
      </c>
      <c r="BE54">
        <v>2</v>
      </c>
      <c r="BF54" s="33">
        <f t="shared" si="147"/>
        <v>1</v>
      </c>
      <c r="BG54">
        <v>1</v>
      </c>
      <c r="BH54">
        <v>2</v>
      </c>
      <c r="BI54" s="31">
        <f t="shared" si="148"/>
        <v>1</v>
      </c>
      <c r="BJ54" s="5">
        <v>0</v>
      </c>
      <c r="BK54" s="5">
        <v>0</v>
      </c>
      <c r="BL54" s="31">
        <f t="shared" si="149"/>
        <v>0</v>
      </c>
      <c r="BM54" s="5">
        <v>0</v>
      </c>
      <c r="BN54" s="5">
        <v>0</v>
      </c>
      <c r="BO54" s="31">
        <f t="shared" si="150"/>
        <v>0</v>
      </c>
      <c r="BP54">
        <v>1</v>
      </c>
      <c r="BQ54">
        <v>1</v>
      </c>
      <c r="BR54" s="31">
        <f t="shared" si="151"/>
        <v>0</v>
      </c>
      <c r="BS54">
        <v>1</v>
      </c>
      <c r="BT54">
        <v>2</v>
      </c>
      <c r="BU54" s="31">
        <f t="shared" si="152"/>
        <v>1</v>
      </c>
      <c r="BV54">
        <v>1</v>
      </c>
      <c r="BW54">
        <v>2</v>
      </c>
      <c r="BX54" s="31">
        <f t="shared" si="153"/>
        <v>1</v>
      </c>
      <c r="BY54">
        <v>0</v>
      </c>
      <c r="BZ54">
        <v>0</v>
      </c>
      <c r="CA54" s="31">
        <f t="shared" si="154"/>
        <v>0</v>
      </c>
      <c r="CB54">
        <v>1</v>
      </c>
      <c r="CC54">
        <v>2</v>
      </c>
      <c r="CD54" s="31">
        <f t="shared" si="155"/>
        <v>1</v>
      </c>
      <c r="CE54">
        <v>1</v>
      </c>
      <c r="CF54">
        <v>2</v>
      </c>
      <c r="CG54" s="31">
        <f t="shared" si="156"/>
        <v>1</v>
      </c>
      <c r="CH54">
        <v>0</v>
      </c>
      <c r="CI54">
        <v>0</v>
      </c>
      <c r="CJ54" s="31">
        <f t="shared" si="157"/>
        <v>0</v>
      </c>
      <c r="CK54" s="5">
        <v>0</v>
      </c>
      <c r="CL54" s="5">
        <v>0</v>
      </c>
      <c r="CM54" s="31">
        <f t="shared" si="158"/>
        <v>0</v>
      </c>
      <c r="CN54" s="5">
        <v>0</v>
      </c>
      <c r="CO54" s="5">
        <v>0</v>
      </c>
      <c r="CP54" s="31">
        <f t="shared" si="159"/>
        <v>0</v>
      </c>
      <c r="CQ54">
        <v>1</v>
      </c>
      <c r="CR54">
        <v>2</v>
      </c>
      <c r="CS54" s="31">
        <f t="shared" si="160"/>
        <v>1</v>
      </c>
      <c r="CT54">
        <v>1</v>
      </c>
      <c r="CU54">
        <v>1</v>
      </c>
      <c r="CV54" s="31">
        <f t="shared" si="161"/>
        <v>0</v>
      </c>
      <c r="CW54">
        <v>0</v>
      </c>
      <c r="CX54">
        <v>0</v>
      </c>
      <c r="CY54" s="31">
        <f t="shared" si="162"/>
        <v>0</v>
      </c>
      <c r="CZ54">
        <v>2</v>
      </c>
      <c r="DA54">
        <v>2</v>
      </c>
      <c r="DB54" s="31">
        <f t="shared" si="163"/>
        <v>0</v>
      </c>
      <c r="DC54">
        <v>1</v>
      </c>
      <c r="DD54">
        <v>2</v>
      </c>
      <c r="DE54" s="31">
        <f t="shared" si="164"/>
        <v>1</v>
      </c>
      <c r="DF54">
        <v>0</v>
      </c>
      <c r="DG54">
        <v>0</v>
      </c>
      <c r="DH54" s="31">
        <f t="shared" si="165"/>
        <v>0</v>
      </c>
      <c r="DI54">
        <v>1</v>
      </c>
      <c r="DJ54">
        <v>2</v>
      </c>
      <c r="DK54" s="31">
        <f t="shared" si="166"/>
        <v>1</v>
      </c>
      <c r="DL54">
        <v>1</v>
      </c>
      <c r="DM54">
        <v>2</v>
      </c>
      <c r="DN54" s="31">
        <f t="shared" si="167"/>
        <v>1</v>
      </c>
      <c r="DO54">
        <v>0</v>
      </c>
      <c r="DP54">
        <v>0</v>
      </c>
      <c r="DQ54" s="31">
        <f t="shared" si="168"/>
        <v>0</v>
      </c>
      <c r="DR54">
        <v>1</v>
      </c>
      <c r="DS54">
        <v>2</v>
      </c>
      <c r="DT54" s="31">
        <f t="shared" si="169"/>
        <v>1</v>
      </c>
      <c r="DU54">
        <v>1</v>
      </c>
      <c r="DV54">
        <v>2</v>
      </c>
      <c r="DW54" s="31">
        <f t="shared" si="170"/>
        <v>1</v>
      </c>
      <c r="DX54">
        <v>0</v>
      </c>
      <c r="DY54">
        <v>0</v>
      </c>
      <c r="DZ54" s="31">
        <f t="shared" si="171"/>
        <v>0</v>
      </c>
      <c r="EA54">
        <v>0</v>
      </c>
      <c r="EB54">
        <v>0</v>
      </c>
      <c r="EC54" s="31">
        <f t="shared" si="172"/>
        <v>0</v>
      </c>
      <c r="ED54">
        <v>1</v>
      </c>
      <c r="EE54">
        <v>2</v>
      </c>
      <c r="EF54" s="31">
        <f t="shared" si="173"/>
        <v>1</v>
      </c>
      <c r="EG54">
        <v>1</v>
      </c>
      <c r="EH54">
        <v>2</v>
      </c>
      <c r="EI54" s="31">
        <f t="shared" si="174"/>
        <v>1</v>
      </c>
      <c r="EJ54">
        <v>0</v>
      </c>
      <c r="EK54">
        <v>0</v>
      </c>
      <c r="EL54" s="31">
        <f t="shared" si="175"/>
        <v>0</v>
      </c>
      <c r="EM54">
        <v>1</v>
      </c>
      <c r="EN54">
        <v>2</v>
      </c>
      <c r="EO54" s="31">
        <f t="shared" si="176"/>
        <v>1</v>
      </c>
      <c r="EP54">
        <v>1</v>
      </c>
      <c r="EQ54">
        <v>1</v>
      </c>
      <c r="ER54" s="31">
        <f t="shared" si="177"/>
        <v>0</v>
      </c>
      <c r="ES54">
        <v>0</v>
      </c>
      <c r="ET54">
        <v>0</v>
      </c>
      <c r="EU54" s="31">
        <f t="shared" si="178"/>
        <v>0</v>
      </c>
      <c r="EV54">
        <v>1</v>
      </c>
      <c r="EW54">
        <v>1</v>
      </c>
      <c r="EX54" s="31">
        <f t="shared" si="179"/>
        <v>0</v>
      </c>
      <c r="EY54">
        <v>1</v>
      </c>
      <c r="EZ54">
        <v>1</v>
      </c>
      <c r="FA54" s="31">
        <f t="shared" si="180"/>
        <v>0</v>
      </c>
      <c r="FB54">
        <v>0</v>
      </c>
      <c r="FC54">
        <v>0</v>
      </c>
      <c r="FD54" s="31">
        <f t="shared" si="181"/>
        <v>0</v>
      </c>
      <c r="FE54">
        <v>1</v>
      </c>
      <c r="FF54">
        <v>1</v>
      </c>
      <c r="FG54" s="31">
        <f t="shared" si="182"/>
        <v>0</v>
      </c>
      <c r="FH54">
        <v>0</v>
      </c>
      <c r="FI54">
        <v>0</v>
      </c>
      <c r="FJ54" s="31">
        <f t="shared" si="183"/>
        <v>0</v>
      </c>
      <c r="FK54">
        <v>0</v>
      </c>
      <c r="FL54">
        <v>0</v>
      </c>
      <c r="FM54" s="31">
        <f t="shared" si="184"/>
        <v>0</v>
      </c>
      <c r="FN54">
        <v>1</v>
      </c>
      <c r="FO54">
        <v>1</v>
      </c>
      <c r="FP54" s="31">
        <f t="shared" si="185"/>
        <v>0</v>
      </c>
      <c r="FQ54">
        <v>1</v>
      </c>
      <c r="FR54">
        <v>1</v>
      </c>
      <c r="FS54" s="31">
        <f t="shared" si="186"/>
        <v>0</v>
      </c>
      <c r="FT54">
        <v>0</v>
      </c>
      <c r="FU54">
        <v>0</v>
      </c>
      <c r="FV54" s="31">
        <f t="shared" si="187"/>
        <v>0</v>
      </c>
      <c r="FW54">
        <v>1</v>
      </c>
      <c r="FX54">
        <v>1</v>
      </c>
      <c r="FY54" s="31">
        <f t="shared" si="188"/>
        <v>0</v>
      </c>
      <c r="FZ54">
        <v>1</v>
      </c>
      <c r="GA54">
        <v>1</v>
      </c>
      <c r="GB54" s="31">
        <f t="shared" si="189"/>
        <v>0</v>
      </c>
      <c r="GC54">
        <v>1</v>
      </c>
      <c r="GD54">
        <v>1</v>
      </c>
      <c r="GE54" s="31">
        <f t="shared" si="190"/>
        <v>0</v>
      </c>
      <c r="GF54">
        <v>1</v>
      </c>
      <c r="GG54">
        <v>1</v>
      </c>
      <c r="GH54" s="31">
        <f t="shared" si="191"/>
        <v>0</v>
      </c>
      <c r="GI54">
        <v>0</v>
      </c>
      <c r="GJ54">
        <v>0</v>
      </c>
      <c r="GK54" s="31">
        <f t="shared" si="192"/>
        <v>0</v>
      </c>
      <c r="GL54">
        <v>0</v>
      </c>
      <c r="GM54">
        <v>0</v>
      </c>
      <c r="GN54" s="31">
        <f t="shared" si="193"/>
        <v>0</v>
      </c>
      <c r="GV54" s="5"/>
      <c r="GX54" s="5"/>
      <c r="GY54" s="5"/>
      <c r="GZ54" s="5"/>
      <c r="HJ54" s="5"/>
    </row>
    <row r="55" spans="1:218" x14ac:dyDescent="0.2">
      <c r="A55" s="5">
        <v>62</v>
      </c>
      <c r="B55">
        <v>1</v>
      </c>
      <c r="C55">
        <v>1</v>
      </c>
      <c r="D55" s="31">
        <f t="shared" si="130"/>
        <v>0</v>
      </c>
      <c r="E55">
        <v>2</v>
      </c>
      <c r="F55">
        <v>2</v>
      </c>
      <c r="G55" s="31">
        <f t="shared" si="131"/>
        <v>0</v>
      </c>
      <c r="H55">
        <v>2</v>
      </c>
      <c r="I55">
        <v>2</v>
      </c>
      <c r="J55" s="31">
        <f t="shared" si="132"/>
        <v>0</v>
      </c>
      <c r="K55" s="5">
        <v>0</v>
      </c>
      <c r="L55" s="5">
        <v>0</v>
      </c>
      <c r="M55" s="31">
        <f t="shared" si="133"/>
        <v>0</v>
      </c>
      <c r="N55">
        <v>3</v>
      </c>
      <c r="O55">
        <v>3</v>
      </c>
      <c r="P55" s="33">
        <f t="shared" si="134"/>
        <v>0</v>
      </c>
      <c r="Q55">
        <v>1</v>
      </c>
      <c r="R55">
        <v>1</v>
      </c>
      <c r="S55" s="31">
        <f t="shared" si="135"/>
        <v>0</v>
      </c>
      <c r="T55" s="5">
        <v>0</v>
      </c>
      <c r="U55" s="5">
        <v>0</v>
      </c>
      <c r="V55" s="33">
        <f t="shared" si="136"/>
        <v>0</v>
      </c>
      <c r="W55" s="5">
        <v>0</v>
      </c>
      <c r="X55" s="5">
        <v>0</v>
      </c>
      <c r="Y55" s="33">
        <f t="shared" si="137"/>
        <v>0</v>
      </c>
      <c r="Z55" s="5">
        <v>0</v>
      </c>
      <c r="AA55" s="5">
        <v>0</v>
      </c>
      <c r="AB55" s="33">
        <f t="shared" si="138"/>
        <v>0</v>
      </c>
      <c r="AC55">
        <v>1</v>
      </c>
      <c r="AD55">
        <v>1</v>
      </c>
      <c r="AE55" s="31">
        <f t="shared" si="139"/>
        <v>0</v>
      </c>
      <c r="AF55" s="5">
        <v>1</v>
      </c>
      <c r="AG55">
        <v>2</v>
      </c>
      <c r="AH55" s="31">
        <f t="shared" si="140"/>
        <v>1</v>
      </c>
      <c r="AI55" s="5">
        <v>1</v>
      </c>
      <c r="AJ55">
        <v>2</v>
      </c>
      <c r="AK55" s="31">
        <f t="shared" si="141"/>
        <v>1</v>
      </c>
      <c r="AL55" s="5">
        <v>0</v>
      </c>
      <c r="AM55">
        <v>0</v>
      </c>
      <c r="AN55" s="31">
        <f t="shared" si="142"/>
        <v>0</v>
      </c>
      <c r="AO55" s="5">
        <v>0</v>
      </c>
      <c r="AP55">
        <v>0</v>
      </c>
      <c r="AQ55" s="31">
        <f t="shared" si="63"/>
        <v>0</v>
      </c>
      <c r="AR55" s="5">
        <v>2</v>
      </c>
      <c r="AS55">
        <v>2</v>
      </c>
      <c r="AT55" s="31">
        <f t="shared" si="143"/>
        <v>0</v>
      </c>
      <c r="AU55" s="5">
        <v>1</v>
      </c>
      <c r="AV55">
        <v>1</v>
      </c>
      <c r="AW55" s="31">
        <f t="shared" si="144"/>
        <v>0</v>
      </c>
      <c r="AX55">
        <v>1</v>
      </c>
      <c r="AY55">
        <v>2</v>
      </c>
      <c r="AZ55" s="31">
        <f t="shared" si="145"/>
        <v>1</v>
      </c>
      <c r="BA55" s="5">
        <v>0</v>
      </c>
      <c r="BB55" s="5">
        <v>0</v>
      </c>
      <c r="BC55" s="31">
        <f t="shared" si="146"/>
        <v>0</v>
      </c>
      <c r="BD55">
        <v>1</v>
      </c>
      <c r="BE55">
        <v>2</v>
      </c>
      <c r="BF55" s="33">
        <f t="shared" si="147"/>
        <v>1</v>
      </c>
      <c r="BG55">
        <v>1</v>
      </c>
      <c r="BH55">
        <v>2</v>
      </c>
      <c r="BI55" s="31">
        <f t="shared" si="148"/>
        <v>1</v>
      </c>
      <c r="BJ55">
        <v>1</v>
      </c>
      <c r="BK55">
        <v>1</v>
      </c>
      <c r="BL55" s="31">
        <f t="shared" si="149"/>
        <v>0</v>
      </c>
      <c r="BM55" s="5">
        <v>0</v>
      </c>
      <c r="BN55" s="5">
        <v>0</v>
      </c>
      <c r="BO55" s="31">
        <f t="shared" si="150"/>
        <v>0</v>
      </c>
      <c r="BP55">
        <v>1</v>
      </c>
      <c r="BQ55">
        <v>1</v>
      </c>
      <c r="BR55" s="31">
        <f t="shared" si="151"/>
        <v>0</v>
      </c>
      <c r="BS55">
        <v>2</v>
      </c>
      <c r="BT55">
        <v>2</v>
      </c>
      <c r="BU55" s="31">
        <f t="shared" si="152"/>
        <v>0</v>
      </c>
      <c r="BV55">
        <v>2</v>
      </c>
      <c r="BW55">
        <v>2</v>
      </c>
      <c r="BX55" s="31">
        <f t="shared" si="153"/>
        <v>0</v>
      </c>
      <c r="BY55">
        <v>0</v>
      </c>
      <c r="BZ55">
        <v>0</v>
      </c>
      <c r="CA55" s="31">
        <f t="shared" si="154"/>
        <v>0</v>
      </c>
      <c r="CB55">
        <v>1</v>
      </c>
      <c r="CC55">
        <v>2</v>
      </c>
      <c r="CD55" s="31">
        <f t="shared" si="155"/>
        <v>1</v>
      </c>
      <c r="CE55">
        <v>1</v>
      </c>
      <c r="CF55">
        <v>1</v>
      </c>
      <c r="CG55" s="31">
        <f t="shared" si="156"/>
        <v>0</v>
      </c>
      <c r="CH55">
        <v>0</v>
      </c>
      <c r="CI55">
        <v>0</v>
      </c>
      <c r="CJ55" s="31">
        <f t="shared" si="157"/>
        <v>0</v>
      </c>
      <c r="CK55" s="5">
        <v>0</v>
      </c>
      <c r="CL55" s="5">
        <v>0</v>
      </c>
      <c r="CM55" s="31">
        <f t="shared" si="158"/>
        <v>0</v>
      </c>
      <c r="CN55" s="5">
        <v>0</v>
      </c>
      <c r="CO55" s="5">
        <v>0</v>
      </c>
      <c r="CP55" s="31">
        <f t="shared" si="159"/>
        <v>0</v>
      </c>
      <c r="CQ55">
        <v>1</v>
      </c>
      <c r="CR55">
        <v>2</v>
      </c>
      <c r="CS55" s="31">
        <f t="shared" si="160"/>
        <v>1</v>
      </c>
      <c r="CT55">
        <v>1</v>
      </c>
      <c r="CU55">
        <v>1</v>
      </c>
      <c r="CV55" s="31">
        <f t="shared" si="161"/>
        <v>0</v>
      </c>
      <c r="CW55">
        <v>1</v>
      </c>
      <c r="CX55">
        <v>2</v>
      </c>
      <c r="CY55" s="31">
        <f t="shared" si="162"/>
        <v>1</v>
      </c>
      <c r="CZ55">
        <v>1</v>
      </c>
      <c r="DA55">
        <v>2</v>
      </c>
      <c r="DB55" s="31">
        <f t="shared" si="163"/>
        <v>1</v>
      </c>
      <c r="DC55">
        <v>1</v>
      </c>
      <c r="DD55">
        <v>1</v>
      </c>
      <c r="DE55" s="31">
        <f t="shared" si="164"/>
        <v>0</v>
      </c>
      <c r="DF55">
        <v>0</v>
      </c>
      <c r="DG55">
        <v>0</v>
      </c>
      <c r="DH55" s="31">
        <f t="shared" si="165"/>
        <v>0</v>
      </c>
      <c r="DI55">
        <v>2</v>
      </c>
      <c r="DJ55">
        <v>1</v>
      </c>
      <c r="DK55" s="31">
        <f t="shared" si="166"/>
        <v>1</v>
      </c>
      <c r="DL55">
        <v>1</v>
      </c>
      <c r="DM55">
        <v>1</v>
      </c>
      <c r="DN55" s="31">
        <f t="shared" si="167"/>
        <v>0</v>
      </c>
      <c r="DO55">
        <v>1</v>
      </c>
      <c r="DP55">
        <v>1</v>
      </c>
      <c r="DQ55" s="31">
        <f t="shared" si="168"/>
        <v>0</v>
      </c>
      <c r="DR55">
        <v>2</v>
      </c>
      <c r="DS55">
        <v>2</v>
      </c>
      <c r="DT55" s="31">
        <f t="shared" si="169"/>
        <v>0</v>
      </c>
      <c r="DU55">
        <v>1</v>
      </c>
      <c r="DV55">
        <v>2</v>
      </c>
      <c r="DW55" s="31">
        <f t="shared" si="170"/>
        <v>1</v>
      </c>
      <c r="DX55">
        <v>0</v>
      </c>
      <c r="DY55">
        <v>0</v>
      </c>
      <c r="DZ55" s="31">
        <f t="shared" si="171"/>
        <v>0</v>
      </c>
      <c r="EA55">
        <v>0</v>
      </c>
      <c r="EB55">
        <v>0</v>
      </c>
      <c r="EC55" s="31">
        <f t="shared" si="172"/>
        <v>0</v>
      </c>
      <c r="ED55">
        <v>1</v>
      </c>
      <c r="EE55">
        <v>2</v>
      </c>
      <c r="EF55" s="31">
        <f t="shared" si="173"/>
        <v>1</v>
      </c>
      <c r="EG55">
        <v>1</v>
      </c>
      <c r="EH55">
        <v>2</v>
      </c>
      <c r="EI55" s="31">
        <f t="shared" si="174"/>
        <v>1</v>
      </c>
      <c r="EJ55">
        <v>0</v>
      </c>
      <c r="EK55">
        <v>0</v>
      </c>
      <c r="EL55" s="31">
        <f t="shared" si="175"/>
        <v>0</v>
      </c>
      <c r="EM55">
        <v>1</v>
      </c>
      <c r="EN55">
        <v>2</v>
      </c>
      <c r="EO55" s="31">
        <f t="shared" si="176"/>
        <v>1</v>
      </c>
      <c r="EP55">
        <v>3</v>
      </c>
      <c r="EQ55">
        <v>3</v>
      </c>
      <c r="ER55" s="31">
        <f t="shared" si="177"/>
        <v>0</v>
      </c>
      <c r="ES55">
        <v>1</v>
      </c>
      <c r="ET55">
        <v>1</v>
      </c>
      <c r="EU55" s="31">
        <f t="shared" si="178"/>
        <v>0</v>
      </c>
      <c r="EV55">
        <v>1</v>
      </c>
      <c r="EW55">
        <v>1</v>
      </c>
      <c r="EX55" s="31">
        <f t="shared" si="179"/>
        <v>0</v>
      </c>
      <c r="EY55">
        <v>2</v>
      </c>
      <c r="EZ55">
        <v>2</v>
      </c>
      <c r="FA55" s="31">
        <f t="shared" si="180"/>
        <v>0</v>
      </c>
      <c r="FB55">
        <v>0</v>
      </c>
      <c r="FC55">
        <v>0</v>
      </c>
      <c r="FD55" s="31">
        <f t="shared" si="181"/>
        <v>0</v>
      </c>
      <c r="FE55">
        <v>1</v>
      </c>
      <c r="FF55">
        <v>1</v>
      </c>
      <c r="FG55" s="31">
        <f t="shared" si="182"/>
        <v>0</v>
      </c>
      <c r="FH55">
        <v>2</v>
      </c>
      <c r="FI55">
        <v>2</v>
      </c>
      <c r="FJ55" s="31">
        <f t="shared" si="183"/>
        <v>0</v>
      </c>
      <c r="FK55">
        <v>0</v>
      </c>
      <c r="FL55">
        <v>0</v>
      </c>
      <c r="FM55" s="31">
        <f t="shared" si="184"/>
        <v>0</v>
      </c>
      <c r="FN55">
        <v>1</v>
      </c>
      <c r="FO55">
        <v>1</v>
      </c>
      <c r="FP55" s="31">
        <f t="shared" si="185"/>
        <v>0</v>
      </c>
      <c r="FQ55">
        <v>2</v>
      </c>
      <c r="FR55">
        <v>1</v>
      </c>
      <c r="FS55" s="31">
        <f t="shared" si="186"/>
        <v>1</v>
      </c>
      <c r="FT55">
        <v>0</v>
      </c>
      <c r="FU55">
        <v>0</v>
      </c>
      <c r="FV55" s="31">
        <f t="shared" si="187"/>
        <v>0</v>
      </c>
      <c r="FW55">
        <v>1</v>
      </c>
      <c r="FX55">
        <v>1</v>
      </c>
      <c r="FY55" s="31">
        <f t="shared" si="188"/>
        <v>0</v>
      </c>
      <c r="FZ55">
        <v>2</v>
      </c>
      <c r="GA55">
        <v>1</v>
      </c>
      <c r="GB55" s="31">
        <f t="shared" si="189"/>
        <v>1</v>
      </c>
      <c r="GC55">
        <v>0</v>
      </c>
      <c r="GD55">
        <v>0</v>
      </c>
      <c r="GE55" s="31">
        <f t="shared" si="190"/>
        <v>0</v>
      </c>
      <c r="GF55">
        <v>1</v>
      </c>
      <c r="GG55">
        <v>1</v>
      </c>
      <c r="GH55" s="31">
        <f t="shared" si="191"/>
        <v>0</v>
      </c>
      <c r="GI55">
        <v>1</v>
      </c>
      <c r="GJ55">
        <v>1</v>
      </c>
      <c r="GK55" s="31">
        <f t="shared" si="192"/>
        <v>0</v>
      </c>
      <c r="GL55">
        <v>0</v>
      </c>
      <c r="GM55">
        <v>0</v>
      </c>
      <c r="GN55" s="31">
        <f t="shared" si="193"/>
        <v>0</v>
      </c>
      <c r="GV55" s="5"/>
      <c r="GX55" s="5"/>
      <c r="GY55" s="5"/>
      <c r="GZ55" s="5"/>
      <c r="HJ55" s="5"/>
    </row>
    <row r="56" spans="1:218" x14ac:dyDescent="0.2">
      <c r="A56" s="5">
        <v>63</v>
      </c>
      <c r="B56">
        <v>1</v>
      </c>
      <c r="C56">
        <v>1</v>
      </c>
      <c r="D56" s="31">
        <f t="shared" si="130"/>
        <v>0</v>
      </c>
      <c r="E56">
        <v>2</v>
      </c>
      <c r="F56">
        <v>2</v>
      </c>
      <c r="G56" s="31">
        <f t="shared" si="131"/>
        <v>0</v>
      </c>
      <c r="H56">
        <v>1</v>
      </c>
      <c r="I56">
        <v>1</v>
      </c>
      <c r="J56" s="31">
        <f t="shared" si="132"/>
        <v>0</v>
      </c>
      <c r="K56" s="5">
        <v>0</v>
      </c>
      <c r="L56" s="5">
        <v>0</v>
      </c>
      <c r="M56" s="31">
        <f t="shared" si="133"/>
        <v>0</v>
      </c>
      <c r="N56">
        <v>2</v>
      </c>
      <c r="O56">
        <v>2</v>
      </c>
      <c r="P56" s="33">
        <f t="shared" si="134"/>
        <v>0</v>
      </c>
      <c r="Q56">
        <v>2</v>
      </c>
      <c r="R56">
        <v>1</v>
      </c>
      <c r="S56" s="31">
        <f t="shared" si="135"/>
        <v>1</v>
      </c>
      <c r="T56" s="5">
        <v>0</v>
      </c>
      <c r="U56" s="5">
        <v>0</v>
      </c>
      <c r="V56" s="33">
        <f t="shared" si="136"/>
        <v>0</v>
      </c>
      <c r="W56" s="5">
        <v>0</v>
      </c>
      <c r="X56" s="5">
        <v>0</v>
      </c>
      <c r="Y56" s="33">
        <f t="shared" si="137"/>
        <v>0</v>
      </c>
      <c r="Z56" s="5">
        <v>0</v>
      </c>
      <c r="AA56" s="5">
        <v>0</v>
      </c>
      <c r="AB56" s="33">
        <f t="shared" si="138"/>
        <v>0</v>
      </c>
      <c r="AC56">
        <v>1</v>
      </c>
      <c r="AD56">
        <v>2</v>
      </c>
      <c r="AE56" s="31">
        <f t="shared" si="139"/>
        <v>1</v>
      </c>
      <c r="AF56" s="5">
        <v>2</v>
      </c>
      <c r="AG56">
        <v>2</v>
      </c>
      <c r="AH56" s="31">
        <f t="shared" si="140"/>
        <v>0</v>
      </c>
      <c r="AI56" s="5">
        <v>0</v>
      </c>
      <c r="AJ56">
        <v>0</v>
      </c>
      <c r="AK56" s="31">
        <f t="shared" si="141"/>
        <v>0</v>
      </c>
      <c r="AL56" s="5">
        <v>0</v>
      </c>
      <c r="AM56">
        <v>0</v>
      </c>
      <c r="AN56" s="31">
        <f t="shared" si="142"/>
        <v>0</v>
      </c>
      <c r="AO56" s="5">
        <v>0</v>
      </c>
      <c r="AP56">
        <v>0</v>
      </c>
      <c r="AQ56" s="31">
        <f t="shared" si="63"/>
        <v>0</v>
      </c>
      <c r="AR56" s="5">
        <v>2</v>
      </c>
      <c r="AS56">
        <v>1</v>
      </c>
      <c r="AT56" s="31">
        <f t="shared" si="143"/>
        <v>1</v>
      </c>
      <c r="AU56" s="5">
        <v>2</v>
      </c>
      <c r="AV56">
        <v>2</v>
      </c>
      <c r="AW56" s="31">
        <f t="shared" si="144"/>
        <v>0</v>
      </c>
      <c r="AX56">
        <v>0</v>
      </c>
      <c r="AY56">
        <v>0</v>
      </c>
      <c r="AZ56" s="31">
        <f t="shared" si="145"/>
        <v>0</v>
      </c>
      <c r="BA56" s="5">
        <v>0</v>
      </c>
      <c r="BB56" s="5">
        <v>0</v>
      </c>
      <c r="BC56" s="31">
        <f t="shared" si="146"/>
        <v>0</v>
      </c>
      <c r="BD56">
        <v>2</v>
      </c>
      <c r="BE56">
        <v>1</v>
      </c>
      <c r="BF56" s="33">
        <f t="shared" si="147"/>
        <v>1</v>
      </c>
      <c r="BG56">
        <v>2</v>
      </c>
      <c r="BH56">
        <v>2</v>
      </c>
      <c r="BI56" s="31">
        <f t="shared" si="148"/>
        <v>0</v>
      </c>
      <c r="BJ56" s="5">
        <v>0</v>
      </c>
      <c r="BK56" s="5">
        <v>0</v>
      </c>
      <c r="BL56" s="31">
        <f t="shared" si="149"/>
        <v>0</v>
      </c>
      <c r="BM56" s="5">
        <v>0</v>
      </c>
      <c r="BN56" s="5">
        <v>0</v>
      </c>
      <c r="BO56" s="31">
        <f t="shared" si="150"/>
        <v>0</v>
      </c>
      <c r="BP56">
        <v>1</v>
      </c>
      <c r="BQ56">
        <v>1</v>
      </c>
      <c r="BR56" s="31">
        <f t="shared" si="151"/>
        <v>0</v>
      </c>
      <c r="BS56">
        <v>2</v>
      </c>
      <c r="BT56">
        <v>1</v>
      </c>
      <c r="BU56" s="31">
        <f t="shared" si="152"/>
        <v>1</v>
      </c>
      <c r="BV56">
        <v>0</v>
      </c>
      <c r="BW56">
        <v>0</v>
      </c>
      <c r="BX56" s="31">
        <f t="shared" si="153"/>
        <v>0</v>
      </c>
      <c r="BY56">
        <v>0</v>
      </c>
      <c r="BZ56">
        <v>0</v>
      </c>
      <c r="CA56" s="31">
        <f t="shared" si="154"/>
        <v>0</v>
      </c>
      <c r="CB56">
        <v>2</v>
      </c>
      <c r="CC56">
        <v>2</v>
      </c>
      <c r="CD56" s="31">
        <f t="shared" si="155"/>
        <v>0</v>
      </c>
      <c r="CE56">
        <v>1</v>
      </c>
      <c r="CF56">
        <v>1</v>
      </c>
      <c r="CG56" s="31">
        <f t="shared" si="156"/>
        <v>0</v>
      </c>
      <c r="CH56">
        <v>0</v>
      </c>
      <c r="CI56">
        <v>0</v>
      </c>
      <c r="CJ56" s="31">
        <f t="shared" si="157"/>
        <v>0</v>
      </c>
      <c r="CK56" s="5">
        <v>0</v>
      </c>
      <c r="CL56" s="5">
        <v>0</v>
      </c>
      <c r="CM56" s="31">
        <f t="shared" si="158"/>
        <v>0</v>
      </c>
      <c r="CN56" s="5">
        <v>0</v>
      </c>
      <c r="CO56" s="5">
        <v>0</v>
      </c>
      <c r="CP56" s="31">
        <f t="shared" si="159"/>
        <v>0</v>
      </c>
      <c r="CQ56">
        <v>2</v>
      </c>
      <c r="CR56">
        <v>1</v>
      </c>
      <c r="CS56" s="31">
        <f t="shared" si="160"/>
        <v>1</v>
      </c>
      <c r="CT56">
        <v>1</v>
      </c>
      <c r="CU56">
        <v>1</v>
      </c>
      <c r="CV56" s="31">
        <f t="shared" si="161"/>
        <v>0</v>
      </c>
      <c r="CW56">
        <v>1</v>
      </c>
      <c r="CX56">
        <v>1</v>
      </c>
      <c r="CY56" s="31">
        <f t="shared" si="162"/>
        <v>0</v>
      </c>
      <c r="CZ56">
        <v>1</v>
      </c>
      <c r="DA56">
        <v>1</v>
      </c>
      <c r="DB56" s="31">
        <f t="shared" si="163"/>
        <v>0</v>
      </c>
      <c r="DC56">
        <v>2</v>
      </c>
      <c r="DD56">
        <v>3</v>
      </c>
      <c r="DE56" s="31">
        <f t="shared" si="164"/>
        <v>1</v>
      </c>
      <c r="DF56">
        <v>1</v>
      </c>
      <c r="DG56">
        <v>1</v>
      </c>
      <c r="DH56" s="31">
        <f t="shared" si="165"/>
        <v>0</v>
      </c>
      <c r="DI56">
        <v>1</v>
      </c>
      <c r="DJ56">
        <v>1</v>
      </c>
      <c r="DK56" s="31">
        <f t="shared" si="166"/>
        <v>0</v>
      </c>
      <c r="DL56">
        <v>1</v>
      </c>
      <c r="DM56">
        <v>1</v>
      </c>
      <c r="DN56" s="31">
        <f t="shared" si="167"/>
        <v>0</v>
      </c>
      <c r="DO56">
        <v>1</v>
      </c>
      <c r="DP56">
        <v>1</v>
      </c>
      <c r="DQ56" s="31">
        <f t="shared" si="168"/>
        <v>0</v>
      </c>
      <c r="DR56">
        <v>1</v>
      </c>
      <c r="DS56">
        <v>1</v>
      </c>
      <c r="DT56" s="31">
        <f t="shared" si="169"/>
        <v>0</v>
      </c>
      <c r="DU56">
        <v>1</v>
      </c>
      <c r="DV56">
        <v>1</v>
      </c>
      <c r="DW56" s="31">
        <f t="shared" si="170"/>
        <v>0</v>
      </c>
      <c r="DX56">
        <v>0</v>
      </c>
      <c r="DY56">
        <v>0</v>
      </c>
      <c r="DZ56" s="31">
        <f t="shared" si="171"/>
        <v>0</v>
      </c>
      <c r="EA56">
        <v>0</v>
      </c>
      <c r="EB56">
        <v>0</v>
      </c>
      <c r="EC56" s="31">
        <f t="shared" si="172"/>
        <v>0</v>
      </c>
      <c r="ED56">
        <v>1</v>
      </c>
      <c r="EE56">
        <v>1</v>
      </c>
      <c r="EF56" s="31">
        <f t="shared" si="173"/>
        <v>0</v>
      </c>
      <c r="EG56">
        <v>0</v>
      </c>
      <c r="EH56">
        <v>0</v>
      </c>
      <c r="EI56" s="31">
        <f t="shared" si="174"/>
        <v>0</v>
      </c>
      <c r="EJ56">
        <v>0</v>
      </c>
      <c r="EK56">
        <v>0</v>
      </c>
      <c r="EL56" s="31">
        <f t="shared" si="175"/>
        <v>0</v>
      </c>
      <c r="EM56">
        <v>1</v>
      </c>
      <c r="EN56">
        <v>2</v>
      </c>
      <c r="EO56" s="31">
        <f t="shared" si="176"/>
        <v>1</v>
      </c>
      <c r="EP56">
        <v>2</v>
      </c>
      <c r="EQ56">
        <v>2</v>
      </c>
      <c r="ER56" s="31">
        <f t="shared" si="177"/>
        <v>0</v>
      </c>
      <c r="ES56">
        <v>0</v>
      </c>
      <c r="ET56">
        <v>0</v>
      </c>
      <c r="EU56" s="31">
        <f t="shared" si="178"/>
        <v>0</v>
      </c>
      <c r="EV56">
        <v>1</v>
      </c>
      <c r="EW56">
        <v>1</v>
      </c>
      <c r="EX56" s="31">
        <f t="shared" si="179"/>
        <v>0</v>
      </c>
      <c r="EY56">
        <v>1</v>
      </c>
      <c r="EZ56">
        <v>2</v>
      </c>
      <c r="FA56" s="31">
        <f t="shared" si="180"/>
        <v>1</v>
      </c>
      <c r="FB56">
        <v>0</v>
      </c>
      <c r="FC56">
        <v>0</v>
      </c>
      <c r="FD56" s="31">
        <f t="shared" si="181"/>
        <v>0</v>
      </c>
      <c r="FE56">
        <v>1</v>
      </c>
      <c r="FF56">
        <v>1</v>
      </c>
      <c r="FG56" s="31">
        <f t="shared" si="182"/>
        <v>0</v>
      </c>
      <c r="FH56">
        <v>2</v>
      </c>
      <c r="FI56">
        <v>1</v>
      </c>
      <c r="FJ56" s="31">
        <f t="shared" si="183"/>
        <v>1</v>
      </c>
      <c r="FK56">
        <v>0</v>
      </c>
      <c r="FL56">
        <v>0</v>
      </c>
      <c r="FM56" s="31">
        <f t="shared" si="184"/>
        <v>0</v>
      </c>
      <c r="FN56">
        <v>1</v>
      </c>
      <c r="FO56">
        <v>1</v>
      </c>
      <c r="FP56" s="31">
        <f t="shared" si="185"/>
        <v>0</v>
      </c>
      <c r="FQ56">
        <v>2</v>
      </c>
      <c r="FR56">
        <v>2</v>
      </c>
      <c r="FS56" s="31">
        <f t="shared" si="186"/>
        <v>0</v>
      </c>
      <c r="FT56">
        <v>0</v>
      </c>
      <c r="FU56">
        <v>0</v>
      </c>
      <c r="FV56" s="31">
        <f t="shared" si="187"/>
        <v>0</v>
      </c>
      <c r="FW56">
        <v>1</v>
      </c>
      <c r="FX56">
        <v>1</v>
      </c>
      <c r="FY56" s="31">
        <f t="shared" si="188"/>
        <v>0</v>
      </c>
      <c r="FZ56">
        <v>1</v>
      </c>
      <c r="GA56">
        <v>1</v>
      </c>
      <c r="GB56" s="31">
        <f t="shared" si="189"/>
        <v>0</v>
      </c>
      <c r="GC56">
        <v>0</v>
      </c>
      <c r="GD56">
        <v>0</v>
      </c>
      <c r="GE56" s="31">
        <f t="shared" si="190"/>
        <v>0</v>
      </c>
      <c r="GF56">
        <v>1</v>
      </c>
      <c r="GG56">
        <v>1</v>
      </c>
      <c r="GH56" s="31">
        <f t="shared" si="191"/>
        <v>0</v>
      </c>
      <c r="GI56">
        <v>1</v>
      </c>
      <c r="GJ56">
        <v>1</v>
      </c>
      <c r="GK56" s="31">
        <f t="shared" si="192"/>
        <v>0</v>
      </c>
      <c r="GL56">
        <v>0</v>
      </c>
      <c r="GM56">
        <v>0</v>
      </c>
      <c r="GN56" s="31">
        <f t="shared" si="193"/>
        <v>0</v>
      </c>
      <c r="GV56" s="5"/>
      <c r="GX56" s="5"/>
      <c r="GY56" s="5"/>
      <c r="GZ56" s="5"/>
      <c r="HJ56" s="5"/>
    </row>
    <row r="57" spans="1:218" x14ac:dyDescent="0.2">
      <c r="A57" s="5">
        <v>65</v>
      </c>
      <c r="B57">
        <v>1</v>
      </c>
      <c r="C57">
        <v>2</v>
      </c>
      <c r="D57" s="31">
        <f t="shared" si="130"/>
        <v>1</v>
      </c>
      <c r="E57">
        <v>1</v>
      </c>
      <c r="F57">
        <v>2</v>
      </c>
      <c r="G57" s="31">
        <f t="shared" si="131"/>
        <v>1</v>
      </c>
      <c r="H57" s="5">
        <v>0</v>
      </c>
      <c r="I57" s="5">
        <v>0</v>
      </c>
      <c r="J57" s="31">
        <f t="shared" si="132"/>
        <v>0</v>
      </c>
      <c r="K57" s="5">
        <v>0</v>
      </c>
      <c r="L57" s="5">
        <v>0</v>
      </c>
      <c r="M57" s="31">
        <f t="shared" si="133"/>
        <v>0</v>
      </c>
      <c r="N57">
        <v>1</v>
      </c>
      <c r="O57">
        <v>1</v>
      </c>
      <c r="P57" s="33">
        <f t="shared" si="134"/>
        <v>0</v>
      </c>
      <c r="Q57">
        <v>1</v>
      </c>
      <c r="R57">
        <v>2</v>
      </c>
      <c r="S57" s="31">
        <f t="shared" si="135"/>
        <v>1</v>
      </c>
      <c r="T57">
        <v>1</v>
      </c>
      <c r="U57">
        <v>1</v>
      </c>
      <c r="V57" s="33">
        <f t="shared" si="136"/>
        <v>0</v>
      </c>
      <c r="W57" s="5">
        <v>0</v>
      </c>
      <c r="X57" s="5">
        <v>0</v>
      </c>
      <c r="Y57" s="33">
        <f t="shared" si="137"/>
        <v>0</v>
      </c>
      <c r="Z57" s="5">
        <v>0</v>
      </c>
      <c r="AA57" s="5">
        <v>0</v>
      </c>
      <c r="AB57" s="33">
        <f t="shared" si="138"/>
        <v>0</v>
      </c>
      <c r="AC57">
        <v>1</v>
      </c>
      <c r="AD57">
        <v>1</v>
      </c>
      <c r="AE57" s="31">
        <f t="shared" si="139"/>
        <v>0</v>
      </c>
      <c r="AF57" s="5">
        <v>1</v>
      </c>
      <c r="AG57">
        <v>2</v>
      </c>
      <c r="AH57" s="31">
        <f t="shared" si="140"/>
        <v>1</v>
      </c>
      <c r="AI57" s="5">
        <v>0</v>
      </c>
      <c r="AJ57">
        <v>0</v>
      </c>
      <c r="AK57" s="31">
        <f t="shared" si="141"/>
        <v>0</v>
      </c>
      <c r="AL57" s="5">
        <v>0</v>
      </c>
      <c r="AM57">
        <v>0</v>
      </c>
      <c r="AN57" s="31">
        <f t="shared" si="142"/>
        <v>0</v>
      </c>
      <c r="AO57" s="5">
        <v>0</v>
      </c>
      <c r="AP57">
        <v>0</v>
      </c>
      <c r="AQ57" s="31">
        <f t="shared" si="63"/>
        <v>0</v>
      </c>
      <c r="AR57" s="5">
        <v>1</v>
      </c>
      <c r="AS57">
        <v>2</v>
      </c>
      <c r="AT57" s="31">
        <f t="shared" si="143"/>
        <v>1</v>
      </c>
      <c r="AU57" s="5">
        <v>1</v>
      </c>
      <c r="AV57">
        <v>2</v>
      </c>
      <c r="AW57" s="31">
        <f t="shared" si="144"/>
        <v>1</v>
      </c>
      <c r="AX57">
        <v>0</v>
      </c>
      <c r="AY57">
        <v>0</v>
      </c>
      <c r="AZ57" s="31">
        <f t="shared" si="145"/>
        <v>0</v>
      </c>
      <c r="BA57" s="5">
        <v>0</v>
      </c>
      <c r="BB57" s="5">
        <v>0</v>
      </c>
      <c r="BC57" s="31">
        <f t="shared" si="146"/>
        <v>0</v>
      </c>
      <c r="BD57">
        <v>2</v>
      </c>
      <c r="BE57">
        <v>2</v>
      </c>
      <c r="BF57" s="33">
        <f t="shared" si="147"/>
        <v>0</v>
      </c>
      <c r="BG57">
        <v>1</v>
      </c>
      <c r="BH57">
        <v>2</v>
      </c>
      <c r="BI57" s="31">
        <f t="shared" si="148"/>
        <v>1</v>
      </c>
      <c r="BJ57" s="5">
        <v>0</v>
      </c>
      <c r="BK57" s="5">
        <v>0</v>
      </c>
      <c r="BL57" s="31">
        <f t="shared" si="149"/>
        <v>0</v>
      </c>
      <c r="BM57" s="5">
        <v>0</v>
      </c>
      <c r="BN57" s="5">
        <v>0</v>
      </c>
      <c r="BO57" s="31">
        <f t="shared" si="150"/>
        <v>0</v>
      </c>
      <c r="BP57">
        <v>1</v>
      </c>
      <c r="BQ57">
        <v>2</v>
      </c>
      <c r="BR57" s="31">
        <f t="shared" si="151"/>
        <v>1</v>
      </c>
      <c r="BS57">
        <v>1</v>
      </c>
      <c r="BT57">
        <v>2</v>
      </c>
      <c r="BU57" s="31">
        <f t="shared" si="152"/>
        <v>1</v>
      </c>
      <c r="BV57">
        <v>0</v>
      </c>
      <c r="BW57">
        <v>0</v>
      </c>
      <c r="BX57" s="31">
        <f t="shared" si="153"/>
        <v>0</v>
      </c>
      <c r="BY57">
        <v>0</v>
      </c>
      <c r="BZ57">
        <v>0</v>
      </c>
      <c r="CA57" s="31">
        <f t="shared" si="154"/>
        <v>0</v>
      </c>
      <c r="CB57">
        <v>1</v>
      </c>
      <c r="CC57">
        <v>1</v>
      </c>
      <c r="CD57" s="31">
        <f t="shared" si="155"/>
        <v>0</v>
      </c>
      <c r="CE57">
        <v>2</v>
      </c>
      <c r="CF57">
        <v>2</v>
      </c>
      <c r="CG57" s="31">
        <f t="shared" si="156"/>
        <v>0</v>
      </c>
      <c r="CH57">
        <v>1</v>
      </c>
      <c r="CI57">
        <v>0</v>
      </c>
      <c r="CJ57" s="31">
        <f t="shared" si="157"/>
        <v>1</v>
      </c>
      <c r="CK57" s="5">
        <v>0</v>
      </c>
      <c r="CL57" s="5">
        <v>0</v>
      </c>
      <c r="CM57" s="31">
        <f t="shared" si="158"/>
        <v>0</v>
      </c>
      <c r="CN57" s="5">
        <v>0</v>
      </c>
      <c r="CO57" s="5">
        <v>0</v>
      </c>
      <c r="CP57" s="31">
        <f t="shared" si="159"/>
        <v>0</v>
      </c>
      <c r="CQ57">
        <v>1</v>
      </c>
      <c r="CR57">
        <v>1</v>
      </c>
      <c r="CS57" s="31">
        <f t="shared" si="160"/>
        <v>0</v>
      </c>
      <c r="CT57">
        <v>1</v>
      </c>
      <c r="CU57">
        <v>1</v>
      </c>
      <c r="CV57" s="31">
        <f t="shared" si="161"/>
        <v>0</v>
      </c>
      <c r="CW57">
        <v>2</v>
      </c>
      <c r="CX57">
        <v>1</v>
      </c>
      <c r="CY57" s="31">
        <f t="shared" si="162"/>
        <v>1</v>
      </c>
      <c r="CZ57">
        <v>0</v>
      </c>
      <c r="DA57">
        <v>1</v>
      </c>
      <c r="DB57" s="31">
        <f t="shared" si="163"/>
        <v>1</v>
      </c>
      <c r="DC57">
        <v>1</v>
      </c>
      <c r="DD57">
        <v>2</v>
      </c>
      <c r="DE57" s="31">
        <f t="shared" si="164"/>
        <v>1</v>
      </c>
      <c r="DF57">
        <v>0</v>
      </c>
      <c r="DG57">
        <v>0</v>
      </c>
      <c r="DH57" s="31">
        <f t="shared" si="165"/>
        <v>0</v>
      </c>
      <c r="DI57">
        <v>1</v>
      </c>
      <c r="DJ57">
        <v>1</v>
      </c>
      <c r="DK57" s="31">
        <f t="shared" si="166"/>
        <v>0</v>
      </c>
      <c r="DL57">
        <v>1</v>
      </c>
      <c r="DM57">
        <v>2</v>
      </c>
      <c r="DN57" s="31">
        <f t="shared" si="167"/>
        <v>1</v>
      </c>
      <c r="DO57">
        <v>1</v>
      </c>
      <c r="DP57">
        <v>2</v>
      </c>
      <c r="DQ57" s="31">
        <f t="shared" si="168"/>
        <v>1</v>
      </c>
      <c r="DR57">
        <v>1</v>
      </c>
      <c r="DS57">
        <v>2</v>
      </c>
      <c r="DT57" s="31">
        <f t="shared" si="169"/>
        <v>1</v>
      </c>
      <c r="DU57">
        <v>2</v>
      </c>
      <c r="DV57">
        <v>2</v>
      </c>
      <c r="DW57" s="31">
        <f t="shared" si="170"/>
        <v>0</v>
      </c>
      <c r="DX57">
        <v>1</v>
      </c>
      <c r="DY57">
        <v>1</v>
      </c>
      <c r="DZ57" s="31">
        <f t="shared" si="171"/>
        <v>0</v>
      </c>
      <c r="EA57">
        <v>0</v>
      </c>
      <c r="EB57">
        <v>0</v>
      </c>
      <c r="EC57" s="31">
        <f t="shared" si="172"/>
        <v>0</v>
      </c>
      <c r="ED57">
        <v>1</v>
      </c>
      <c r="EE57">
        <v>1</v>
      </c>
      <c r="EF57" s="31">
        <f t="shared" si="173"/>
        <v>0</v>
      </c>
      <c r="EG57">
        <v>1</v>
      </c>
      <c r="EH57">
        <v>2</v>
      </c>
      <c r="EI57" s="31">
        <f t="shared" si="174"/>
        <v>1</v>
      </c>
      <c r="EJ57">
        <v>0</v>
      </c>
      <c r="EK57">
        <v>0</v>
      </c>
      <c r="EL57" s="31">
        <f t="shared" si="175"/>
        <v>0</v>
      </c>
      <c r="EM57">
        <v>1</v>
      </c>
      <c r="EN57">
        <v>1</v>
      </c>
      <c r="EO57" s="31">
        <f t="shared" si="176"/>
        <v>0</v>
      </c>
      <c r="EP57">
        <v>1</v>
      </c>
      <c r="EQ57">
        <v>1</v>
      </c>
      <c r="ER57" s="31">
        <f t="shared" si="177"/>
        <v>0</v>
      </c>
      <c r="ES57">
        <v>1</v>
      </c>
      <c r="ET57">
        <v>2</v>
      </c>
      <c r="EU57" s="31">
        <f t="shared" si="178"/>
        <v>1</v>
      </c>
      <c r="EV57">
        <v>1</v>
      </c>
      <c r="EW57">
        <v>1</v>
      </c>
      <c r="EX57" s="31">
        <f t="shared" si="179"/>
        <v>0</v>
      </c>
      <c r="EY57">
        <v>1</v>
      </c>
      <c r="EZ57">
        <v>1</v>
      </c>
      <c r="FA57" s="31">
        <f t="shared" si="180"/>
        <v>0</v>
      </c>
      <c r="FB57">
        <v>0</v>
      </c>
      <c r="FC57">
        <v>0</v>
      </c>
      <c r="FD57" s="31">
        <f t="shared" si="181"/>
        <v>0</v>
      </c>
      <c r="FE57">
        <v>1</v>
      </c>
      <c r="FF57">
        <v>1</v>
      </c>
      <c r="FG57" s="31">
        <f t="shared" si="182"/>
        <v>0</v>
      </c>
      <c r="FH57">
        <v>1</v>
      </c>
      <c r="FI57">
        <v>2</v>
      </c>
      <c r="FJ57" s="31">
        <f t="shared" si="183"/>
        <v>1</v>
      </c>
      <c r="FK57">
        <v>0</v>
      </c>
      <c r="FL57">
        <v>0</v>
      </c>
      <c r="FM57" s="31">
        <f t="shared" si="184"/>
        <v>0</v>
      </c>
      <c r="FN57">
        <v>1</v>
      </c>
      <c r="FO57">
        <v>2</v>
      </c>
      <c r="FP57" s="31">
        <f t="shared" si="185"/>
        <v>1</v>
      </c>
      <c r="FQ57">
        <v>1</v>
      </c>
      <c r="FR57">
        <v>2</v>
      </c>
      <c r="FS57" s="31">
        <f t="shared" si="186"/>
        <v>1</v>
      </c>
      <c r="FT57">
        <v>1</v>
      </c>
      <c r="FU57">
        <v>1</v>
      </c>
      <c r="FV57" s="31">
        <f t="shared" si="187"/>
        <v>0</v>
      </c>
      <c r="FW57">
        <v>1</v>
      </c>
      <c r="FX57">
        <v>1</v>
      </c>
      <c r="FY57" s="31">
        <f t="shared" si="188"/>
        <v>0</v>
      </c>
      <c r="FZ57">
        <v>1</v>
      </c>
      <c r="GA57">
        <v>1</v>
      </c>
      <c r="GB57" s="31">
        <f t="shared" si="189"/>
        <v>0</v>
      </c>
      <c r="GC57">
        <v>1</v>
      </c>
      <c r="GD57">
        <v>1</v>
      </c>
      <c r="GE57" s="31">
        <f t="shared" si="190"/>
        <v>0</v>
      </c>
      <c r="GF57">
        <v>1</v>
      </c>
      <c r="GG57">
        <v>1</v>
      </c>
      <c r="GH57" s="31">
        <f t="shared" si="191"/>
        <v>0</v>
      </c>
      <c r="GI57">
        <v>1</v>
      </c>
      <c r="GJ57">
        <v>2</v>
      </c>
      <c r="GK57" s="31">
        <f t="shared" si="192"/>
        <v>1</v>
      </c>
      <c r="GL57">
        <v>1</v>
      </c>
      <c r="GM57">
        <v>1</v>
      </c>
      <c r="GN57" s="31">
        <f t="shared" si="193"/>
        <v>0</v>
      </c>
      <c r="GV57" s="5"/>
      <c r="GX57" s="5"/>
      <c r="GY57" s="5"/>
      <c r="GZ57" s="5"/>
      <c r="HJ57" s="5"/>
    </row>
    <row r="58" spans="1:218" x14ac:dyDescent="0.2">
      <c r="A58" s="5">
        <v>66</v>
      </c>
      <c r="B58">
        <v>1</v>
      </c>
      <c r="C58">
        <v>1</v>
      </c>
      <c r="D58" s="31">
        <f t="shared" si="130"/>
        <v>0</v>
      </c>
      <c r="E58">
        <v>1</v>
      </c>
      <c r="F58">
        <v>1</v>
      </c>
      <c r="G58" s="31">
        <f t="shared" si="131"/>
        <v>0</v>
      </c>
      <c r="H58">
        <v>1</v>
      </c>
      <c r="I58">
        <v>1</v>
      </c>
      <c r="J58" s="31">
        <f t="shared" si="132"/>
        <v>0</v>
      </c>
      <c r="K58" s="5">
        <v>0</v>
      </c>
      <c r="L58" s="5">
        <v>0</v>
      </c>
      <c r="M58" s="31">
        <f t="shared" si="133"/>
        <v>0</v>
      </c>
      <c r="N58">
        <v>1</v>
      </c>
      <c r="O58">
        <v>1</v>
      </c>
      <c r="P58" s="33">
        <f t="shared" si="134"/>
        <v>0</v>
      </c>
      <c r="Q58">
        <v>1</v>
      </c>
      <c r="R58">
        <v>1</v>
      </c>
      <c r="S58" s="31">
        <f t="shared" si="135"/>
        <v>0</v>
      </c>
      <c r="T58" s="5">
        <v>0</v>
      </c>
      <c r="U58" s="5">
        <v>0</v>
      </c>
      <c r="V58" s="33">
        <f t="shared" si="136"/>
        <v>0</v>
      </c>
      <c r="W58" s="5">
        <v>0</v>
      </c>
      <c r="X58" s="5">
        <v>0</v>
      </c>
      <c r="Y58" s="33">
        <f t="shared" si="137"/>
        <v>0</v>
      </c>
      <c r="Z58" s="5">
        <v>0</v>
      </c>
      <c r="AA58" s="5">
        <v>0</v>
      </c>
      <c r="AB58" s="33">
        <f t="shared" si="138"/>
        <v>0</v>
      </c>
      <c r="AC58">
        <v>1</v>
      </c>
      <c r="AD58">
        <v>1</v>
      </c>
      <c r="AE58" s="31">
        <f t="shared" si="139"/>
        <v>0</v>
      </c>
      <c r="AF58" s="5">
        <v>1</v>
      </c>
      <c r="AG58">
        <v>1</v>
      </c>
      <c r="AH58" s="31">
        <f t="shared" si="140"/>
        <v>0</v>
      </c>
      <c r="AI58" s="5">
        <v>1</v>
      </c>
      <c r="AJ58">
        <v>1</v>
      </c>
      <c r="AK58" s="31">
        <f t="shared" si="141"/>
        <v>0</v>
      </c>
      <c r="AL58" s="5">
        <v>0</v>
      </c>
      <c r="AM58">
        <v>0</v>
      </c>
      <c r="AN58" s="31">
        <f t="shared" si="142"/>
        <v>0</v>
      </c>
      <c r="AO58" s="5">
        <v>0</v>
      </c>
      <c r="AP58">
        <v>0</v>
      </c>
      <c r="AQ58" s="31">
        <f t="shared" si="63"/>
        <v>0</v>
      </c>
      <c r="AR58" s="5">
        <v>1</v>
      </c>
      <c r="AS58">
        <v>1</v>
      </c>
      <c r="AT58" s="31">
        <f t="shared" si="143"/>
        <v>0</v>
      </c>
      <c r="AU58" s="5">
        <v>1</v>
      </c>
      <c r="AV58">
        <v>2</v>
      </c>
      <c r="AW58" s="31">
        <f t="shared" si="144"/>
        <v>1</v>
      </c>
      <c r="AX58">
        <v>1</v>
      </c>
      <c r="AY58">
        <v>1</v>
      </c>
      <c r="AZ58" s="31">
        <f t="shared" si="145"/>
        <v>0</v>
      </c>
      <c r="BA58" s="5">
        <v>0</v>
      </c>
      <c r="BB58" s="5">
        <v>0</v>
      </c>
      <c r="BC58" s="31">
        <f t="shared" si="146"/>
        <v>0</v>
      </c>
      <c r="BD58">
        <v>1</v>
      </c>
      <c r="BE58">
        <v>1</v>
      </c>
      <c r="BF58" s="33">
        <f t="shared" si="147"/>
        <v>0</v>
      </c>
      <c r="BG58">
        <v>1</v>
      </c>
      <c r="BH58">
        <v>2</v>
      </c>
      <c r="BI58" s="31">
        <f t="shared" si="148"/>
        <v>1</v>
      </c>
      <c r="BJ58" s="5">
        <v>0</v>
      </c>
      <c r="BK58" s="5">
        <v>0</v>
      </c>
      <c r="BL58" s="31">
        <f t="shared" si="149"/>
        <v>0</v>
      </c>
      <c r="BM58" s="5">
        <v>0</v>
      </c>
      <c r="BN58" s="5">
        <v>0</v>
      </c>
      <c r="BO58" s="31">
        <f t="shared" si="150"/>
        <v>0</v>
      </c>
      <c r="BP58">
        <v>1</v>
      </c>
      <c r="BQ58">
        <v>1</v>
      </c>
      <c r="BR58" s="31">
        <f t="shared" si="151"/>
        <v>0</v>
      </c>
      <c r="BS58">
        <v>1</v>
      </c>
      <c r="BT58">
        <v>2</v>
      </c>
      <c r="BU58" s="31">
        <f t="shared" si="152"/>
        <v>1</v>
      </c>
      <c r="BV58">
        <v>0</v>
      </c>
      <c r="BW58">
        <v>0</v>
      </c>
      <c r="BX58" s="31">
        <f t="shared" si="153"/>
        <v>0</v>
      </c>
      <c r="BY58">
        <v>0</v>
      </c>
      <c r="BZ58">
        <v>0</v>
      </c>
      <c r="CA58" s="31">
        <f t="shared" si="154"/>
        <v>0</v>
      </c>
      <c r="CB58">
        <v>1</v>
      </c>
      <c r="CC58">
        <v>1</v>
      </c>
      <c r="CD58" s="31">
        <f t="shared" si="155"/>
        <v>0</v>
      </c>
      <c r="CE58">
        <v>1</v>
      </c>
      <c r="CF58">
        <v>1</v>
      </c>
      <c r="CG58" s="31">
        <f t="shared" si="156"/>
        <v>0</v>
      </c>
      <c r="CH58">
        <v>2</v>
      </c>
      <c r="CI58">
        <v>1</v>
      </c>
      <c r="CJ58" s="31">
        <f t="shared" si="157"/>
        <v>1</v>
      </c>
      <c r="CK58">
        <v>1</v>
      </c>
      <c r="CL58">
        <v>1</v>
      </c>
      <c r="CM58" s="31">
        <f t="shared" si="158"/>
        <v>0</v>
      </c>
      <c r="CN58" s="5">
        <v>0</v>
      </c>
      <c r="CO58" s="5">
        <v>0</v>
      </c>
      <c r="CP58" s="31">
        <f t="shared" si="159"/>
        <v>0</v>
      </c>
      <c r="CQ58">
        <v>1</v>
      </c>
      <c r="CR58">
        <v>2</v>
      </c>
      <c r="CS58" s="31">
        <f t="shared" si="160"/>
        <v>1</v>
      </c>
      <c r="CT58">
        <v>1</v>
      </c>
      <c r="CU58">
        <v>2</v>
      </c>
      <c r="CV58" s="31">
        <f t="shared" si="161"/>
        <v>1</v>
      </c>
      <c r="CW58">
        <v>0</v>
      </c>
      <c r="CX58">
        <v>0</v>
      </c>
      <c r="CY58" s="31">
        <f t="shared" si="162"/>
        <v>0</v>
      </c>
      <c r="CZ58">
        <v>1</v>
      </c>
      <c r="DA58">
        <v>1</v>
      </c>
      <c r="DB58" s="31">
        <f t="shared" si="163"/>
        <v>0</v>
      </c>
      <c r="DC58">
        <v>1</v>
      </c>
      <c r="DD58">
        <v>1</v>
      </c>
      <c r="DE58" s="31">
        <f t="shared" si="164"/>
        <v>0</v>
      </c>
      <c r="DF58">
        <v>1</v>
      </c>
      <c r="DG58">
        <v>1</v>
      </c>
      <c r="DH58" s="31">
        <f t="shared" si="165"/>
        <v>0</v>
      </c>
      <c r="DI58">
        <v>1</v>
      </c>
      <c r="DJ58">
        <v>1</v>
      </c>
      <c r="DK58" s="31">
        <f t="shared" si="166"/>
        <v>0</v>
      </c>
      <c r="DL58">
        <v>1</v>
      </c>
      <c r="DM58">
        <v>2</v>
      </c>
      <c r="DN58" s="31">
        <f t="shared" si="167"/>
        <v>1</v>
      </c>
      <c r="DO58">
        <v>0</v>
      </c>
      <c r="DP58">
        <v>0</v>
      </c>
      <c r="DQ58" s="31">
        <f t="shared" si="168"/>
        <v>0</v>
      </c>
      <c r="DR58">
        <v>2</v>
      </c>
      <c r="DS58">
        <v>2</v>
      </c>
      <c r="DT58" s="31">
        <f t="shared" si="169"/>
        <v>0</v>
      </c>
      <c r="DU58">
        <v>1</v>
      </c>
      <c r="DV58">
        <v>1</v>
      </c>
      <c r="DW58" s="31">
        <f t="shared" si="170"/>
        <v>0</v>
      </c>
      <c r="DX58">
        <v>1</v>
      </c>
      <c r="DY58">
        <v>1</v>
      </c>
      <c r="DZ58" s="31">
        <f t="shared" si="171"/>
        <v>0</v>
      </c>
      <c r="EA58">
        <v>0</v>
      </c>
      <c r="EB58">
        <v>0</v>
      </c>
      <c r="EC58" s="31">
        <f t="shared" si="172"/>
        <v>0</v>
      </c>
      <c r="ED58">
        <v>1</v>
      </c>
      <c r="EE58">
        <v>1</v>
      </c>
      <c r="EF58" s="31">
        <f t="shared" si="173"/>
        <v>0</v>
      </c>
      <c r="EG58">
        <v>3</v>
      </c>
      <c r="EH58">
        <v>1</v>
      </c>
      <c r="EI58" s="31">
        <f t="shared" si="174"/>
        <v>2</v>
      </c>
      <c r="EJ58">
        <v>1</v>
      </c>
      <c r="EK58">
        <v>1</v>
      </c>
      <c r="EL58" s="31">
        <f t="shared" si="175"/>
        <v>0</v>
      </c>
      <c r="EM58">
        <v>1</v>
      </c>
      <c r="EN58">
        <v>2</v>
      </c>
      <c r="EO58" s="31">
        <f t="shared" si="176"/>
        <v>1</v>
      </c>
      <c r="EP58">
        <v>1</v>
      </c>
      <c r="EQ58">
        <v>1</v>
      </c>
      <c r="ER58" s="31">
        <f t="shared" si="177"/>
        <v>0</v>
      </c>
      <c r="ES58">
        <v>1</v>
      </c>
      <c r="ET58">
        <v>1</v>
      </c>
      <c r="EU58" s="31">
        <f t="shared" si="178"/>
        <v>0</v>
      </c>
      <c r="EV58">
        <v>1</v>
      </c>
      <c r="EW58">
        <v>1</v>
      </c>
      <c r="EX58" s="31">
        <f t="shared" si="179"/>
        <v>0</v>
      </c>
      <c r="EY58">
        <v>1</v>
      </c>
      <c r="EZ58">
        <v>1</v>
      </c>
      <c r="FA58" s="31">
        <f t="shared" si="180"/>
        <v>0</v>
      </c>
      <c r="FB58">
        <v>2</v>
      </c>
      <c r="FC58">
        <v>1</v>
      </c>
      <c r="FD58" s="31">
        <f t="shared" si="181"/>
        <v>1</v>
      </c>
      <c r="FE58">
        <v>1</v>
      </c>
      <c r="FF58">
        <v>2</v>
      </c>
      <c r="FG58" s="31">
        <f t="shared" si="182"/>
        <v>1</v>
      </c>
      <c r="FH58">
        <v>1</v>
      </c>
      <c r="FI58">
        <v>2</v>
      </c>
      <c r="FJ58" s="31">
        <f t="shared" si="183"/>
        <v>1</v>
      </c>
      <c r="FK58">
        <v>1</v>
      </c>
      <c r="FL58">
        <v>1</v>
      </c>
      <c r="FM58" s="31">
        <f t="shared" si="184"/>
        <v>0</v>
      </c>
      <c r="FN58">
        <v>1</v>
      </c>
      <c r="FO58">
        <v>1</v>
      </c>
      <c r="FP58" s="31">
        <f t="shared" si="185"/>
        <v>0</v>
      </c>
      <c r="FQ58">
        <v>1</v>
      </c>
      <c r="FR58">
        <v>1</v>
      </c>
      <c r="FS58" s="31">
        <f t="shared" si="186"/>
        <v>0</v>
      </c>
      <c r="FT58">
        <v>0</v>
      </c>
      <c r="FU58">
        <v>0</v>
      </c>
      <c r="FV58" s="31">
        <f t="shared" si="187"/>
        <v>0</v>
      </c>
      <c r="FW58">
        <v>1</v>
      </c>
      <c r="FX58">
        <v>1</v>
      </c>
      <c r="FY58" s="31">
        <f t="shared" si="188"/>
        <v>0</v>
      </c>
      <c r="FZ58">
        <v>1</v>
      </c>
      <c r="GA58">
        <v>1</v>
      </c>
      <c r="GB58" s="31">
        <f t="shared" si="189"/>
        <v>0</v>
      </c>
      <c r="GC58">
        <v>1</v>
      </c>
      <c r="GD58">
        <v>1</v>
      </c>
      <c r="GE58" s="31">
        <f t="shared" si="190"/>
        <v>0</v>
      </c>
      <c r="GF58">
        <v>1</v>
      </c>
      <c r="GG58">
        <v>1</v>
      </c>
      <c r="GH58" s="31">
        <f t="shared" si="191"/>
        <v>0</v>
      </c>
      <c r="GI58">
        <v>1</v>
      </c>
      <c r="GJ58">
        <v>1</v>
      </c>
      <c r="GK58" s="31">
        <f t="shared" si="192"/>
        <v>0</v>
      </c>
      <c r="GL58">
        <v>1</v>
      </c>
      <c r="GM58">
        <v>1</v>
      </c>
      <c r="GN58" s="31">
        <f t="shared" si="193"/>
        <v>0</v>
      </c>
      <c r="GV58" s="5"/>
      <c r="GX58" s="5"/>
      <c r="GY58" s="5"/>
      <c r="GZ58" s="5"/>
      <c r="HJ58" s="5"/>
    </row>
    <row r="59" spans="1:218" x14ac:dyDescent="0.2">
      <c r="A59" s="5">
        <v>67</v>
      </c>
      <c r="B59">
        <v>2</v>
      </c>
      <c r="C59">
        <v>1</v>
      </c>
      <c r="D59" s="31">
        <f t="shared" si="130"/>
        <v>1</v>
      </c>
      <c r="E59">
        <v>1</v>
      </c>
      <c r="F59">
        <v>2</v>
      </c>
      <c r="G59" s="31">
        <f t="shared" si="131"/>
        <v>1</v>
      </c>
      <c r="H59">
        <v>1</v>
      </c>
      <c r="I59">
        <v>2</v>
      </c>
      <c r="J59" s="31">
        <f t="shared" si="132"/>
        <v>1</v>
      </c>
      <c r="K59" s="5">
        <v>0</v>
      </c>
      <c r="L59" s="5">
        <v>0</v>
      </c>
      <c r="M59" s="31">
        <f t="shared" si="133"/>
        <v>0</v>
      </c>
      <c r="N59">
        <v>1</v>
      </c>
      <c r="O59">
        <v>1</v>
      </c>
      <c r="P59" s="33">
        <f t="shared" si="134"/>
        <v>0</v>
      </c>
      <c r="Q59">
        <v>2</v>
      </c>
      <c r="R59">
        <v>2</v>
      </c>
      <c r="S59" s="31">
        <f t="shared" si="135"/>
        <v>0</v>
      </c>
      <c r="T59">
        <v>2</v>
      </c>
      <c r="U59">
        <v>3</v>
      </c>
      <c r="V59" s="33">
        <f t="shared" si="136"/>
        <v>1</v>
      </c>
      <c r="W59" s="5">
        <v>0</v>
      </c>
      <c r="X59" s="5">
        <v>0</v>
      </c>
      <c r="Y59" s="33">
        <f t="shared" si="137"/>
        <v>0</v>
      </c>
      <c r="Z59" s="5">
        <v>0</v>
      </c>
      <c r="AA59" s="5">
        <v>0</v>
      </c>
      <c r="AB59" s="33">
        <f t="shared" si="138"/>
        <v>0</v>
      </c>
      <c r="AC59">
        <v>1</v>
      </c>
      <c r="AD59">
        <v>2</v>
      </c>
      <c r="AE59" s="31">
        <f t="shared" si="139"/>
        <v>1</v>
      </c>
      <c r="AF59" s="5">
        <v>3</v>
      </c>
      <c r="AG59">
        <v>2</v>
      </c>
      <c r="AH59" s="31">
        <f t="shared" si="140"/>
        <v>1</v>
      </c>
      <c r="AI59" s="5">
        <v>0</v>
      </c>
      <c r="AJ59">
        <v>0</v>
      </c>
      <c r="AK59" s="31">
        <f t="shared" si="141"/>
        <v>0</v>
      </c>
      <c r="AL59" s="5">
        <v>0</v>
      </c>
      <c r="AM59">
        <v>0</v>
      </c>
      <c r="AN59" s="31">
        <f t="shared" si="142"/>
        <v>0</v>
      </c>
      <c r="AO59" s="5">
        <v>0</v>
      </c>
      <c r="AP59">
        <v>0</v>
      </c>
      <c r="AQ59" s="31">
        <f t="shared" si="63"/>
        <v>0</v>
      </c>
      <c r="AR59" s="5">
        <v>3</v>
      </c>
      <c r="AS59">
        <v>2</v>
      </c>
      <c r="AT59" s="31">
        <f t="shared" si="143"/>
        <v>1</v>
      </c>
      <c r="AU59" s="5">
        <v>3</v>
      </c>
      <c r="AV59">
        <v>2</v>
      </c>
      <c r="AW59" s="31">
        <f t="shared" si="144"/>
        <v>1</v>
      </c>
      <c r="AX59">
        <v>3</v>
      </c>
      <c r="AY59">
        <v>2</v>
      </c>
      <c r="AZ59" s="31">
        <f t="shared" si="145"/>
        <v>1</v>
      </c>
      <c r="BA59" s="5">
        <v>0</v>
      </c>
      <c r="BB59" s="5">
        <v>0</v>
      </c>
      <c r="BC59" s="31">
        <f t="shared" si="146"/>
        <v>0</v>
      </c>
      <c r="BD59">
        <v>1</v>
      </c>
      <c r="BE59">
        <v>2</v>
      </c>
      <c r="BF59" s="33">
        <f t="shared" si="147"/>
        <v>1</v>
      </c>
      <c r="BG59">
        <v>2</v>
      </c>
      <c r="BH59">
        <v>2</v>
      </c>
      <c r="BI59" s="31">
        <f t="shared" si="148"/>
        <v>0</v>
      </c>
      <c r="BJ59">
        <v>2</v>
      </c>
      <c r="BK59">
        <v>1</v>
      </c>
      <c r="BL59" s="31">
        <f t="shared" si="149"/>
        <v>1</v>
      </c>
      <c r="BM59" s="5">
        <v>0</v>
      </c>
      <c r="BN59" s="5">
        <v>0</v>
      </c>
      <c r="BO59" s="31">
        <f t="shared" si="150"/>
        <v>0</v>
      </c>
      <c r="BP59">
        <v>1</v>
      </c>
      <c r="BQ59">
        <v>1</v>
      </c>
      <c r="BR59" s="31">
        <f t="shared" si="151"/>
        <v>0</v>
      </c>
      <c r="BS59">
        <v>1</v>
      </c>
      <c r="BT59">
        <v>1</v>
      </c>
      <c r="BU59" s="31">
        <f t="shared" si="152"/>
        <v>0</v>
      </c>
      <c r="BV59">
        <v>1</v>
      </c>
      <c r="BW59">
        <v>1</v>
      </c>
      <c r="BX59" s="31">
        <f t="shared" si="153"/>
        <v>0</v>
      </c>
      <c r="BY59">
        <v>1</v>
      </c>
      <c r="BZ59">
        <v>2</v>
      </c>
      <c r="CA59" s="31">
        <f t="shared" si="154"/>
        <v>1</v>
      </c>
      <c r="CB59">
        <v>1</v>
      </c>
      <c r="CC59">
        <v>1</v>
      </c>
      <c r="CD59" s="31">
        <f t="shared" si="155"/>
        <v>0</v>
      </c>
      <c r="CE59">
        <v>2</v>
      </c>
      <c r="CF59">
        <v>2</v>
      </c>
      <c r="CG59" s="31">
        <f t="shared" si="156"/>
        <v>0</v>
      </c>
      <c r="CH59">
        <v>1</v>
      </c>
      <c r="CI59">
        <v>1</v>
      </c>
      <c r="CJ59" s="31">
        <f t="shared" si="157"/>
        <v>0</v>
      </c>
      <c r="CK59" s="5">
        <v>0</v>
      </c>
      <c r="CL59" s="5">
        <v>0</v>
      </c>
      <c r="CM59" s="31">
        <f t="shared" si="158"/>
        <v>0</v>
      </c>
      <c r="CN59" s="5">
        <v>0</v>
      </c>
      <c r="CO59" s="5">
        <v>0</v>
      </c>
      <c r="CP59" s="31">
        <f t="shared" si="159"/>
        <v>0</v>
      </c>
      <c r="CQ59">
        <v>1</v>
      </c>
      <c r="CR59">
        <v>1</v>
      </c>
      <c r="CS59" s="31">
        <f t="shared" si="160"/>
        <v>0</v>
      </c>
      <c r="CT59">
        <v>3</v>
      </c>
      <c r="CU59">
        <v>2</v>
      </c>
      <c r="CV59" s="31">
        <f t="shared" si="161"/>
        <v>1</v>
      </c>
      <c r="CW59">
        <v>3</v>
      </c>
      <c r="CX59">
        <v>1</v>
      </c>
      <c r="CY59" s="31">
        <f t="shared" si="162"/>
        <v>2</v>
      </c>
      <c r="CZ59">
        <v>3</v>
      </c>
      <c r="DA59">
        <v>2</v>
      </c>
      <c r="DB59" s="31">
        <f t="shared" si="163"/>
        <v>1</v>
      </c>
      <c r="DC59">
        <v>4</v>
      </c>
      <c r="DD59">
        <v>2</v>
      </c>
      <c r="DE59" s="31">
        <f t="shared" si="164"/>
        <v>2</v>
      </c>
      <c r="DF59">
        <v>0</v>
      </c>
      <c r="DG59">
        <v>0</v>
      </c>
      <c r="DH59" s="31">
        <f t="shared" si="165"/>
        <v>0</v>
      </c>
      <c r="DI59">
        <v>2</v>
      </c>
      <c r="DJ59">
        <v>2</v>
      </c>
      <c r="DK59" s="31">
        <f t="shared" si="166"/>
        <v>0</v>
      </c>
      <c r="DL59">
        <v>1</v>
      </c>
      <c r="DM59">
        <v>1</v>
      </c>
      <c r="DN59" s="31">
        <f t="shared" si="167"/>
        <v>0</v>
      </c>
      <c r="DO59">
        <v>3</v>
      </c>
      <c r="DP59">
        <v>2</v>
      </c>
      <c r="DQ59" s="31">
        <f t="shared" si="168"/>
        <v>1</v>
      </c>
      <c r="DR59">
        <v>1</v>
      </c>
      <c r="DS59">
        <v>1</v>
      </c>
      <c r="DT59" s="31">
        <f t="shared" si="169"/>
        <v>0</v>
      </c>
      <c r="DU59">
        <v>2</v>
      </c>
      <c r="DV59">
        <v>1</v>
      </c>
      <c r="DW59" s="31">
        <f t="shared" si="170"/>
        <v>1</v>
      </c>
      <c r="DX59">
        <v>2</v>
      </c>
      <c r="DY59">
        <v>1</v>
      </c>
      <c r="DZ59" s="31">
        <f t="shared" si="171"/>
        <v>1</v>
      </c>
      <c r="EA59">
        <v>0</v>
      </c>
      <c r="EB59">
        <v>0</v>
      </c>
      <c r="EC59" s="31">
        <f t="shared" si="172"/>
        <v>0</v>
      </c>
      <c r="ED59">
        <v>1</v>
      </c>
      <c r="EE59">
        <v>1</v>
      </c>
      <c r="EF59" s="31">
        <f t="shared" si="173"/>
        <v>0</v>
      </c>
      <c r="EG59">
        <v>1</v>
      </c>
      <c r="EH59">
        <v>2</v>
      </c>
      <c r="EI59" s="31">
        <f t="shared" si="174"/>
        <v>1</v>
      </c>
      <c r="EJ59">
        <v>2</v>
      </c>
      <c r="EK59">
        <v>2</v>
      </c>
      <c r="EL59" s="31">
        <f t="shared" si="175"/>
        <v>0</v>
      </c>
      <c r="EM59">
        <v>1</v>
      </c>
      <c r="EN59">
        <v>2</v>
      </c>
      <c r="EO59" s="31">
        <f t="shared" si="176"/>
        <v>1</v>
      </c>
      <c r="EP59">
        <v>1</v>
      </c>
      <c r="EQ59">
        <v>2</v>
      </c>
      <c r="ER59" s="31">
        <f t="shared" si="177"/>
        <v>1</v>
      </c>
      <c r="ES59">
        <v>0</v>
      </c>
      <c r="ET59">
        <v>1</v>
      </c>
      <c r="EU59" s="31">
        <f t="shared" si="178"/>
        <v>1</v>
      </c>
      <c r="EV59">
        <v>1</v>
      </c>
      <c r="EW59">
        <v>1</v>
      </c>
      <c r="EX59" s="31">
        <f t="shared" si="179"/>
        <v>0</v>
      </c>
      <c r="EY59">
        <v>2</v>
      </c>
      <c r="EZ59">
        <v>1</v>
      </c>
      <c r="FA59" s="31">
        <f t="shared" si="180"/>
        <v>1</v>
      </c>
      <c r="FB59">
        <v>0</v>
      </c>
      <c r="FC59">
        <v>0</v>
      </c>
      <c r="FD59" s="31">
        <f t="shared" si="181"/>
        <v>0</v>
      </c>
      <c r="FE59">
        <v>2</v>
      </c>
      <c r="FF59">
        <v>1</v>
      </c>
      <c r="FG59" s="31">
        <f t="shared" si="182"/>
        <v>1</v>
      </c>
      <c r="FH59">
        <v>0</v>
      </c>
      <c r="FI59">
        <v>0</v>
      </c>
      <c r="FJ59" s="31">
        <f t="shared" si="183"/>
        <v>0</v>
      </c>
      <c r="FK59">
        <v>0</v>
      </c>
      <c r="FL59">
        <v>0</v>
      </c>
      <c r="FM59" s="31">
        <f t="shared" si="184"/>
        <v>0</v>
      </c>
      <c r="FN59">
        <v>1</v>
      </c>
      <c r="FO59">
        <v>1</v>
      </c>
      <c r="FP59" s="31">
        <f t="shared" si="185"/>
        <v>0</v>
      </c>
      <c r="FQ59">
        <v>2</v>
      </c>
      <c r="FR59">
        <v>1</v>
      </c>
      <c r="FS59" s="31">
        <f t="shared" si="186"/>
        <v>1</v>
      </c>
      <c r="FT59">
        <v>0</v>
      </c>
      <c r="FU59">
        <v>0</v>
      </c>
      <c r="FV59" s="31">
        <f t="shared" si="187"/>
        <v>0</v>
      </c>
      <c r="FW59">
        <v>1</v>
      </c>
      <c r="FX59">
        <v>1</v>
      </c>
      <c r="FY59" s="31">
        <f t="shared" si="188"/>
        <v>0</v>
      </c>
      <c r="FZ59">
        <v>2</v>
      </c>
      <c r="GA59">
        <v>3</v>
      </c>
      <c r="GB59" s="31">
        <f t="shared" si="189"/>
        <v>1</v>
      </c>
      <c r="GC59">
        <v>2</v>
      </c>
      <c r="GD59">
        <v>1</v>
      </c>
      <c r="GE59" s="31">
        <f t="shared" si="190"/>
        <v>1</v>
      </c>
      <c r="GF59">
        <v>1</v>
      </c>
      <c r="GG59">
        <v>1</v>
      </c>
      <c r="GH59" s="31">
        <f t="shared" si="191"/>
        <v>0</v>
      </c>
      <c r="GI59">
        <v>2</v>
      </c>
      <c r="GJ59">
        <v>2</v>
      </c>
      <c r="GK59" s="31">
        <f t="shared" si="192"/>
        <v>0</v>
      </c>
      <c r="GL59">
        <v>0</v>
      </c>
      <c r="GM59">
        <v>0</v>
      </c>
      <c r="GN59" s="31">
        <f t="shared" si="193"/>
        <v>0</v>
      </c>
      <c r="GV59" s="5"/>
      <c r="GX59" s="5"/>
      <c r="GY59" s="5"/>
      <c r="GZ59" s="5"/>
      <c r="HJ59" s="5"/>
    </row>
    <row r="60" spans="1:218" x14ac:dyDescent="0.2">
      <c r="A60" s="5">
        <v>68</v>
      </c>
      <c r="B60">
        <v>1</v>
      </c>
      <c r="C60">
        <v>1</v>
      </c>
      <c r="D60" s="31">
        <f t="shared" si="130"/>
        <v>0</v>
      </c>
      <c r="E60">
        <v>1</v>
      </c>
      <c r="F60">
        <v>1</v>
      </c>
      <c r="G60" s="31">
        <f t="shared" si="131"/>
        <v>0</v>
      </c>
      <c r="H60" s="5">
        <v>0</v>
      </c>
      <c r="I60" s="5">
        <v>0</v>
      </c>
      <c r="J60" s="31">
        <f t="shared" si="132"/>
        <v>0</v>
      </c>
      <c r="K60" s="5">
        <v>0</v>
      </c>
      <c r="L60" s="5">
        <v>0</v>
      </c>
      <c r="M60" s="31">
        <f t="shared" si="133"/>
        <v>0</v>
      </c>
      <c r="N60">
        <v>1</v>
      </c>
      <c r="O60">
        <v>1</v>
      </c>
      <c r="P60" s="33">
        <f t="shared" si="134"/>
        <v>0</v>
      </c>
      <c r="Q60">
        <v>1</v>
      </c>
      <c r="R60">
        <v>1</v>
      </c>
      <c r="S60" s="31">
        <f t="shared" si="135"/>
        <v>0</v>
      </c>
      <c r="T60" s="5">
        <v>0</v>
      </c>
      <c r="U60" s="5">
        <v>0</v>
      </c>
      <c r="V60" s="33">
        <f t="shared" si="136"/>
        <v>0</v>
      </c>
      <c r="W60" s="5">
        <v>0</v>
      </c>
      <c r="X60" s="5">
        <v>0</v>
      </c>
      <c r="Y60" s="33">
        <f t="shared" si="137"/>
        <v>0</v>
      </c>
      <c r="Z60" s="5">
        <v>0</v>
      </c>
      <c r="AA60" s="5">
        <v>0</v>
      </c>
      <c r="AB60" s="33">
        <f t="shared" si="138"/>
        <v>0</v>
      </c>
      <c r="AC60">
        <v>1</v>
      </c>
      <c r="AD60">
        <v>1</v>
      </c>
      <c r="AE60" s="31">
        <f t="shared" si="139"/>
        <v>0</v>
      </c>
      <c r="AF60" s="5">
        <v>1</v>
      </c>
      <c r="AG60">
        <v>1</v>
      </c>
      <c r="AH60" s="31">
        <f t="shared" si="140"/>
        <v>0</v>
      </c>
      <c r="AI60" s="5">
        <v>1</v>
      </c>
      <c r="AJ60">
        <v>2</v>
      </c>
      <c r="AK60" s="31">
        <f t="shared" si="141"/>
        <v>1</v>
      </c>
      <c r="AL60" s="5">
        <v>0</v>
      </c>
      <c r="AM60">
        <v>0</v>
      </c>
      <c r="AN60" s="31">
        <f t="shared" si="142"/>
        <v>0</v>
      </c>
      <c r="AO60" s="5">
        <v>0</v>
      </c>
      <c r="AP60">
        <v>0</v>
      </c>
      <c r="AQ60" s="31">
        <f t="shared" si="63"/>
        <v>0</v>
      </c>
      <c r="AR60" s="5">
        <v>1</v>
      </c>
      <c r="AS60">
        <v>1</v>
      </c>
      <c r="AT60" s="31">
        <f t="shared" si="143"/>
        <v>0</v>
      </c>
      <c r="AU60" s="5">
        <v>1</v>
      </c>
      <c r="AV60">
        <v>1</v>
      </c>
      <c r="AW60" s="31">
        <f t="shared" si="144"/>
        <v>0</v>
      </c>
      <c r="AX60">
        <v>1</v>
      </c>
      <c r="AY60">
        <v>1</v>
      </c>
      <c r="AZ60" s="31">
        <f t="shared" si="145"/>
        <v>0</v>
      </c>
      <c r="BA60" s="5">
        <v>0</v>
      </c>
      <c r="BB60" s="5">
        <v>0</v>
      </c>
      <c r="BC60" s="31">
        <f t="shared" si="146"/>
        <v>0</v>
      </c>
      <c r="BD60">
        <v>1</v>
      </c>
      <c r="BE60">
        <v>1</v>
      </c>
      <c r="BF60" s="33">
        <f t="shared" si="147"/>
        <v>0</v>
      </c>
      <c r="BG60">
        <v>1</v>
      </c>
      <c r="BH60">
        <v>1</v>
      </c>
      <c r="BI60" s="31">
        <f t="shared" si="148"/>
        <v>0</v>
      </c>
      <c r="BJ60">
        <v>1</v>
      </c>
      <c r="BK60">
        <v>1</v>
      </c>
      <c r="BL60" s="31">
        <f t="shared" si="149"/>
        <v>0</v>
      </c>
      <c r="BM60" s="5">
        <v>0</v>
      </c>
      <c r="BN60" s="5">
        <v>0</v>
      </c>
      <c r="BO60" s="31">
        <f t="shared" si="150"/>
        <v>0</v>
      </c>
      <c r="BP60">
        <v>1</v>
      </c>
      <c r="BQ60">
        <v>2</v>
      </c>
      <c r="BR60" s="31">
        <f t="shared" si="151"/>
        <v>1</v>
      </c>
      <c r="BS60">
        <v>1</v>
      </c>
      <c r="BT60">
        <v>1</v>
      </c>
      <c r="BU60" s="31">
        <f t="shared" si="152"/>
        <v>0</v>
      </c>
      <c r="BV60">
        <v>1</v>
      </c>
      <c r="BW60">
        <v>1</v>
      </c>
      <c r="BX60" s="31">
        <f t="shared" si="153"/>
        <v>0</v>
      </c>
      <c r="BY60">
        <v>0</v>
      </c>
      <c r="BZ60">
        <v>0</v>
      </c>
      <c r="CA60" s="31">
        <f t="shared" si="154"/>
        <v>0</v>
      </c>
      <c r="CB60">
        <v>1</v>
      </c>
      <c r="CC60">
        <v>1</v>
      </c>
      <c r="CD60" s="31">
        <f t="shared" si="155"/>
        <v>0</v>
      </c>
      <c r="CE60">
        <v>1</v>
      </c>
      <c r="CF60">
        <v>2</v>
      </c>
      <c r="CG60" s="31">
        <f t="shared" si="156"/>
        <v>1</v>
      </c>
      <c r="CH60">
        <v>0</v>
      </c>
      <c r="CI60">
        <v>0</v>
      </c>
      <c r="CJ60" s="31">
        <f t="shared" si="157"/>
        <v>0</v>
      </c>
      <c r="CK60" s="5">
        <v>0</v>
      </c>
      <c r="CL60" s="5">
        <v>0</v>
      </c>
      <c r="CM60" s="31">
        <f t="shared" si="158"/>
        <v>0</v>
      </c>
      <c r="CN60" s="5">
        <v>0</v>
      </c>
      <c r="CO60" s="5">
        <v>0</v>
      </c>
      <c r="CP60" s="31">
        <f t="shared" si="159"/>
        <v>0</v>
      </c>
      <c r="CQ60">
        <v>1</v>
      </c>
      <c r="CR60">
        <v>2</v>
      </c>
      <c r="CS60" s="31">
        <f t="shared" si="160"/>
        <v>1</v>
      </c>
      <c r="CT60" s="5">
        <v>0</v>
      </c>
      <c r="CU60" s="5">
        <v>0</v>
      </c>
      <c r="CV60" s="31">
        <f t="shared" si="161"/>
        <v>0</v>
      </c>
      <c r="CW60">
        <v>0</v>
      </c>
      <c r="CX60">
        <v>0</v>
      </c>
      <c r="CY60" s="31">
        <f t="shared" si="162"/>
        <v>0</v>
      </c>
      <c r="CZ60">
        <v>1</v>
      </c>
      <c r="DA60">
        <v>2</v>
      </c>
      <c r="DB60" s="31">
        <f t="shared" si="163"/>
        <v>1</v>
      </c>
      <c r="DC60">
        <v>1</v>
      </c>
      <c r="DD60">
        <v>2</v>
      </c>
      <c r="DE60" s="31">
        <f t="shared" si="164"/>
        <v>1</v>
      </c>
      <c r="DF60">
        <v>1</v>
      </c>
      <c r="DG60">
        <v>2</v>
      </c>
      <c r="DH60" s="31">
        <f t="shared" si="165"/>
        <v>1</v>
      </c>
      <c r="DI60">
        <v>1</v>
      </c>
      <c r="DJ60">
        <v>2</v>
      </c>
      <c r="DK60" s="31">
        <f t="shared" si="166"/>
        <v>1</v>
      </c>
      <c r="DL60">
        <v>1</v>
      </c>
      <c r="DM60">
        <v>2</v>
      </c>
      <c r="DN60" s="31">
        <f t="shared" si="167"/>
        <v>1</v>
      </c>
      <c r="DO60">
        <v>0</v>
      </c>
      <c r="DP60">
        <v>0</v>
      </c>
      <c r="DQ60" s="31">
        <f t="shared" si="168"/>
        <v>0</v>
      </c>
      <c r="DR60">
        <v>1</v>
      </c>
      <c r="DS60">
        <v>2</v>
      </c>
      <c r="DT60" s="31">
        <f t="shared" si="169"/>
        <v>1</v>
      </c>
      <c r="DU60">
        <v>1</v>
      </c>
      <c r="DV60">
        <v>2</v>
      </c>
      <c r="DW60" s="31">
        <f t="shared" si="170"/>
        <v>1</v>
      </c>
      <c r="DX60">
        <v>0</v>
      </c>
      <c r="DY60">
        <v>0</v>
      </c>
      <c r="DZ60" s="31">
        <f t="shared" si="171"/>
        <v>0</v>
      </c>
      <c r="EA60">
        <v>0</v>
      </c>
      <c r="EB60">
        <v>0</v>
      </c>
      <c r="EC60" s="31">
        <f t="shared" si="172"/>
        <v>0</v>
      </c>
      <c r="ED60">
        <v>1</v>
      </c>
      <c r="EE60">
        <v>3</v>
      </c>
      <c r="EF60" s="31">
        <f t="shared" si="173"/>
        <v>2</v>
      </c>
      <c r="EG60">
        <v>1</v>
      </c>
      <c r="EH60">
        <v>1</v>
      </c>
      <c r="EI60" s="31">
        <f t="shared" si="174"/>
        <v>0</v>
      </c>
      <c r="EJ60">
        <v>1</v>
      </c>
      <c r="EK60">
        <v>1</v>
      </c>
      <c r="EL60" s="31">
        <f t="shared" si="175"/>
        <v>0</v>
      </c>
      <c r="EM60">
        <v>1</v>
      </c>
      <c r="EN60">
        <v>1</v>
      </c>
      <c r="EO60" s="31">
        <f t="shared" si="176"/>
        <v>0</v>
      </c>
      <c r="EP60">
        <v>1</v>
      </c>
      <c r="EQ60">
        <v>1</v>
      </c>
      <c r="ER60" s="31">
        <f t="shared" si="177"/>
        <v>0</v>
      </c>
      <c r="ES60">
        <v>1</v>
      </c>
      <c r="ET60">
        <v>1</v>
      </c>
      <c r="EU60" s="31">
        <f t="shared" si="178"/>
        <v>0</v>
      </c>
      <c r="EV60">
        <v>1</v>
      </c>
      <c r="EW60">
        <v>1</v>
      </c>
      <c r="EX60" s="31">
        <f t="shared" si="179"/>
        <v>0</v>
      </c>
      <c r="EY60">
        <v>1</v>
      </c>
      <c r="EZ60">
        <v>2</v>
      </c>
      <c r="FA60" s="31">
        <f t="shared" si="180"/>
        <v>1</v>
      </c>
      <c r="FB60">
        <v>1</v>
      </c>
      <c r="FC60">
        <v>2</v>
      </c>
      <c r="FD60" s="31">
        <f t="shared" si="181"/>
        <v>1</v>
      </c>
      <c r="FE60">
        <v>1</v>
      </c>
      <c r="FF60">
        <v>1</v>
      </c>
      <c r="FG60" s="31">
        <f t="shared" si="182"/>
        <v>0</v>
      </c>
      <c r="FH60">
        <v>1</v>
      </c>
      <c r="FI60">
        <v>2</v>
      </c>
      <c r="FJ60" s="31">
        <f t="shared" si="183"/>
        <v>1</v>
      </c>
      <c r="FK60">
        <v>1</v>
      </c>
      <c r="FL60">
        <v>1</v>
      </c>
      <c r="FM60" s="31">
        <f t="shared" si="184"/>
        <v>0</v>
      </c>
      <c r="FN60">
        <v>1</v>
      </c>
      <c r="FO60">
        <v>1</v>
      </c>
      <c r="FP60" s="31">
        <f t="shared" si="185"/>
        <v>0</v>
      </c>
      <c r="FQ60">
        <v>1</v>
      </c>
      <c r="FR60">
        <v>1</v>
      </c>
      <c r="FS60" s="31">
        <f t="shared" si="186"/>
        <v>0</v>
      </c>
      <c r="FT60">
        <v>0</v>
      </c>
      <c r="FU60">
        <v>0</v>
      </c>
      <c r="FV60" s="31">
        <f t="shared" si="187"/>
        <v>0</v>
      </c>
      <c r="FW60">
        <v>1</v>
      </c>
      <c r="FX60">
        <v>1</v>
      </c>
      <c r="FY60" s="31">
        <f t="shared" si="188"/>
        <v>0</v>
      </c>
      <c r="FZ60">
        <v>1</v>
      </c>
      <c r="GA60">
        <v>1</v>
      </c>
      <c r="GB60" s="31">
        <f t="shared" si="189"/>
        <v>0</v>
      </c>
      <c r="GC60">
        <v>0</v>
      </c>
      <c r="GD60">
        <v>0</v>
      </c>
      <c r="GE60" s="31">
        <f t="shared" si="190"/>
        <v>0</v>
      </c>
      <c r="GF60">
        <v>1</v>
      </c>
      <c r="GG60">
        <v>1</v>
      </c>
      <c r="GH60" s="31">
        <f t="shared" si="191"/>
        <v>0</v>
      </c>
      <c r="GI60">
        <v>2</v>
      </c>
      <c r="GJ60">
        <v>2</v>
      </c>
      <c r="GK60" s="31">
        <f t="shared" si="192"/>
        <v>0</v>
      </c>
      <c r="GL60">
        <v>0</v>
      </c>
      <c r="GM60">
        <v>0</v>
      </c>
      <c r="GN60" s="31">
        <f t="shared" si="193"/>
        <v>0</v>
      </c>
      <c r="GV60" s="5"/>
      <c r="GX60" s="5"/>
      <c r="GY60" s="5"/>
      <c r="GZ60" s="5"/>
      <c r="HJ60" s="5"/>
    </row>
    <row r="61" spans="1:218" x14ac:dyDescent="0.2">
      <c r="A61" s="5">
        <v>69</v>
      </c>
      <c r="B61">
        <v>1</v>
      </c>
      <c r="C61">
        <v>2</v>
      </c>
      <c r="D61" s="31">
        <f t="shared" si="130"/>
        <v>1</v>
      </c>
      <c r="E61">
        <v>2</v>
      </c>
      <c r="F61">
        <v>2</v>
      </c>
      <c r="G61" s="31">
        <f t="shared" si="131"/>
        <v>0</v>
      </c>
      <c r="H61" s="5">
        <v>0</v>
      </c>
      <c r="I61" s="5">
        <v>0</v>
      </c>
      <c r="J61" s="31">
        <f t="shared" si="132"/>
        <v>0</v>
      </c>
      <c r="K61" s="5">
        <v>0</v>
      </c>
      <c r="L61" s="5">
        <v>0</v>
      </c>
      <c r="M61" s="31">
        <f t="shared" si="133"/>
        <v>0</v>
      </c>
      <c r="N61">
        <v>1</v>
      </c>
      <c r="O61">
        <v>2</v>
      </c>
      <c r="P61" s="33">
        <f t="shared" si="134"/>
        <v>1</v>
      </c>
      <c r="Q61">
        <v>2</v>
      </c>
      <c r="R61">
        <v>2</v>
      </c>
      <c r="S61" s="31">
        <f t="shared" si="135"/>
        <v>0</v>
      </c>
      <c r="T61" s="5">
        <v>0</v>
      </c>
      <c r="U61" s="5">
        <v>0</v>
      </c>
      <c r="V61" s="33">
        <f t="shared" si="136"/>
        <v>0</v>
      </c>
      <c r="W61" s="5">
        <v>0</v>
      </c>
      <c r="X61" s="5">
        <v>0</v>
      </c>
      <c r="Y61" s="33">
        <f t="shared" si="137"/>
        <v>0</v>
      </c>
      <c r="Z61" s="5">
        <v>0</v>
      </c>
      <c r="AA61" s="5">
        <v>0</v>
      </c>
      <c r="AB61" s="33">
        <f t="shared" si="138"/>
        <v>0</v>
      </c>
      <c r="AC61">
        <v>2</v>
      </c>
      <c r="AD61">
        <v>2</v>
      </c>
      <c r="AE61" s="31">
        <f t="shared" si="139"/>
        <v>0</v>
      </c>
      <c r="AF61" s="5">
        <v>1</v>
      </c>
      <c r="AG61">
        <v>1</v>
      </c>
      <c r="AH61" s="31">
        <f t="shared" si="140"/>
        <v>0</v>
      </c>
      <c r="AI61" s="5">
        <v>0</v>
      </c>
      <c r="AJ61">
        <v>0</v>
      </c>
      <c r="AK61" s="31">
        <f t="shared" si="141"/>
        <v>0</v>
      </c>
      <c r="AL61" s="5">
        <v>0</v>
      </c>
      <c r="AM61">
        <v>0</v>
      </c>
      <c r="AN61" s="31">
        <f t="shared" si="142"/>
        <v>0</v>
      </c>
      <c r="AO61" s="5">
        <v>0</v>
      </c>
      <c r="AP61">
        <v>0</v>
      </c>
      <c r="AQ61" s="31">
        <f t="shared" si="63"/>
        <v>0</v>
      </c>
      <c r="AR61" s="5">
        <v>1</v>
      </c>
      <c r="AS61">
        <v>1</v>
      </c>
      <c r="AT61" s="31">
        <f t="shared" si="143"/>
        <v>0</v>
      </c>
      <c r="AU61" s="5">
        <v>1</v>
      </c>
      <c r="AV61">
        <v>2</v>
      </c>
      <c r="AW61" s="31">
        <f t="shared" si="144"/>
        <v>1</v>
      </c>
      <c r="AX61">
        <v>0</v>
      </c>
      <c r="AY61">
        <v>0</v>
      </c>
      <c r="AZ61" s="31">
        <f t="shared" si="145"/>
        <v>0</v>
      </c>
      <c r="BA61" s="5">
        <v>0</v>
      </c>
      <c r="BB61" s="5">
        <v>0</v>
      </c>
      <c r="BC61" s="31">
        <f t="shared" si="146"/>
        <v>0</v>
      </c>
      <c r="BD61">
        <v>2</v>
      </c>
      <c r="BE61">
        <v>3</v>
      </c>
      <c r="BF61" s="33">
        <f t="shared" si="147"/>
        <v>1</v>
      </c>
      <c r="BG61">
        <v>1</v>
      </c>
      <c r="BH61">
        <v>1</v>
      </c>
      <c r="BI61" s="31">
        <f t="shared" si="148"/>
        <v>0</v>
      </c>
      <c r="BJ61">
        <v>1</v>
      </c>
      <c r="BK61">
        <v>2</v>
      </c>
      <c r="BL61" s="31">
        <f t="shared" si="149"/>
        <v>1</v>
      </c>
      <c r="BM61" s="5">
        <v>0</v>
      </c>
      <c r="BN61" s="5">
        <v>0</v>
      </c>
      <c r="BO61" s="31">
        <f t="shared" si="150"/>
        <v>0</v>
      </c>
      <c r="BP61">
        <v>1</v>
      </c>
      <c r="BQ61">
        <v>1</v>
      </c>
      <c r="BR61" s="31">
        <f t="shared" si="151"/>
        <v>0</v>
      </c>
      <c r="BS61">
        <v>1</v>
      </c>
      <c r="BT61">
        <v>2</v>
      </c>
      <c r="BU61" s="31">
        <f t="shared" si="152"/>
        <v>1</v>
      </c>
      <c r="BV61">
        <v>1</v>
      </c>
      <c r="BW61">
        <v>2</v>
      </c>
      <c r="BX61" s="31">
        <f t="shared" si="153"/>
        <v>1</v>
      </c>
      <c r="BY61">
        <v>0</v>
      </c>
      <c r="BZ61">
        <v>0</v>
      </c>
      <c r="CA61" s="31">
        <f t="shared" si="154"/>
        <v>0</v>
      </c>
      <c r="CB61">
        <v>1</v>
      </c>
      <c r="CC61">
        <v>2</v>
      </c>
      <c r="CD61" s="31">
        <f t="shared" si="155"/>
        <v>1</v>
      </c>
      <c r="CE61">
        <v>1</v>
      </c>
      <c r="CF61">
        <v>1</v>
      </c>
      <c r="CG61" s="31">
        <f t="shared" si="156"/>
        <v>0</v>
      </c>
      <c r="CH61">
        <v>0</v>
      </c>
      <c r="CI61">
        <v>0</v>
      </c>
      <c r="CJ61" s="31">
        <f t="shared" si="157"/>
        <v>0</v>
      </c>
      <c r="CK61" s="5">
        <v>0</v>
      </c>
      <c r="CL61" s="5">
        <v>0</v>
      </c>
      <c r="CM61" s="31">
        <f t="shared" si="158"/>
        <v>0</v>
      </c>
      <c r="CN61" s="5">
        <v>0</v>
      </c>
      <c r="CO61" s="5">
        <v>0</v>
      </c>
      <c r="CP61" s="31">
        <f t="shared" si="159"/>
        <v>0</v>
      </c>
      <c r="CQ61">
        <v>1</v>
      </c>
      <c r="CR61">
        <v>1</v>
      </c>
      <c r="CS61" s="31">
        <f t="shared" si="160"/>
        <v>0</v>
      </c>
      <c r="CT61">
        <v>1</v>
      </c>
      <c r="CU61">
        <v>2</v>
      </c>
      <c r="CV61" s="31">
        <f t="shared" si="161"/>
        <v>1</v>
      </c>
      <c r="CW61">
        <v>0</v>
      </c>
      <c r="CX61">
        <v>0</v>
      </c>
      <c r="CY61" s="31">
        <f t="shared" si="162"/>
        <v>0</v>
      </c>
      <c r="CZ61">
        <v>1</v>
      </c>
      <c r="DA61">
        <v>1</v>
      </c>
      <c r="DB61" s="31">
        <f t="shared" si="163"/>
        <v>0</v>
      </c>
      <c r="DC61">
        <v>1</v>
      </c>
      <c r="DD61">
        <v>1</v>
      </c>
      <c r="DE61" s="31">
        <f t="shared" si="164"/>
        <v>0</v>
      </c>
      <c r="DF61">
        <v>1</v>
      </c>
      <c r="DG61">
        <v>2</v>
      </c>
      <c r="DH61" s="31">
        <f t="shared" si="165"/>
        <v>1</v>
      </c>
      <c r="DI61">
        <v>1</v>
      </c>
      <c r="DJ61">
        <v>2</v>
      </c>
      <c r="DK61" s="31">
        <f t="shared" si="166"/>
        <v>1</v>
      </c>
      <c r="DL61">
        <v>1</v>
      </c>
      <c r="DM61">
        <v>1</v>
      </c>
      <c r="DN61" s="31">
        <f t="shared" si="167"/>
        <v>0</v>
      </c>
      <c r="DO61">
        <v>0</v>
      </c>
      <c r="DP61">
        <v>0</v>
      </c>
      <c r="DQ61" s="31">
        <f t="shared" si="168"/>
        <v>0</v>
      </c>
      <c r="DR61">
        <v>1</v>
      </c>
      <c r="DS61">
        <v>2</v>
      </c>
      <c r="DT61" s="31">
        <f t="shared" si="169"/>
        <v>1</v>
      </c>
      <c r="DU61">
        <v>1</v>
      </c>
      <c r="DV61">
        <v>2</v>
      </c>
      <c r="DW61" s="31">
        <f t="shared" si="170"/>
        <v>1</v>
      </c>
      <c r="DX61">
        <v>0</v>
      </c>
      <c r="DY61">
        <v>0</v>
      </c>
      <c r="DZ61" s="31">
        <f t="shared" si="171"/>
        <v>0</v>
      </c>
      <c r="EA61">
        <v>0</v>
      </c>
      <c r="EB61">
        <v>0</v>
      </c>
      <c r="EC61" s="31">
        <f t="shared" si="172"/>
        <v>0</v>
      </c>
      <c r="ED61">
        <v>1</v>
      </c>
      <c r="EE61">
        <v>2</v>
      </c>
      <c r="EF61" s="31">
        <f t="shared" si="173"/>
        <v>1</v>
      </c>
      <c r="EG61">
        <v>1</v>
      </c>
      <c r="EH61">
        <v>2</v>
      </c>
      <c r="EI61" s="31">
        <f t="shared" si="174"/>
        <v>1</v>
      </c>
      <c r="EJ61">
        <v>0</v>
      </c>
      <c r="EK61">
        <v>0</v>
      </c>
      <c r="EL61" s="31">
        <f t="shared" si="175"/>
        <v>0</v>
      </c>
      <c r="EM61">
        <v>1</v>
      </c>
      <c r="EN61">
        <v>2</v>
      </c>
      <c r="EO61" s="31">
        <f t="shared" si="176"/>
        <v>1</v>
      </c>
      <c r="EP61">
        <v>1</v>
      </c>
      <c r="EQ61">
        <v>1</v>
      </c>
      <c r="ER61" s="31">
        <f t="shared" si="177"/>
        <v>0</v>
      </c>
      <c r="ES61">
        <v>0</v>
      </c>
      <c r="ET61">
        <v>0</v>
      </c>
      <c r="EU61" s="31">
        <f t="shared" si="178"/>
        <v>0</v>
      </c>
      <c r="EV61">
        <v>1</v>
      </c>
      <c r="EW61">
        <v>1</v>
      </c>
      <c r="EX61" s="31">
        <f t="shared" si="179"/>
        <v>0</v>
      </c>
      <c r="EY61">
        <v>0</v>
      </c>
      <c r="EZ61">
        <v>0</v>
      </c>
      <c r="FA61" s="31">
        <f t="shared" si="180"/>
        <v>0</v>
      </c>
      <c r="FB61">
        <v>0</v>
      </c>
      <c r="FC61">
        <v>0</v>
      </c>
      <c r="FD61" s="31">
        <f t="shared" si="181"/>
        <v>0</v>
      </c>
      <c r="FE61">
        <v>1</v>
      </c>
      <c r="FF61">
        <v>1</v>
      </c>
      <c r="FG61" s="31">
        <f t="shared" si="182"/>
        <v>0</v>
      </c>
      <c r="FH61">
        <v>1</v>
      </c>
      <c r="FI61">
        <v>1</v>
      </c>
      <c r="FJ61" s="31">
        <f t="shared" si="183"/>
        <v>0</v>
      </c>
      <c r="FK61">
        <v>0</v>
      </c>
      <c r="FL61">
        <v>0</v>
      </c>
      <c r="FM61" s="31">
        <f t="shared" si="184"/>
        <v>0</v>
      </c>
      <c r="FN61">
        <v>1</v>
      </c>
      <c r="FO61">
        <v>1</v>
      </c>
      <c r="FP61" s="31">
        <f t="shared" si="185"/>
        <v>0</v>
      </c>
      <c r="FQ61">
        <v>1</v>
      </c>
      <c r="FR61">
        <v>1</v>
      </c>
      <c r="FS61" s="31">
        <f t="shared" si="186"/>
        <v>0</v>
      </c>
      <c r="FT61">
        <v>0</v>
      </c>
      <c r="FU61">
        <v>0</v>
      </c>
      <c r="FV61" s="31">
        <f t="shared" si="187"/>
        <v>0</v>
      </c>
      <c r="FW61">
        <v>1</v>
      </c>
      <c r="FX61">
        <v>2</v>
      </c>
      <c r="FY61" s="31">
        <f t="shared" si="188"/>
        <v>1</v>
      </c>
      <c r="FZ61">
        <v>1</v>
      </c>
      <c r="GA61">
        <v>2</v>
      </c>
      <c r="GB61" s="31">
        <f t="shared" si="189"/>
        <v>1</v>
      </c>
      <c r="GC61">
        <v>0</v>
      </c>
      <c r="GD61">
        <v>0</v>
      </c>
      <c r="GE61" s="31">
        <f t="shared" si="190"/>
        <v>0</v>
      </c>
      <c r="GF61">
        <v>1</v>
      </c>
      <c r="GG61">
        <v>1</v>
      </c>
      <c r="GH61" s="31">
        <f t="shared" si="191"/>
        <v>0</v>
      </c>
      <c r="GI61">
        <v>2</v>
      </c>
      <c r="GJ61">
        <v>2</v>
      </c>
      <c r="GK61" s="31">
        <f t="shared" si="192"/>
        <v>0</v>
      </c>
      <c r="GL61">
        <v>0</v>
      </c>
      <c r="GM61">
        <v>0</v>
      </c>
      <c r="GN61" s="31">
        <f t="shared" si="193"/>
        <v>0</v>
      </c>
      <c r="GV61" s="5"/>
      <c r="GX61" s="5"/>
      <c r="GY61" s="5"/>
      <c r="GZ61" s="5"/>
      <c r="HJ61" s="5"/>
    </row>
    <row r="62" spans="1:218" x14ac:dyDescent="0.2">
      <c r="A62" s="5"/>
      <c r="B62" s="5"/>
      <c r="C62" s="5"/>
      <c r="F62" s="5"/>
      <c r="G62" s="5"/>
      <c r="H62" s="5"/>
      <c r="L62" s="5"/>
      <c r="P62" s="5"/>
      <c r="T62" s="5"/>
      <c r="V62" s="5"/>
      <c r="W62" s="5"/>
      <c r="X62" s="5"/>
      <c r="Y62" s="5"/>
      <c r="AB62" s="33"/>
      <c r="AC62" s="5"/>
      <c r="AF62" s="5"/>
      <c r="AH62" s="5"/>
      <c r="AI62" s="5"/>
      <c r="AL62" s="5"/>
      <c r="AO62" s="5"/>
      <c r="AR62" s="5"/>
      <c r="AU62" s="5"/>
      <c r="AX62" s="5"/>
      <c r="BA62" s="5"/>
      <c r="BF62" s="5"/>
      <c r="BH62" s="5"/>
    </row>
    <row r="67" spans="1:196" x14ac:dyDescent="0.2">
      <c r="A67" t="s">
        <v>1222</v>
      </c>
      <c r="B67" s="15" t="s">
        <v>428</v>
      </c>
      <c r="C67" s="15" t="s">
        <v>1048</v>
      </c>
      <c r="D67" s="6" t="s">
        <v>1362</v>
      </c>
      <c r="E67" s="15" t="s">
        <v>1396</v>
      </c>
      <c r="F67" s="15" t="s">
        <v>1049</v>
      </c>
      <c r="G67" s="6" t="s">
        <v>1363</v>
      </c>
      <c r="H67" s="15" t="s">
        <v>1397</v>
      </c>
      <c r="I67" s="15" t="s">
        <v>1250</v>
      </c>
      <c r="J67" s="6" t="s">
        <v>1361</v>
      </c>
      <c r="K67" s="15" t="s">
        <v>1398</v>
      </c>
      <c r="L67" s="15" t="s">
        <v>1051</v>
      </c>
      <c r="M67" t="s">
        <v>1360</v>
      </c>
      <c r="N67" s="15" t="s">
        <v>1386</v>
      </c>
      <c r="O67" s="15" t="s">
        <v>1252</v>
      </c>
      <c r="P67" t="s">
        <v>1359</v>
      </c>
      <c r="Q67" s="15" t="s">
        <v>1385</v>
      </c>
      <c r="R67" s="15" t="s">
        <v>1253</v>
      </c>
      <c r="S67" t="s">
        <v>1358</v>
      </c>
      <c r="T67" s="15" t="s">
        <v>1384</v>
      </c>
      <c r="U67" s="15" t="s">
        <v>1254</v>
      </c>
      <c r="V67" t="s">
        <v>1357</v>
      </c>
      <c r="W67" s="15" t="s">
        <v>1383</v>
      </c>
      <c r="X67" s="15" t="s">
        <v>1255</v>
      </c>
      <c r="Y67" t="s">
        <v>1356</v>
      </c>
      <c r="Z67" s="15" t="s">
        <v>1382</v>
      </c>
      <c r="AA67" s="15" t="s">
        <v>1256</v>
      </c>
      <c r="AB67" s="15" t="s">
        <v>1355</v>
      </c>
      <c r="AC67" s="15" t="s">
        <v>1381</v>
      </c>
      <c r="AD67" s="15" t="s">
        <v>1257</v>
      </c>
      <c r="AE67" t="s">
        <v>1354</v>
      </c>
      <c r="AF67" s="15" t="s">
        <v>1380</v>
      </c>
      <c r="AG67" s="15" t="s">
        <v>1258</v>
      </c>
      <c r="AH67" t="s">
        <v>1387</v>
      </c>
      <c r="AI67" s="15" t="s">
        <v>1388</v>
      </c>
      <c r="AJ67" s="15" t="s">
        <v>1259</v>
      </c>
      <c r="AK67" s="15" t="s">
        <v>1352</v>
      </c>
      <c r="AL67" s="15" t="s">
        <v>1389</v>
      </c>
      <c r="AM67" s="15" t="s">
        <v>1260</v>
      </c>
      <c r="AN67" t="s">
        <v>1351</v>
      </c>
      <c r="AO67" s="15" t="s">
        <v>1390</v>
      </c>
      <c r="AP67" s="15" t="s">
        <v>1261</v>
      </c>
      <c r="AQ67" s="15" t="s">
        <v>1364</v>
      </c>
      <c r="AR67" s="15" t="s">
        <v>1391</v>
      </c>
      <c r="AS67" s="15" t="s">
        <v>1262</v>
      </c>
      <c r="AT67" s="15" t="s">
        <v>1350</v>
      </c>
      <c r="AU67" s="15" t="s">
        <v>1392</v>
      </c>
      <c r="AV67" s="15" t="s">
        <v>1263</v>
      </c>
      <c r="AW67" t="s">
        <v>1349</v>
      </c>
      <c r="AX67" s="15" t="s">
        <v>1394</v>
      </c>
      <c r="AY67" s="15" t="s">
        <v>1264</v>
      </c>
      <c r="AZ67" t="s">
        <v>1348</v>
      </c>
      <c r="BA67" s="15" t="s">
        <v>1393</v>
      </c>
      <c r="BB67" s="15" t="s">
        <v>1065</v>
      </c>
      <c r="BC67" t="s">
        <v>1347</v>
      </c>
      <c r="BD67" s="15" t="s">
        <v>1395</v>
      </c>
      <c r="BE67" s="15" t="s">
        <v>1266</v>
      </c>
      <c r="BF67" t="s">
        <v>1346</v>
      </c>
      <c r="BG67" s="15" t="s">
        <v>1399</v>
      </c>
      <c r="BH67" s="15" t="s">
        <v>1267</v>
      </c>
      <c r="BI67" s="15" t="s">
        <v>1345</v>
      </c>
      <c r="BJ67" s="15" t="s">
        <v>448</v>
      </c>
      <c r="BK67" s="15" t="s">
        <v>1268</v>
      </c>
      <c r="BL67" s="15" t="s">
        <v>1344</v>
      </c>
      <c r="BM67" s="15" t="s">
        <v>1400</v>
      </c>
      <c r="BN67" s="15" t="s">
        <v>1269</v>
      </c>
      <c r="BO67" s="15" t="s">
        <v>1343</v>
      </c>
      <c r="BP67" s="15" t="s">
        <v>1401</v>
      </c>
      <c r="BQ67" s="15" t="s">
        <v>1270</v>
      </c>
      <c r="BR67" s="15" t="s">
        <v>1342</v>
      </c>
      <c r="BS67" s="15" t="s">
        <v>1402</v>
      </c>
      <c r="BT67" s="15" t="s">
        <v>1271</v>
      </c>
      <c r="BU67" s="15" t="s">
        <v>1341</v>
      </c>
      <c r="BV67" s="15" t="s">
        <v>1403</v>
      </c>
      <c r="BW67" s="15" t="s">
        <v>1272</v>
      </c>
      <c r="BX67" s="15" t="s">
        <v>1339</v>
      </c>
      <c r="BY67" s="15" t="s">
        <v>1404</v>
      </c>
      <c r="BZ67" s="15" t="s">
        <v>1273</v>
      </c>
      <c r="CA67" s="15" t="s">
        <v>1340</v>
      </c>
      <c r="CB67" s="15" t="s">
        <v>1405</v>
      </c>
      <c r="CC67" s="15" t="s">
        <v>1274</v>
      </c>
      <c r="CD67" s="15" t="s">
        <v>1338</v>
      </c>
      <c r="CE67" s="15" t="s">
        <v>1406</v>
      </c>
      <c r="CF67" s="15" t="s">
        <v>1275</v>
      </c>
      <c r="CG67" s="15" t="s">
        <v>1337</v>
      </c>
      <c r="CH67" s="15" t="s">
        <v>1407</v>
      </c>
      <c r="CI67" s="15" t="s">
        <v>1276</v>
      </c>
      <c r="CJ67" s="15" t="s">
        <v>1336</v>
      </c>
      <c r="CK67" s="15" t="s">
        <v>1408</v>
      </c>
      <c r="CL67" s="15" t="s">
        <v>72</v>
      </c>
      <c r="CM67" s="15" t="s">
        <v>1335</v>
      </c>
      <c r="CN67" s="15" t="s">
        <v>1409</v>
      </c>
      <c r="CO67" s="15" t="s">
        <v>1283</v>
      </c>
      <c r="CP67" s="15" t="s">
        <v>1334</v>
      </c>
      <c r="CQ67" s="15" t="s">
        <v>1410</v>
      </c>
      <c r="CR67" s="15" t="s">
        <v>1379</v>
      </c>
      <c r="CS67" s="15" t="s">
        <v>1333</v>
      </c>
      <c r="CT67" s="15" t="s">
        <v>1411</v>
      </c>
      <c r="CU67" s="15" t="s">
        <v>1285</v>
      </c>
      <c r="CV67" s="15" t="s">
        <v>1332</v>
      </c>
      <c r="CW67" s="15" t="s">
        <v>1412</v>
      </c>
      <c r="CX67" s="15" t="s">
        <v>1286</v>
      </c>
      <c r="CY67" s="15" t="s">
        <v>1331</v>
      </c>
      <c r="CZ67" s="15" t="s">
        <v>1413</v>
      </c>
      <c r="DA67" s="15" t="s">
        <v>1287</v>
      </c>
      <c r="DB67" s="15" t="s">
        <v>1330</v>
      </c>
      <c r="DC67" s="15" t="s">
        <v>1414</v>
      </c>
      <c r="DD67" s="15" t="s">
        <v>1288</v>
      </c>
      <c r="DE67" s="15" t="s">
        <v>1329</v>
      </c>
      <c r="DF67" s="15" t="s">
        <v>1415</v>
      </c>
      <c r="DG67" s="15" t="s">
        <v>1289</v>
      </c>
      <c r="DH67" s="15" t="s">
        <v>1328</v>
      </c>
      <c r="DI67" s="15" t="s">
        <v>1416</v>
      </c>
      <c r="DJ67" s="15" t="s">
        <v>1290</v>
      </c>
      <c r="DK67" s="15" t="s">
        <v>1327</v>
      </c>
      <c r="DL67" s="15" t="s">
        <v>1417</v>
      </c>
      <c r="DM67" s="15" t="s">
        <v>1291</v>
      </c>
      <c r="DN67" s="15" t="s">
        <v>1326</v>
      </c>
      <c r="DO67" s="15" t="s">
        <v>1418</v>
      </c>
      <c r="DP67" s="15" t="s">
        <v>1292</v>
      </c>
      <c r="DQ67" s="15" t="s">
        <v>1325</v>
      </c>
      <c r="DR67" s="15" t="s">
        <v>1419</v>
      </c>
      <c r="DS67" s="15" t="s">
        <v>1293</v>
      </c>
      <c r="DT67" s="15" t="s">
        <v>1324</v>
      </c>
      <c r="DU67" s="15" t="s">
        <v>1420</v>
      </c>
      <c r="DV67" s="15" t="s">
        <v>1294</v>
      </c>
      <c r="DW67" s="15" t="s">
        <v>1321</v>
      </c>
      <c r="DX67" s="15" t="s">
        <v>1421</v>
      </c>
      <c r="DY67" s="15" t="s">
        <v>1295</v>
      </c>
      <c r="DZ67" s="15" t="s">
        <v>1322</v>
      </c>
      <c r="EA67" s="15" t="s">
        <v>1422</v>
      </c>
      <c r="EB67" s="15" t="s">
        <v>1296</v>
      </c>
      <c r="EC67" s="15" t="s">
        <v>1323</v>
      </c>
      <c r="ED67" s="15" t="s">
        <v>1423</v>
      </c>
      <c r="EE67" s="15" t="s">
        <v>1297</v>
      </c>
      <c r="EF67" s="15" t="s">
        <v>1320</v>
      </c>
      <c r="EG67" s="15" t="s">
        <v>1424</v>
      </c>
      <c r="EH67" s="15" t="s">
        <v>1298</v>
      </c>
      <c r="EI67" s="15" t="s">
        <v>1319</v>
      </c>
      <c r="EJ67" s="15" t="s">
        <v>1425</v>
      </c>
      <c r="EK67" s="15" t="s">
        <v>1299</v>
      </c>
      <c r="EL67" s="15" t="s">
        <v>1318</v>
      </c>
      <c r="EM67" s="15" t="s">
        <v>1426</v>
      </c>
      <c r="EN67" s="15" t="s">
        <v>1300</v>
      </c>
      <c r="EO67" s="15" t="s">
        <v>1317</v>
      </c>
      <c r="EP67" s="15" t="s">
        <v>1427</v>
      </c>
      <c r="EQ67" s="15" t="s">
        <v>1301</v>
      </c>
      <c r="ER67" s="15" t="s">
        <v>1316</v>
      </c>
      <c r="ES67" s="15" t="s">
        <v>1428</v>
      </c>
      <c r="ET67" s="15" t="s">
        <v>1302</v>
      </c>
      <c r="EU67" s="15" t="s">
        <v>1315</v>
      </c>
      <c r="EV67" s="15" t="s">
        <v>1429</v>
      </c>
      <c r="EW67" s="15" t="s">
        <v>1303</v>
      </c>
      <c r="EX67" s="15" t="s">
        <v>1314</v>
      </c>
      <c r="EY67" s="15" t="s">
        <v>1430</v>
      </c>
      <c r="EZ67" s="15" t="s">
        <v>1304</v>
      </c>
      <c r="FA67" s="15" t="s">
        <v>1365</v>
      </c>
      <c r="FB67" s="15" t="s">
        <v>1431</v>
      </c>
      <c r="FC67" s="15" t="s">
        <v>1281</v>
      </c>
      <c r="FD67" s="15" t="s">
        <v>1313</v>
      </c>
      <c r="FE67" s="15" t="s">
        <v>1432</v>
      </c>
      <c r="FF67" s="15" t="s">
        <v>1280</v>
      </c>
      <c r="FG67" s="15" t="s">
        <v>1312</v>
      </c>
      <c r="FH67" s="15" t="s">
        <v>1433</v>
      </c>
      <c r="FI67" s="15" t="s">
        <v>1279</v>
      </c>
      <c r="FJ67" s="15" t="s">
        <v>1311</v>
      </c>
      <c r="FK67" s="15" t="s">
        <v>1434</v>
      </c>
      <c r="FL67" s="15" t="s">
        <v>1278</v>
      </c>
      <c r="FM67" s="15" t="s">
        <v>1310</v>
      </c>
      <c r="FN67" s="15" t="s">
        <v>1435</v>
      </c>
      <c r="FO67" s="15" t="s">
        <v>1277</v>
      </c>
      <c r="FP67" s="15" t="s">
        <v>1308</v>
      </c>
      <c r="FQ67" s="15" t="s">
        <v>1436</v>
      </c>
      <c r="FR67" s="15" t="s">
        <v>1247</v>
      </c>
      <c r="FS67" s="15" t="s">
        <v>1307</v>
      </c>
      <c r="FT67" s="15" t="s">
        <v>1437</v>
      </c>
      <c r="FU67" s="15" t="s">
        <v>1246</v>
      </c>
      <c r="FV67" s="15" t="s">
        <v>1306</v>
      </c>
      <c r="FW67" s="15" t="s">
        <v>1438</v>
      </c>
      <c r="FX67" s="15" t="s">
        <v>1245</v>
      </c>
      <c r="FY67" s="15" t="s">
        <v>1305</v>
      </c>
      <c r="FZ67" s="15" t="s">
        <v>1439</v>
      </c>
      <c r="GA67" s="15" t="s">
        <v>1244</v>
      </c>
      <c r="GB67" s="15" t="s">
        <v>1243</v>
      </c>
      <c r="GC67" s="15" t="s">
        <v>1440</v>
      </c>
      <c r="GD67" s="15" t="s">
        <v>1242</v>
      </c>
      <c r="GE67" s="15" t="s">
        <v>1241</v>
      </c>
      <c r="GF67" s="15" t="s">
        <v>1441</v>
      </c>
      <c r="GG67" s="15" t="s">
        <v>1240</v>
      </c>
      <c r="GH67" s="15" t="s">
        <v>1239</v>
      </c>
      <c r="GI67" s="15" t="s">
        <v>1442</v>
      </c>
      <c r="GJ67" s="15" t="s">
        <v>1234</v>
      </c>
      <c r="GK67" s="15" t="s">
        <v>1238</v>
      </c>
      <c r="GL67" s="15" t="s">
        <v>1235</v>
      </c>
      <c r="GM67" s="15" t="s">
        <v>1236</v>
      </c>
      <c r="GN67" s="15" t="s">
        <v>1237</v>
      </c>
    </row>
    <row r="68" spans="1:196" x14ac:dyDescent="0.2">
      <c r="A68" s="5">
        <v>1</v>
      </c>
      <c r="B68">
        <v>3</v>
      </c>
      <c r="C68">
        <v>3</v>
      </c>
      <c r="D68">
        <f>ABS(B68-C68)</f>
        <v>0</v>
      </c>
      <c r="E68">
        <v>3</v>
      </c>
      <c r="F68">
        <v>3</v>
      </c>
      <c r="G68">
        <f>ABS(R68-F68)</f>
        <v>0</v>
      </c>
      <c r="H68" s="5" t="s">
        <v>1372</v>
      </c>
      <c r="I68" s="5" t="s">
        <v>1372</v>
      </c>
      <c r="J68" t="e">
        <f>ABS(H68-I68)</f>
        <v>#VALUE!</v>
      </c>
      <c r="K68" s="5" t="s">
        <v>1372</v>
      </c>
      <c r="L68" s="5" t="s">
        <v>1372</v>
      </c>
      <c r="M68" t="e">
        <f>ABS(K68-L68)</f>
        <v>#VALUE!</v>
      </c>
      <c r="N68">
        <v>3</v>
      </c>
      <c r="O68">
        <v>3</v>
      </c>
      <c r="P68">
        <f>ABS(N68-O68)</f>
        <v>0</v>
      </c>
      <c r="Q68">
        <v>3</v>
      </c>
      <c r="R68">
        <v>3</v>
      </c>
      <c r="S68">
        <f>ABS(Q68-R68)</f>
        <v>0</v>
      </c>
      <c r="T68">
        <v>3</v>
      </c>
      <c r="U68">
        <v>3</v>
      </c>
      <c r="V68">
        <f>ABS(T68-U68)</f>
        <v>0</v>
      </c>
      <c r="W68" s="5" t="s">
        <v>1372</v>
      </c>
      <c r="X68" s="5" t="s">
        <v>1372</v>
      </c>
      <c r="Y68" t="e">
        <f>ABS(W68-X68)</f>
        <v>#VALUE!</v>
      </c>
      <c r="Z68" s="5" t="s">
        <v>1372</v>
      </c>
      <c r="AA68" s="5" t="s">
        <v>1372</v>
      </c>
      <c r="AB68" t="e">
        <f>ABS(Z68-AA68)</f>
        <v>#VALUE!</v>
      </c>
      <c r="AC68">
        <v>3</v>
      </c>
      <c r="AD68">
        <v>3</v>
      </c>
      <c r="AE68">
        <f>ABS(AC68-AD68)</f>
        <v>0</v>
      </c>
      <c r="AF68">
        <v>3</v>
      </c>
      <c r="AG68">
        <v>3</v>
      </c>
      <c r="AH68">
        <f>ABS(AF68-AG68)</f>
        <v>0</v>
      </c>
      <c r="AI68">
        <v>3</v>
      </c>
      <c r="AJ68">
        <v>3</v>
      </c>
      <c r="AK68">
        <f>ABS(AI68-AJ68)</f>
        <v>0</v>
      </c>
      <c r="AL68">
        <v>4</v>
      </c>
      <c r="AM68">
        <v>3</v>
      </c>
      <c r="AN68">
        <f>ABS(AL68-AM68)</f>
        <v>1</v>
      </c>
      <c r="AO68" s="5" t="s">
        <v>1372</v>
      </c>
      <c r="AP68" s="5" t="s">
        <v>1372</v>
      </c>
      <c r="AQ68" t="e">
        <f>ABS(AO68-AP68)</f>
        <v>#VALUE!</v>
      </c>
      <c r="AR68">
        <v>2</v>
      </c>
      <c r="AS68">
        <v>2</v>
      </c>
      <c r="AT68">
        <f>ABS(AR68-AS68)</f>
        <v>0</v>
      </c>
      <c r="AU68">
        <v>4</v>
      </c>
      <c r="AV68">
        <v>3</v>
      </c>
      <c r="AW68">
        <f>ABS(AU68-AV68)</f>
        <v>1</v>
      </c>
      <c r="AX68" s="5" t="s">
        <v>1372</v>
      </c>
      <c r="AY68" s="5" t="s">
        <v>1372</v>
      </c>
      <c r="AZ68" t="e">
        <f>ABS(AX68-AY68)</f>
        <v>#VALUE!</v>
      </c>
      <c r="BA68" s="5" t="s">
        <v>1372</v>
      </c>
      <c r="BB68" s="5" t="s">
        <v>1372</v>
      </c>
      <c r="BC68" t="e">
        <f>ABS(BA68-BB68)</f>
        <v>#VALUE!</v>
      </c>
      <c r="BD68">
        <v>3</v>
      </c>
      <c r="BE68">
        <v>3</v>
      </c>
      <c r="BF68">
        <f>ABS(BD68-BE68)</f>
        <v>0</v>
      </c>
      <c r="BG68">
        <v>3</v>
      </c>
      <c r="BH68">
        <v>3</v>
      </c>
      <c r="BI68">
        <f>ABS(BG68-BH68)</f>
        <v>0</v>
      </c>
      <c r="BJ68">
        <v>4</v>
      </c>
      <c r="BK68">
        <v>3</v>
      </c>
      <c r="BL68">
        <f>ABS(BJ68-BK68)</f>
        <v>1</v>
      </c>
      <c r="BM68" s="5" t="s">
        <v>1372</v>
      </c>
      <c r="BN68" s="5" t="s">
        <v>1372</v>
      </c>
      <c r="BO68" t="e">
        <f>ABS(BM68-BN68)</f>
        <v>#VALUE!</v>
      </c>
      <c r="BP68">
        <v>2</v>
      </c>
      <c r="BQ68">
        <v>3</v>
      </c>
      <c r="BR68">
        <f>ABS(BP68-BQ68)</f>
        <v>1</v>
      </c>
      <c r="BS68">
        <v>4</v>
      </c>
      <c r="BT68">
        <v>3</v>
      </c>
      <c r="BU68">
        <f>ABS(BS68-BT68)</f>
        <v>1</v>
      </c>
      <c r="BV68" s="5" t="s">
        <v>1372</v>
      </c>
      <c r="BW68" s="5" t="s">
        <v>1372</v>
      </c>
      <c r="BX68" t="e">
        <f>ABS(BV68-BW68)</f>
        <v>#VALUE!</v>
      </c>
      <c r="BY68" s="5" t="s">
        <v>1372</v>
      </c>
      <c r="BZ68" s="5" t="s">
        <v>1372</v>
      </c>
      <c r="CA68" t="e">
        <f>ABS(BY68-BZ68)</f>
        <v>#VALUE!</v>
      </c>
      <c r="CB68">
        <v>2</v>
      </c>
      <c r="CC68">
        <v>2</v>
      </c>
      <c r="CD68">
        <f>ABS(CB68-CC68)</f>
        <v>0</v>
      </c>
      <c r="CE68">
        <v>3</v>
      </c>
      <c r="CF68">
        <v>3</v>
      </c>
      <c r="CG68">
        <f>ABS(CE68-CF68)</f>
        <v>0</v>
      </c>
      <c r="CH68" s="5" t="s">
        <v>1372</v>
      </c>
      <c r="CI68" s="5" t="s">
        <v>1372</v>
      </c>
      <c r="CJ68" t="e">
        <f>ABS(CH68-CI68)</f>
        <v>#VALUE!</v>
      </c>
      <c r="CK68" s="5" t="s">
        <v>1372</v>
      </c>
      <c r="CL68" s="5" t="s">
        <v>1372</v>
      </c>
      <c r="CM68" t="e">
        <f>ABS(CK68-CL68)</f>
        <v>#VALUE!</v>
      </c>
      <c r="CN68" s="5" t="s">
        <v>1372</v>
      </c>
      <c r="CO68" s="5" t="s">
        <v>1372</v>
      </c>
      <c r="CP68" t="e">
        <f>ABS(CN68-CO68)</f>
        <v>#VALUE!</v>
      </c>
      <c r="CQ68">
        <v>2</v>
      </c>
      <c r="CR68">
        <v>2</v>
      </c>
      <c r="CS68">
        <f>ABS(CQ68-CR68)</f>
        <v>0</v>
      </c>
      <c r="CT68">
        <v>2</v>
      </c>
      <c r="CU68">
        <v>2</v>
      </c>
      <c r="CV68">
        <f>ABS(CT68-CU68)</f>
        <v>0</v>
      </c>
      <c r="CW68" s="5" t="s">
        <v>1372</v>
      </c>
      <c r="CX68" s="5" t="s">
        <v>1372</v>
      </c>
      <c r="CY68" t="e">
        <f>ABS(CW68-CX68)</f>
        <v>#VALUE!</v>
      </c>
      <c r="CZ68">
        <v>2</v>
      </c>
      <c r="DA68">
        <v>2</v>
      </c>
      <c r="DB68">
        <f>ABS(CZ68-DA68)</f>
        <v>0</v>
      </c>
      <c r="DC68">
        <v>2</v>
      </c>
      <c r="DD68">
        <v>2</v>
      </c>
      <c r="DE68">
        <f>ABS(DC68-DD68)</f>
        <v>0</v>
      </c>
      <c r="DF68" s="5" t="s">
        <v>1372</v>
      </c>
      <c r="DG68" s="5" t="s">
        <v>1372</v>
      </c>
      <c r="DH68" t="e">
        <f>ABS(DF68-DG68)</f>
        <v>#VALUE!</v>
      </c>
      <c r="DI68">
        <v>2</v>
      </c>
      <c r="DJ68">
        <v>2</v>
      </c>
      <c r="DK68">
        <f>ABS(DI68-DJ68)</f>
        <v>0</v>
      </c>
      <c r="DL68">
        <v>2</v>
      </c>
      <c r="DM68">
        <v>2</v>
      </c>
      <c r="DN68">
        <f>ABS(DL68-DM68)</f>
        <v>0</v>
      </c>
      <c r="DO68" s="5" t="s">
        <v>1372</v>
      </c>
      <c r="DP68" s="5" t="s">
        <v>1372</v>
      </c>
      <c r="DQ68" t="e">
        <f>ABS(DO68-DP68)</f>
        <v>#VALUE!</v>
      </c>
      <c r="DR68">
        <v>2</v>
      </c>
      <c r="DS68">
        <v>2</v>
      </c>
      <c r="DT68">
        <f>ABS(DR68-DS68)</f>
        <v>0</v>
      </c>
      <c r="DU68" s="5" t="s">
        <v>1372</v>
      </c>
      <c r="DV68" s="5" t="s">
        <v>1372</v>
      </c>
      <c r="DW68" t="e">
        <f>ABS(DU68-DV68)</f>
        <v>#VALUE!</v>
      </c>
      <c r="DX68" s="5" t="s">
        <v>1372</v>
      </c>
      <c r="DY68" s="5" t="s">
        <v>1372</v>
      </c>
      <c r="DZ68" t="e">
        <f>ABS(DX68-DY68)</f>
        <v>#VALUE!</v>
      </c>
      <c r="EA68" s="5" t="s">
        <v>1372</v>
      </c>
      <c r="EB68" s="5" t="s">
        <v>1372</v>
      </c>
      <c r="EC68" t="e">
        <f>ABS(EA68-EB68)</f>
        <v>#VALUE!</v>
      </c>
      <c r="ED68">
        <v>1</v>
      </c>
      <c r="EE68">
        <v>1</v>
      </c>
      <c r="EF68">
        <f>ABS(ED68-EE68)</f>
        <v>0</v>
      </c>
      <c r="EG68" s="5" t="s">
        <v>1372</v>
      </c>
      <c r="EH68" s="5" t="s">
        <v>1372</v>
      </c>
      <c r="EI68" t="e">
        <f>ABS(EG68-EH68)</f>
        <v>#VALUE!</v>
      </c>
      <c r="EJ68" s="5" t="s">
        <v>1372</v>
      </c>
      <c r="EK68" s="5" t="s">
        <v>1372</v>
      </c>
      <c r="EL68" t="e">
        <f>ABS(EJ68-EK68)</f>
        <v>#VALUE!</v>
      </c>
      <c r="EM68">
        <v>3</v>
      </c>
      <c r="EN68">
        <v>3</v>
      </c>
      <c r="EO68">
        <f>ABS(EM68-EN68)</f>
        <v>0</v>
      </c>
      <c r="EP68">
        <v>3</v>
      </c>
      <c r="EQ68">
        <v>3</v>
      </c>
      <c r="ER68">
        <f>ABS(EP68-EQ68)</f>
        <v>0</v>
      </c>
      <c r="ES68">
        <v>1</v>
      </c>
      <c r="ET68">
        <v>2</v>
      </c>
      <c r="EU68">
        <f>ABS(ES68-ET68)</f>
        <v>1</v>
      </c>
      <c r="EV68">
        <v>1</v>
      </c>
      <c r="EW68">
        <v>2</v>
      </c>
      <c r="EX68">
        <f>ABS(EV68-EW68)</f>
        <v>1</v>
      </c>
      <c r="EY68">
        <v>1</v>
      </c>
      <c r="EZ68">
        <v>3</v>
      </c>
      <c r="FA68">
        <f>ABS(EY68-EZ68)</f>
        <v>2</v>
      </c>
      <c r="FB68" s="5" t="s">
        <v>1372</v>
      </c>
      <c r="FC68" s="5" t="s">
        <v>1372</v>
      </c>
      <c r="FD68" t="e">
        <f>ABS(FB68-FC68)</f>
        <v>#VALUE!</v>
      </c>
      <c r="FE68">
        <v>3</v>
      </c>
      <c r="FF68">
        <v>2</v>
      </c>
      <c r="FG68">
        <f>ABS(FE68-FF68)</f>
        <v>1</v>
      </c>
      <c r="FH68">
        <v>3</v>
      </c>
      <c r="FI68">
        <v>2</v>
      </c>
      <c r="FJ68">
        <f>ABS(FH68-FI68)</f>
        <v>1</v>
      </c>
      <c r="FK68">
        <v>3</v>
      </c>
      <c r="FL68">
        <v>2</v>
      </c>
      <c r="FM68">
        <f>ABS(FK68-FL68)</f>
        <v>1</v>
      </c>
      <c r="FN68">
        <v>3</v>
      </c>
      <c r="FO68">
        <v>2</v>
      </c>
      <c r="FP68">
        <f>ABS(FN68-FO68)</f>
        <v>1</v>
      </c>
      <c r="FQ68">
        <v>4</v>
      </c>
      <c r="FR68">
        <v>2</v>
      </c>
      <c r="FS68">
        <f>ABS(FQ68-FR68)</f>
        <v>2</v>
      </c>
      <c r="FT68" s="5" t="s">
        <v>1372</v>
      </c>
      <c r="FU68" s="5" t="s">
        <v>1372</v>
      </c>
      <c r="FV68" t="e">
        <f>ABS(FT68-FU68)</f>
        <v>#VALUE!</v>
      </c>
      <c r="FW68">
        <v>2</v>
      </c>
      <c r="FX68">
        <v>2</v>
      </c>
      <c r="FY68">
        <f>ABS(FW68-FX68)</f>
        <v>0</v>
      </c>
      <c r="FZ68">
        <v>2</v>
      </c>
      <c r="GA68">
        <v>3</v>
      </c>
      <c r="GB68">
        <f>ABS(FZ68-GA68)</f>
        <v>1</v>
      </c>
      <c r="GC68" s="5" t="s">
        <v>1372</v>
      </c>
      <c r="GD68" s="5" t="s">
        <v>1372</v>
      </c>
      <c r="GE68" t="e">
        <f>ABS(GC68-GD68)</f>
        <v>#VALUE!</v>
      </c>
      <c r="GF68">
        <v>4</v>
      </c>
      <c r="GG68">
        <v>2</v>
      </c>
      <c r="GH68">
        <f>ABS(GF68-GG68)</f>
        <v>2</v>
      </c>
      <c r="GI68">
        <v>4</v>
      </c>
      <c r="GJ68">
        <v>2</v>
      </c>
      <c r="GK68">
        <f>ABS(GI68-GJ68)</f>
        <v>2</v>
      </c>
      <c r="GL68" s="5" t="s">
        <v>1372</v>
      </c>
      <c r="GM68" s="5" t="s">
        <v>1372</v>
      </c>
      <c r="GN68" t="e">
        <f>ABS(GL68-GM68)</f>
        <v>#VALUE!</v>
      </c>
    </row>
    <row r="69" spans="1:196" x14ac:dyDescent="0.2">
      <c r="A69" s="5">
        <v>2</v>
      </c>
      <c r="B69">
        <v>1</v>
      </c>
      <c r="C69">
        <v>1</v>
      </c>
      <c r="D69">
        <f t="shared" ref="D69:D127" si="194">ABS(B69-C69)</f>
        <v>0</v>
      </c>
      <c r="E69">
        <v>1</v>
      </c>
      <c r="F69">
        <v>1</v>
      </c>
      <c r="G69">
        <f t="shared" ref="G69:G127" si="195">ABS(R69-F69)</f>
        <v>0</v>
      </c>
      <c r="H69">
        <v>1</v>
      </c>
      <c r="I69">
        <v>1</v>
      </c>
      <c r="J69">
        <f t="shared" ref="J69:J127" si="196">ABS(H69-I69)</f>
        <v>0</v>
      </c>
      <c r="K69" s="5" t="s">
        <v>1372</v>
      </c>
      <c r="L69" s="5" t="s">
        <v>1372</v>
      </c>
      <c r="M69" t="e">
        <f t="shared" ref="M69:M127" si="197">ABS(K69-L69)</f>
        <v>#VALUE!</v>
      </c>
      <c r="N69">
        <v>1</v>
      </c>
      <c r="O69">
        <v>1</v>
      </c>
      <c r="P69">
        <f t="shared" ref="P69:P127" si="198">ABS(N69-O69)</f>
        <v>0</v>
      </c>
      <c r="Q69">
        <v>1</v>
      </c>
      <c r="R69">
        <v>1</v>
      </c>
      <c r="S69">
        <f t="shared" ref="S69:S127" si="199">ABS(Q69-R69)</f>
        <v>0</v>
      </c>
      <c r="T69" s="5" t="s">
        <v>1372</v>
      </c>
      <c r="U69" s="5" t="s">
        <v>1372</v>
      </c>
      <c r="V69" t="e">
        <f t="shared" ref="V69:V127" si="200">ABS(T69-U69)</f>
        <v>#VALUE!</v>
      </c>
      <c r="W69" s="5" t="s">
        <v>1372</v>
      </c>
      <c r="X69" s="5" t="s">
        <v>1372</v>
      </c>
      <c r="Y69" t="e">
        <f t="shared" ref="Y69:Y127" si="201">ABS(W69-X69)</f>
        <v>#VALUE!</v>
      </c>
      <c r="Z69" s="5" t="s">
        <v>1372</v>
      </c>
      <c r="AA69" s="5" t="s">
        <v>1372</v>
      </c>
      <c r="AB69" t="e">
        <f t="shared" ref="AB69:AB127" si="202">ABS(Z69-AA69)</f>
        <v>#VALUE!</v>
      </c>
      <c r="AC69">
        <v>1</v>
      </c>
      <c r="AD69">
        <v>1</v>
      </c>
      <c r="AE69">
        <f t="shared" ref="AE69:AE127" si="203">ABS(AC69-AD69)</f>
        <v>0</v>
      </c>
      <c r="AF69">
        <v>1</v>
      </c>
      <c r="AG69">
        <v>1</v>
      </c>
      <c r="AH69">
        <f t="shared" ref="AH69:AH127" si="204">ABS(AF69-AG69)</f>
        <v>0</v>
      </c>
      <c r="AI69" s="5" t="s">
        <v>1372</v>
      </c>
      <c r="AJ69" s="5" t="s">
        <v>1372</v>
      </c>
      <c r="AK69" t="e">
        <f t="shared" ref="AK69:AK127" si="205">ABS(AI69-AJ69)</f>
        <v>#VALUE!</v>
      </c>
      <c r="AL69" s="5" t="s">
        <v>1372</v>
      </c>
      <c r="AM69" s="5" t="s">
        <v>1372</v>
      </c>
      <c r="AN69" t="e">
        <f t="shared" ref="AN69:AN127" si="206">ABS(AL69-AM69)</f>
        <v>#VALUE!</v>
      </c>
      <c r="AO69" s="5" t="s">
        <v>1372</v>
      </c>
      <c r="AP69" s="5" t="s">
        <v>1372</v>
      </c>
      <c r="AQ69" t="e">
        <f t="shared" ref="AQ69:AQ127" si="207">ABS(AO69-AP69)</f>
        <v>#VALUE!</v>
      </c>
      <c r="AR69">
        <v>1</v>
      </c>
      <c r="AS69">
        <v>1</v>
      </c>
      <c r="AT69">
        <f t="shared" ref="AT69:AT127" si="208">ABS(AR69-AS69)</f>
        <v>0</v>
      </c>
      <c r="AU69" s="5" t="s">
        <v>1372</v>
      </c>
      <c r="AV69" s="5" t="s">
        <v>1372</v>
      </c>
      <c r="AW69" t="e">
        <f t="shared" ref="AW69:AW127" si="209">ABS(AU69-AV69)</f>
        <v>#VALUE!</v>
      </c>
      <c r="AX69" s="5" t="s">
        <v>1372</v>
      </c>
      <c r="AY69" s="5" t="s">
        <v>1372</v>
      </c>
      <c r="AZ69" t="e">
        <f t="shared" ref="AZ69:AZ127" si="210">ABS(AX69-AY69)</f>
        <v>#VALUE!</v>
      </c>
      <c r="BA69" s="5" t="s">
        <v>1372</v>
      </c>
      <c r="BB69" s="5" t="s">
        <v>1372</v>
      </c>
      <c r="BC69" t="e">
        <f t="shared" ref="BC69:BC127" si="211">ABS(BA69-BB69)</f>
        <v>#VALUE!</v>
      </c>
      <c r="BD69">
        <v>1</v>
      </c>
      <c r="BE69">
        <v>1</v>
      </c>
      <c r="BF69">
        <f t="shared" ref="BF69:BF127" si="212">ABS(BD69-BE69)</f>
        <v>0</v>
      </c>
      <c r="BG69">
        <v>1</v>
      </c>
      <c r="BH69">
        <v>1</v>
      </c>
      <c r="BI69">
        <f t="shared" ref="BI69:BI127" si="213">ABS(BG69-BH69)</f>
        <v>0</v>
      </c>
      <c r="BJ69" s="5" t="s">
        <v>1372</v>
      </c>
      <c r="BK69" s="5" t="s">
        <v>1372</v>
      </c>
      <c r="BL69" t="e">
        <f t="shared" ref="BL69:BL127" si="214">ABS(BJ69-BK69)</f>
        <v>#VALUE!</v>
      </c>
      <c r="BM69" s="5" t="s">
        <v>1372</v>
      </c>
      <c r="BN69" s="5" t="s">
        <v>1372</v>
      </c>
      <c r="BO69" t="e">
        <f t="shared" ref="BO69:BO127" si="215">ABS(BM69-BN69)</f>
        <v>#VALUE!</v>
      </c>
      <c r="BP69">
        <v>1</v>
      </c>
      <c r="BQ69">
        <v>1</v>
      </c>
      <c r="BR69">
        <f t="shared" ref="BR69:BR127" si="216">ABS(BP69-BQ69)</f>
        <v>0</v>
      </c>
      <c r="BS69" s="5" t="s">
        <v>1372</v>
      </c>
      <c r="BT69" s="5" t="s">
        <v>1372</v>
      </c>
      <c r="BU69" t="e">
        <f t="shared" ref="BU69:BU127" si="217">ABS(BS69-BT69)</f>
        <v>#VALUE!</v>
      </c>
      <c r="BV69" s="5" t="s">
        <v>1372</v>
      </c>
      <c r="BW69" s="5" t="s">
        <v>1372</v>
      </c>
      <c r="BX69" t="e">
        <f t="shared" ref="BX69:BX127" si="218">ABS(BV69-BW69)</f>
        <v>#VALUE!</v>
      </c>
      <c r="BY69" s="5" t="s">
        <v>1372</v>
      </c>
      <c r="BZ69" s="5" t="s">
        <v>1372</v>
      </c>
      <c r="CA69" t="e">
        <f t="shared" ref="CA69:CA127" si="219">ABS(BY69-BZ69)</f>
        <v>#VALUE!</v>
      </c>
      <c r="CB69">
        <v>1</v>
      </c>
      <c r="CC69">
        <v>1</v>
      </c>
      <c r="CD69">
        <f t="shared" ref="CD69:CD127" si="220">ABS(CB69-CC69)</f>
        <v>0</v>
      </c>
      <c r="CE69" s="5" t="s">
        <v>1372</v>
      </c>
      <c r="CF69" s="5" t="s">
        <v>1372</v>
      </c>
      <c r="CG69" t="e">
        <f t="shared" ref="CG69:CG127" si="221">ABS(CE69-CF69)</f>
        <v>#VALUE!</v>
      </c>
      <c r="CH69" s="5" t="s">
        <v>1372</v>
      </c>
      <c r="CI69" s="5" t="s">
        <v>1372</v>
      </c>
      <c r="CJ69" t="e">
        <f t="shared" ref="CJ69:CJ127" si="222">ABS(CH69-CI69)</f>
        <v>#VALUE!</v>
      </c>
      <c r="CK69" s="5" t="s">
        <v>1372</v>
      </c>
      <c r="CL69" s="5" t="s">
        <v>1372</v>
      </c>
      <c r="CM69" t="e">
        <f t="shared" ref="CM69:CM127" si="223">ABS(CK69-CL69)</f>
        <v>#VALUE!</v>
      </c>
      <c r="CN69" s="5" t="s">
        <v>1372</v>
      </c>
      <c r="CO69" s="5" t="s">
        <v>1372</v>
      </c>
      <c r="CP69" t="e">
        <f t="shared" ref="CP69:CP127" si="224">ABS(CN69-CO69)</f>
        <v>#VALUE!</v>
      </c>
      <c r="CQ69">
        <v>1</v>
      </c>
      <c r="CR69">
        <v>1</v>
      </c>
      <c r="CS69">
        <f t="shared" ref="CS69:CS127" si="225">ABS(CQ69-CR69)</f>
        <v>0</v>
      </c>
      <c r="CT69">
        <v>1</v>
      </c>
      <c r="CU69">
        <v>1</v>
      </c>
      <c r="CV69">
        <f t="shared" ref="CV69:CV127" si="226">ABS(CT69-CU69)</f>
        <v>0</v>
      </c>
      <c r="CW69" s="5" t="s">
        <v>1372</v>
      </c>
      <c r="CX69" s="5" t="s">
        <v>1372</v>
      </c>
      <c r="CY69" t="e">
        <f t="shared" ref="CY69:CY127" si="227">ABS(CW69-CX69)</f>
        <v>#VALUE!</v>
      </c>
      <c r="CZ69">
        <v>1</v>
      </c>
      <c r="DA69">
        <v>1</v>
      </c>
      <c r="DB69">
        <f t="shared" ref="DB69:DB127" si="228">ABS(CZ69-DA69)</f>
        <v>0</v>
      </c>
      <c r="DC69" s="5" t="s">
        <v>1372</v>
      </c>
      <c r="DD69" s="5" t="s">
        <v>1372</v>
      </c>
      <c r="DE69" t="e">
        <f t="shared" ref="DE69:DE127" si="229">ABS(DC69-DD69)</f>
        <v>#VALUE!</v>
      </c>
      <c r="DF69" s="5" t="s">
        <v>1372</v>
      </c>
      <c r="DG69" s="5" t="s">
        <v>1372</v>
      </c>
      <c r="DH69" t="e">
        <f t="shared" ref="DH69:DH127" si="230">ABS(DF69-DG69)</f>
        <v>#VALUE!</v>
      </c>
      <c r="DI69">
        <v>1</v>
      </c>
      <c r="DJ69">
        <v>1</v>
      </c>
      <c r="DK69">
        <f t="shared" ref="DK69:DK127" si="231">ABS(DI69-DJ69)</f>
        <v>0</v>
      </c>
      <c r="DL69">
        <v>1</v>
      </c>
      <c r="DM69">
        <v>1</v>
      </c>
      <c r="DN69">
        <f t="shared" ref="DN69:DN127" si="232">ABS(DL69-DM69)</f>
        <v>0</v>
      </c>
      <c r="DO69" s="5" t="s">
        <v>1372</v>
      </c>
      <c r="DP69" s="5" t="s">
        <v>1372</v>
      </c>
      <c r="DQ69" t="e">
        <f t="shared" ref="DQ69:DQ127" si="233">ABS(DO69-DP69)</f>
        <v>#VALUE!</v>
      </c>
      <c r="DR69">
        <v>1</v>
      </c>
      <c r="DS69">
        <v>1</v>
      </c>
      <c r="DT69">
        <f t="shared" ref="DT69:DT127" si="234">ABS(DR69-DS69)</f>
        <v>0</v>
      </c>
      <c r="DU69">
        <v>1</v>
      </c>
      <c r="DV69">
        <v>1</v>
      </c>
      <c r="DW69">
        <f t="shared" ref="DW69:DW127" si="235">ABS(DU69-DV69)</f>
        <v>0</v>
      </c>
      <c r="DX69" s="5" t="s">
        <v>1372</v>
      </c>
      <c r="DY69" s="5" t="s">
        <v>1372</v>
      </c>
      <c r="DZ69" t="e">
        <f t="shared" ref="DZ69:DZ127" si="236">ABS(DX69-DY69)</f>
        <v>#VALUE!</v>
      </c>
      <c r="EA69" s="5" t="s">
        <v>1372</v>
      </c>
      <c r="EB69" s="5" t="s">
        <v>1372</v>
      </c>
      <c r="EC69" t="e">
        <f t="shared" ref="EC69:EC127" si="237">ABS(EA69-EB69)</f>
        <v>#VALUE!</v>
      </c>
      <c r="ED69">
        <v>1</v>
      </c>
      <c r="EE69">
        <v>1</v>
      </c>
      <c r="EF69">
        <f t="shared" ref="EF69:EF127" si="238">ABS(ED69-EE69)</f>
        <v>0</v>
      </c>
      <c r="EG69" s="5" t="s">
        <v>1372</v>
      </c>
      <c r="EH69" s="5" t="s">
        <v>1372</v>
      </c>
      <c r="EI69" t="e">
        <f t="shared" ref="EI69:EI127" si="239">ABS(EG69-EH69)</f>
        <v>#VALUE!</v>
      </c>
      <c r="EJ69" s="5" t="s">
        <v>1372</v>
      </c>
      <c r="EK69" s="5" t="s">
        <v>1372</v>
      </c>
      <c r="EL69" t="e">
        <f t="shared" ref="EL69:EL127" si="240">ABS(EJ69-EK69)</f>
        <v>#VALUE!</v>
      </c>
      <c r="EM69">
        <v>1</v>
      </c>
      <c r="EN69">
        <v>1</v>
      </c>
      <c r="EO69">
        <f t="shared" ref="EO69:EO127" si="241">ABS(EM69-EN69)</f>
        <v>0</v>
      </c>
      <c r="EP69">
        <v>1</v>
      </c>
      <c r="EQ69">
        <v>1</v>
      </c>
      <c r="ER69">
        <f t="shared" ref="ER69:ER127" si="242">ABS(EP69-EQ69)</f>
        <v>0</v>
      </c>
      <c r="ES69" s="5" t="s">
        <v>1372</v>
      </c>
      <c r="ET69" s="5" t="s">
        <v>1372</v>
      </c>
      <c r="EU69" t="e">
        <f t="shared" ref="EU69:EU127" si="243">ABS(ES69-ET69)</f>
        <v>#VALUE!</v>
      </c>
      <c r="EV69">
        <v>1</v>
      </c>
      <c r="EW69">
        <v>1</v>
      </c>
      <c r="EX69">
        <f t="shared" ref="EX69:EX127" si="244">ABS(EV69-EW69)</f>
        <v>0</v>
      </c>
      <c r="EY69" s="5" t="s">
        <v>1372</v>
      </c>
      <c r="EZ69" s="5" t="s">
        <v>1372</v>
      </c>
      <c r="FA69" t="e">
        <f t="shared" ref="FA69:FA127" si="245">ABS(EY69-EZ69)</f>
        <v>#VALUE!</v>
      </c>
      <c r="FB69" s="5" t="s">
        <v>1372</v>
      </c>
      <c r="FC69" s="5" t="s">
        <v>1372</v>
      </c>
      <c r="FD69" t="e">
        <f t="shared" ref="FD69:FD127" si="246">ABS(FB69-FC69)</f>
        <v>#VALUE!</v>
      </c>
      <c r="FE69">
        <v>1</v>
      </c>
      <c r="FF69">
        <v>1</v>
      </c>
      <c r="FG69">
        <f t="shared" ref="FG69:FG127" si="247">ABS(FE69-FF69)</f>
        <v>0</v>
      </c>
      <c r="FH69">
        <v>1</v>
      </c>
      <c r="FI69">
        <v>1</v>
      </c>
      <c r="FJ69">
        <f t="shared" ref="FJ69:FJ127" si="248">ABS(FH69-FI69)</f>
        <v>0</v>
      </c>
      <c r="FK69" s="5" t="s">
        <v>1372</v>
      </c>
      <c r="FL69" s="5" t="s">
        <v>1372</v>
      </c>
      <c r="FM69" t="e">
        <f t="shared" ref="FM69:FM127" si="249">ABS(FK69-FL69)</f>
        <v>#VALUE!</v>
      </c>
      <c r="FN69">
        <v>1</v>
      </c>
      <c r="FO69">
        <v>1</v>
      </c>
      <c r="FP69">
        <f t="shared" ref="FP69:FP127" si="250">ABS(FN69-FO69)</f>
        <v>0</v>
      </c>
      <c r="FQ69" s="5" t="s">
        <v>1372</v>
      </c>
      <c r="FR69" s="5" t="s">
        <v>1372</v>
      </c>
      <c r="FS69" t="e">
        <f t="shared" ref="FS69:FS127" si="251">ABS(FQ69-FR69)</f>
        <v>#VALUE!</v>
      </c>
      <c r="FT69" s="5" t="s">
        <v>1372</v>
      </c>
      <c r="FU69" s="5" t="s">
        <v>1372</v>
      </c>
      <c r="FV69" t="e">
        <f t="shared" ref="FV69:FV127" si="252">ABS(FT69-FU69)</f>
        <v>#VALUE!</v>
      </c>
      <c r="FW69">
        <v>1</v>
      </c>
      <c r="FX69">
        <v>1</v>
      </c>
      <c r="FY69">
        <f t="shared" ref="FY69:FY127" si="253">ABS(FW69-FX69)</f>
        <v>0</v>
      </c>
      <c r="FZ69" s="5" t="s">
        <v>1372</v>
      </c>
      <c r="GA69" s="5" t="s">
        <v>1372</v>
      </c>
      <c r="GB69" t="e">
        <f t="shared" ref="GB69:GB127" si="254">ABS(FZ69-GA69)</f>
        <v>#VALUE!</v>
      </c>
      <c r="GC69" s="5" t="s">
        <v>1372</v>
      </c>
      <c r="GD69" s="5" t="s">
        <v>1372</v>
      </c>
      <c r="GE69" t="e">
        <f t="shared" ref="GE69:GE127" si="255">ABS(GC69-GD69)</f>
        <v>#VALUE!</v>
      </c>
      <c r="GF69">
        <v>1</v>
      </c>
      <c r="GG69">
        <v>1</v>
      </c>
      <c r="GH69">
        <f t="shared" ref="GH69:GH127" si="256">ABS(GF69-GG69)</f>
        <v>0</v>
      </c>
      <c r="GI69" s="5" t="s">
        <v>1372</v>
      </c>
      <c r="GJ69" s="5" t="s">
        <v>1372</v>
      </c>
      <c r="GK69" t="e">
        <f t="shared" ref="GK69:GK127" si="257">ABS(GI69-GJ69)</f>
        <v>#VALUE!</v>
      </c>
      <c r="GL69" s="5" t="s">
        <v>1372</v>
      </c>
      <c r="GM69" s="5" t="s">
        <v>1372</v>
      </c>
      <c r="GN69" t="e">
        <f t="shared" ref="GN69:GN127" si="258">ABS(GL69-GM69)</f>
        <v>#VALUE!</v>
      </c>
    </row>
    <row r="70" spans="1:196" x14ac:dyDescent="0.2">
      <c r="A70" s="5">
        <v>3</v>
      </c>
      <c r="B70">
        <v>2</v>
      </c>
      <c r="C70">
        <v>1</v>
      </c>
      <c r="D70">
        <f t="shared" si="194"/>
        <v>1</v>
      </c>
      <c r="E70">
        <v>2</v>
      </c>
      <c r="F70">
        <v>1</v>
      </c>
      <c r="G70">
        <f t="shared" si="195"/>
        <v>0</v>
      </c>
      <c r="H70">
        <v>1</v>
      </c>
      <c r="I70">
        <v>1</v>
      </c>
      <c r="J70">
        <f t="shared" si="196"/>
        <v>0</v>
      </c>
      <c r="K70" s="5" t="s">
        <v>1372</v>
      </c>
      <c r="L70" s="5" t="s">
        <v>1372</v>
      </c>
      <c r="M70" t="e">
        <f t="shared" si="197"/>
        <v>#VALUE!</v>
      </c>
      <c r="N70">
        <v>2</v>
      </c>
      <c r="O70">
        <v>1</v>
      </c>
      <c r="P70">
        <f t="shared" si="198"/>
        <v>1</v>
      </c>
      <c r="Q70">
        <v>2</v>
      </c>
      <c r="R70">
        <v>1</v>
      </c>
      <c r="S70">
        <f t="shared" si="199"/>
        <v>1</v>
      </c>
      <c r="T70" s="5" t="s">
        <v>1372</v>
      </c>
      <c r="U70" s="5" t="s">
        <v>1372</v>
      </c>
      <c r="V70" t="e">
        <f t="shared" si="200"/>
        <v>#VALUE!</v>
      </c>
      <c r="W70" s="5" t="s">
        <v>1372</v>
      </c>
      <c r="X70" s="5" t="s">
        <v>1372</v>
      </c>
      <c r="Y70" t="e">
        <f t="shared" si="201"/>
        <v>#VALUE!</v>
      </c>
      <c r="Z70" s="5" t="s">
        <v>1372</v>
      </c>
      <c r="AA70" s="5" t="s">
        <v>1372</v>
      </c>
      <c r="AB70" t="e">
        <f t="shared" si="202"/>
        <v>#VALUE!</v>
      </c>
      <c r="AC70">
        <v>1</v>
      </c>
      <c r="AD70">
        <v>1</v>
      </c>
      <c r="AE70">
        <f t="shared" si="203"/>
        <v>0</v>
      </c>
      <c r="AF70">
        <v>1</v>
      </c>
      <c r="AG70">
        <v>1</v>
      </c>
      <c r="AH70">
        <f t="shared" si="204"/>
        <v>0</v>
      </c>
      <c r="AI70" s="5" t="s">
        <v>1372</v>
      </c>
      <c r="AJ70" s="5" t="s">
        <v>1372</v>
      </c>
      <c r="AK70" t="e">
        <f t="shared" si="205"/>
        <v>#VALUE!</v>
      </c>
      <c r="AL70" s="5" t="s">
        <v>1372</v>
      </c>
      <c r="AM70" s="5" t="s">
        <v>1372</v>
      </c>
      <c r="AN70" t="e">
        <f t="shared" si="206"/>
        <v>#VALUE!</v>
      </c>
      <c r="AO70" s="5" t="s">
        <v>1372</v>
      </c>
      <c r="AP70" s="5" t="s">
        <v>1372</v>
      </c>
      <c r="AQ70" t="e">
        <f t="shared" si="207"/>
        <v>#VALUE!</v>
      </c>
      <c r="AR70">
        <v>1</v>
      </c>
      <c r="AS70">
        <v>1</v>
      </c>
      <c r="AT70">
        <f t="shared" si="208"/>
        <v>0</v>
      </c>
      <c r="AU70">
        <v>1</v>
      </c>
      <c r="AV70">
        <v>2</v>
      </c>
      <c r="AW70">
        <f t="shared" si="209"/>
        <v>1</v>
      </c>
      <c r="AX70">
        <v>1</v>
      </c>
      <c r="AY70">
        <v>2</v>
      </c>
      <c r="AZ70">
        <f t="shared" si="210"/>
        <v>1</v>
      </c>
      <c r="BA70" s="5" t="s">
        <v>1372</v>
      </c>
      <c r="BB70" s="5" t="s">
        <v>1372</v>
      </c>
      <c r="BC70" t="e">
        <f t="shared" si="211"/>
        <v>#VALUE!</v>
      </c>
      <c r="BD70">
        <v>1</v>
      </c>
      <c r="BE70">
        <v>2</v>
      </c>
      <c r="BF70">
        <f t="shared" si="212"/>
        <v>1</v>
      </c>
      <c r="BG70" s="5" t="s">
        <v>1372</v>
      </c>
      <c r="BH70" s="5" t="s">
        <v>1372</v>
      </c>
      <c r="BI70" t="e">
        <f t="shared" si="213"/>
        <v>#VALUE!</v>
      </c>
      <c r="BJ70" s="5" t="s">
        <v>1372</v>
      </c>
      <c r="BK70" s="5" t="s">
        <v>1372</v>
      </c>
      <c r="BL70" t="e">
        <f t="shared" si="214"/>
        <v>#VALUE!</v>
      </c>
      <c r="BM70" s="5" t="s">
        <v>1372</v>
      </c>
      <c r="BN70" s="5" t="s">
        <v>1372</v>
      </c>
      <c r="BO70" t="e">
        <f t="shared" si="215"/>
        <v>#VALUE!</v>
      </c>
      <c r="BP70">
        <v>1</v>
      </c>
      <c r="BQ70">
        <v>2</v>
      </c>
      <c r="BR70">
        <f t="shared" si="216"/>
        <v>1</v>
      </c>
      <c r="BS70">
        <v>1</v>
      </c>
      <c r="BT70">
        <v>2</v>
      </c>
      <c r="BU70">
        <f t="shared" si="217"/>
        <v>1</v>
      </c>
      <c r="BV70" s="5" t="s">
        <v>1372</v>
      </c>
      <c r="BW70" s="5" t="s">
        <v>1372</v>
      </c>
      <c r="BX70" t="e">
        <f t="shared" si="218"/>
        <v>#VALUE!</v>
      </c>
      <c r="BY70" s="5" t="s">
        <v>1372</v>
      </c>
      <c r="BZ70" s="5" t="s">
        <v>1372</v>
      </c>
      <c r="CA70" t="e">
        <f t="shared" si="219"/>
        <v>#VALUE!</v>
      </c>
      <c r="CB70">
        <v>1</v>
      </c>
      <c r="CC70">
        <v>2</v>
      </c>
      <c r="CD70">
        <f t="shared" si="220"/>
        <v>1</v>
      </c>
      <c r="CE70">
        <v>1</v>
      </c>
      <c r="CF70">
        <v>1</v>
      </c>
      <c r="CG70">
        <f t="shared" si="221"/>
        <v>0</v>
      </c>
      <c r="CH70">
        <v>1</v>
      </c>
      <c r="CI70">
        <v>1</v>
      </c>
      <c r="CJ70">
        <f t="shared" si="222"/>
        <v>0</v>
      </c>
      <c r="CK70" s="5" t="s">
        <v>1372</v>
      </c>
      <c r="CL70" s="5" t="s">
        <v>1372</v>
      </c>
      <c r="CM70" t="e">
        <f t="shared" si="223"/>
        <v>#VALUE!</v>
      </c>
      <c r="CN70" s="5" t="s">
        <v>1372</v>
      </c>
      <c r="CO70" s="5" t="s">
        <v>1372</v>
      </c>
      <c r="CP70" t="e">
        <f t="shared" si="224"/>
        <v>#VALUE!</v>
      </c>
      <c r="CQ70">
        <v>1</v>
      </c>
      <c r="CR70">
        <v>1</v>
      </c>
      <c r="CS70">
        <f t="shared" si="225"/>
        <v>0</v>
      </c>
      <c r="CT70">
        <v>1</v>
      </c>
      <c r="CU70">
        <v>1</v>
      </c>
      <c r="CV70">
        <f t="shared" si="226"/>
        <v>0</v>
      </c>
      <c r="CW70" s="5" t="s">
        <v>1372</v>
      </c>
      <c r="CX70" s="5" t="s">
        <v>1372</v>
      </c>
      <c r="CY70" t="e">
        <f t="shared" si="227"/>
        <v>#VALUE!</v>
      </c>
      <c r="CZ70">
        <v>1</v>
      </c>
      <c r="DA70">
        <v>1</v>
      </c>
      <c r="DB70">
        <f t="shared" si="228"/>
        <v>0</v>
      </c>
      <c r="DC70">
        <v>1</v>
      </c>
      <c r="DD70">
        <v>1</v>
      </c>
      <c r="DE70">
        <f t="shared" si="229"/>
        <v>0</v>
      </c>
      <c r="DF70">
        <v>1</v>
      </c>
      <c r="DG70">
        <v>1</v>
      </c>
      <c r="DH70">
        <f t="shared" si="230"/>
        <v>0</v>
      </c>
      <c r="DI70">
        <v>1</v>
      </c>
      <c r="DJ70">
        <v>1</v>
      </c>
      <c r="DK70">
        <f t="shared" si="231"/>
        <v>0</v>
      </c>
      <c r="DL70">
        <v>1</v>
      </c>
      <c r="DM70">
        <v>1</v>
      </c>
      <c r="DN70">
        <f t="shared" si="232"/>
        <v>0</v>
      </c>
      <c r="DO70" s="5" t="s">
        <v>1372</v>
      </c>
      <c r="DP70" s="5" t="s">
        <v>1372</v>
      </c>
      <c r="DQ70" t="e">
        <f t="shared" si="233"/>
        <v>#VALUE!</v>
      </c>
      <c r="DR70">
        <v>1</v>
      </c>
      <c r="DS70">
        <v>1</v>
      </c>
      <c r="DT70">
        <f t="shared" si="234"/>
        <v>0</v>
      </c>
      <c r="DU70">
        <v>1</v>
      </c>
      <c r="DV70">
        <v>1</v>
      </c>
      <c r="DW70">
        <f t="shared" si="235"/>
        <v>0</v>
      </c>
      <c r="DX70" s="5" t="s">
        <v>1372</v>
      </c>
      <c r="DY70" s="5" t="s">
        <v>1372</v>
      </c>
      <c r="DZ70" t="e">
        <f t="shared" si="236"/>
        <v>#VALUE!</v>
      </c>
      <c r="EA70" s="5" t="s">
        <v>1372</v>
      </c>
      <c r="EB70" s="5" t="s">
        <v>1372</v>
      </c>
      <c r="EC70" t="e">
        <f t="shared" si="237"/>
        <v>#VALUE!</v>
      </c>
      <c r="ED70">
        <v>1</v>
      </c>
      <c r="EE70">
        <v>1</v>
      </c>
      <c r="EF70">
        <f t="shared" si="238"/>
        <v>0</v>
      </c>
      <c r="EG70">
        <v>1</v>
      </c>
      <c r="EH70">
        <v>1</v>
      </c>
      <c r="EI70">
        <f t="shared" si="239"/>
        <v>0</v>
      </c>
      <c r="EJ70" s="5" t="s">
        <v>1372</v>
      </c>
      <c r="EK70" s="5" t="s">
        <v>1372</v>
      </c>
      <c r="EL70" t="e">
        <f t="shared" si="240"/>
        <v>#VALUE!</v>
      </c>
      <c r="EM70">
        <v>1</v>
      </c>
      <c r="EN70">
        <v>1</v>
      </c>
      <c r="EO70">
        <f t="shared" si="241"/>
        <v>0</v>
      </c>
      <c r="EP70" s="5" t="s">
        <v>1372</v>
      </c>
      <c r="EQ70" s="5" t="s">
        <v>1372</v>
      </c>
      <c r="ER70" t="e">
        <f t="shared" si="242"/>
        <v>#VALUE!</v>
      </c>
      <c r="ES70" s="5" t="s">
        <v>1372</v>
      </c>
      <c r="ET70" s="5" t="s">
        <v>1372</v>
      </c>
      <c r="EU70" t="e">
        <f t="shared" si="243"/>
        <v>#VALUE!</v>
      </c>
      <c r="EV70">
        <v>1</v>
      </c>
      <c r="EW70">
        <v>1</v>
      </c>
      <c r="EX70">
        <f t="shared" si="244"/>
        <v>0</v>
      </c>
      <c r="EY70">
        <v>1</v>
      </c>
      <c r="EZ70">
        <v>1</v>
      </c>
      <c r="FA70">
        <f t="shared" si="245"/>
        <v>0</v>
      </c>
      <c r="FB70" s="5" t="s">
        <v>1372</v>
      </c>
      <c r="FC70" s="5" t="s">
        <v>1372</v>
      </c>
      <c r="FD70" t="e">
        <f t="shared" si="246"/>
        <v>#VALUE!</v>
      </c>
      <c r="FE70">
        <v>1</v>
      </c>
      <c r="FF70">
        <v>1</v>
      </c>
      <c r="FG70">
        <f t="shared" si="247"/>
        <v>0</v>
      </c>
      <c r="FH70" s="5" t="s">
        <v>1372</v>
      </c>
      <c r="FI70" s="5" t="s">
        <v>1372</v>
      </c>
      <c r="FJ70" t="e">
        <f t="shared" si="248"/>
        <v>#VALUE!</v>
      </c>
      <c r="FK70" s="5" t="s">
        <v>1372</v>
      </c>
      <c r="FL70" s="5" t="s">
        <v>1372</v>
      </c>
      <c r="FM70" t="e">
        <f t="shared" si="249"/>
        <v>#VALUE!</v>
      </c>
      <c r="FN70">
        <v>1</v>
      </c>
      <c r="FO70">
        <v>1</v>
      </c>
      <c r="FP70">
        <f t="shared" si="250"/>
        <v>0</v>
      </c>
      <c r="FQ70">
        <v>1</v>
      </c>
      <c r="FR70">
        <v>1</v>
      </c>
      <c r="FS70">
        <f t="shared" si="251"/>
        <v>0</v>
      </c>
      <c r="FT70" s="5" t="s">
        <v>1372</v>
      </c>
      <c r="FU70" s="5" t="s">
        <v>1372</v>
      </c>
      <c r="FV70" t="e">
        <f t="shared" si="252"/>
        <v>#VALUE!</v>
      </c>
      <c r="FW70">
        <v>1</v>
      </c>
      <c r="FX70">
        <v>1</v>
      </c>
      <c r="FY70">
        <f t="shared" si="253"/>
        <v>0</v>
      </c>
      <c r="FZ70" s="5" t="s">
        <v>1372</v>
      </c>
      <c r="GA70" s="5" t="s">
        <v>1372</v>
      </c>
      <c r="GB70" t="e">
        <f t="shared" si="254"/>
        <v>#VALUE!</v>
      </c>
      <c r="GC70" s="5" t="s">
        <v>1372</v>
      </c>
      <c r="GD70" s="5" t="s">
        <v>1372</v>
      </c>
      <c r="GE70" t="e">
        <f t="shared" si="255"/>
        <v>#VALUE!</v>
      </c>
      <c r="GF70">
        <v>1</v>
      </c>
      <c r="GG70">
        <v>1</v>
      </c>
      <c r="GH70">
        <f t="shared" si="256"/>
        <v>0</v>
      </c>
      <c r="GI70">
        <v>1</v>
      </c>
      <c r="GJ70">
        <v>1</v>
      </c>
      <c r="GK70">
        <f t="shared" si="257"/>
        <v>0</v>
      </c>
      <c r="GL70" s="5" t="s">
        <v>1372</v>
      </c>
      <c r="GM70" s="5" t="s">
        <v>1372</v>
      </c>
      <c r="GN70" t="e">
        <f t="shared" si="258"/>
        <v>#VALUE!</v>
      </c>
    </row>
    <row r="71" spans="1:196" x14ac:dyDescent="0.2">
      <c r="A71" s="5">
        <v>4</v>
      </c>
      <c r="B71">
        <v>1</v>
      </c>
      <c r="C71">
        <v>1</v>
      </c>
      <c r="D71">
        <f t="shared" si="194"/>
        <v>0</v>
      </c>
      <c r="E71">
        <v>4</v>
      </c>
      <c r="F71">
        <v>4</v>
      </c>
      <c r="G71">
        <f t="shared" si="195"/>
        <v>3</v>
      </c>
      <c r="H71">
        <v>1</v>
      </c>
      <c r="I71">
        <v>1</v>
      </c>
      <c r="J71">
        <f t="shared" si="196"/>
        <v>0</v>
      </c>
      <c r="K71" s="5" t="s">
        <v>1372</v>
      </c>
      <c r="L71" s="5" t="s">
        <v>1372</v>
      </c>
      <c r="M71" t="e">
        <f t="shared" si="197"/>
        <v>#VALUE!</v>
      </c>
      <c r="N71">
        <v>2</v>
      </c>
      <c r="O71">
        <v>1</v>
      </c>
      <c r="P71">
        <f t="shared" si="198"/>
        <v>1</v>
      </c>
      <c r="Q71">
        <v>3</v>
      </c>
      <c r="R71">
        <v>1</v>
      </c>
      <c r="S71">
        <f t="shared" si="199"/>
        <v>2</v>
      </c>
      <c r="T71">
        <v>1</v>
      </c>
      <c r="U71">
        <v>2</v>
      </c>
      <c r="V71">
        <f t="shared" si="200"/>
        <v>1</v>
      </c>
      <c r="W71" s="5" t="s">
        <v>1372</v>
      </c>
      <c r="X71" s="5" t="s">
        <v>1372</v>
      </c>
      <c r="Y71" t="e">
        <f t="shared" si="201"/>
        <v>#VALUE!</v>
      </c>
      <c r="Z71" s="5" t="s">
        <v>1372</v>
      </c>
      <c r="AA71" s="5" t="s">
        <v>1372</v>
      </c>
      <c r="AB71" t="e">
        <f t="shared" si="202"/>
        <v>#VALUE!</v>
      </c>
      <c r="AC71">
        <v>2</v>
      </c>
      <c r="AD71">
        <v>2</v>
      </c>
      <c r="AE71">
        <f t="shared" si="203"/>
        <v>0</v>
      </c>
      <c r="AF71">
        <v>3</v>
      </c>
      <c r="AG71">
        <v>3</v>
      </c>
      <c r="AH71">
        <f t="shared" si="204"/>
        <v>0</v>
      </c>
      <c r="AI71">
        <v>2</v>
      </c>
      <c r="AJ71">
        <v>3</v>
      </c>
      <c r="AK71">
        <f t="shared" si="205"/>
        <v>1</v>
      </c>
      <c r="AL71" s="5" t="s">
        <v>1372</v>
      </c>
      <c r="AM71" s="5" t="s">
        <v>1372</v>
      </c>
      <c r="AN71" t="e">
        <f t="shared" si="206"/>
        <v>#VALUE!</v>
      </c>
      <c r="AO71" s="5" t="s">
        <v>1372</v>
      </c>
      <c r="AP71" s="5" t="s">
        <v>1372</v>
      </c>
      <c r="AQ71" t="e">
        <f t="shared" si="207"/>
        <v>#VALUE!</v>
      </c>
      <c r="AR71">
        <v>2</v>
      </c>
      <c r="AS71">
        <v>2</v>
      </c>
      <c r="AT71">
        <f t="shared" si="208"/>
        <v>0</v>
      </c>
      <c r="AU71">
        <v>2</v>
      </c>
      <c r="AV71">
        <v>2</v>
      </c>
      <c r="AW71">
        <f t="shared" si="209"/>
        <v>0</v>
      </c>
      <c r="AX71" s="5" t="s">
        <v>1372</v>
      </c>
      <c r="AY71" s="5" t="s">
        <v>1372</v>
      </c>
      <c r="AZ71" t="e">
        <f t="shared" si="210"/>
        <v>#VALUE!</v>
      </c>
      <c r="BA71" s="5" t="s">
        <v>1372</v>
      </c>
      <c r="BB71" s="5" t="s">
        <v>1372</v>
      </c>
      <c r="BC71" t="e">
        <f t="shared" si="211"/>
        <v>#VALUE!</v>
      </c>
      <c r="BD71">
        <v>2</v>
      </c>
      <c r="BE71">
        <v>2</v>
      </c>
      <c r="BF71">
        <f t="shared" si="212"/>
        <v>0</v>
      </c>
      <c r="BG71">
        <v>1</v>
      </c>
      <c r="BH71">
        <v>1</v>
      </c>
      <c r="BI71">
        <f t="shared" si="213"/>
        <v>0</v>
      </c>
      <c r="BJ71">
        <v>2</v>
      </c>
      <c r="BK71">
        <v>2</v>
      </c>
      <c r="BL71">
        <f t="shared" si="214"/>
        <v>0</v>
      </c>
      <c r="BM71">
        <v>2</v>
      </c>
      <c r="BN71">
        <v>2</v>
      </c>
      <c r="BO71">
        <f t="shared" si="215"/>
        <v>0</v>
      </c>
      <c r="BP71">
        <v>2</v>
      </c>
      <c r="BQ71">
        <v>2</v>
      </c>
      <c r="BR71">
        <f t="shared" si="216"/>
        <v>0</v>
      </c>
      <c r="BS71">
        <v>1</v>
      </c>
      <c r="BT71">
        <v>2</v>
      </c>
      <c r="BU71">
        <f t="shared" si="217"/>
        <v>1</v>
      </c>
      <c r="BV71">
        <v>2</v>
      </c>
      <c r="BW71">
        <v>2</v>
      </c>
      <c r="BX71">
        <f t="shared" si="218"/>
        <v>0</v>
      </c>
      <c r="BY71" s="5" t="s">
        <v>1372</v>
      </c>
      <c r="BZ71" s="5" t="s">
        <v>1372</v>
      </c>
      <c r="CA71" t="e">
        <f t="shared" si="219"/>
        <v>#VALUE!</v>
      </c>
      <c r="CB71">
        <v>1</v>
      </c>
      <c r="CC71">
        <v>1</v>
      </c>
      <c r="CD71">
        <f t="shared" si="220"/>
        <v>0</v>
      </c>
      <c r="CE71">
        <v>1</v>
      </c>
      <c r="CF71">
        <v>1</v>
      </c>
      <c r="CG71">
        <f t="shared" si="221"/>
        <v>0</v>
      </c>
      <c r="CH71" s="5" t="s">
        <v>1372</v>
      </c>
      <c r="CI71" s="5" t="s">
        <v>1372</v>
      </c>
      <c r="CJ71" t="e">
        <f t="shared" si="222"/>
        <v>#VALUE!</v>
      </c>
      <c r="CK71" s="5" t="s">
        <v>1372</v>
      </c>
      <c r="CL71" s="5" t="s">
        <v>1372</v>
      </c>
      <c r="CM71" t="e">
        <f t="shared" si="223"/>
        <v>#VALUE!</v>
      </c>
      <c r="CN71" s="5" t="s">
        <v>1372</v>
      </c>
      <c r="CO71" s="5" t="s">
        <v>1372</v>
      </c>
      <c r="CP71" t="e">
        <f t="shared" si="224"/>
        <v>#VALUE!</v>
      </c>
      <c r="CQ71">
        <v>1</v>
      </c>
      <c r="CR71">
        <v>1</v>
      </c>
      <c r="CS71">
        <f t="shared" si="225"/>
        <v>0</v>
      </c>
      <c r="CT71">
        <v>1</v>
      </c>
      <c r="CU71">
        <v>1</v>
      </c>
      <c r="CV71">
        <f t="shared" si="226"/>
        <v>0</v>
      </c>
      <c r="CW71" s="5" t="s">
        <v>1372</v>
      </c>
      <c r="CX71" s="5" t="s">
        <v>1372</v>
      </c>
      <c r="CY71" t="e">
        <f t="shared" si="227"/>
        <v>#VALUE!</v>
      </c>
      <c r="CZ71">
        <v>1</v>
      </c>
      <c r="DA71">
        <v>1</v>
      </c>
      <c r="DB71">
        <f t="shared" si="228"/>
        <v>0</v>
      </c>
      <c r="DC71">
        <v>1</v>
      </c>
      <c r="DD71">
        <v>1</v>
      </c>
      <c r="DE71">
        <f t="shared" si="229"/>
        <v>0</v>
      </c>
      <c r="DF71">
        <v>1</v>
      </c>
      <c r="DG71">
        <v>1</v>
      </c>
      <c r="DH71">
        <f t="shared" si="230"/>
        <v>0</v>
      </c>
      <c r="DI71">
        <v>1</v>
      </c>
      <c r="DJ71">
        <v>1</v>
      </c>
      <c r="DK71">
        <f t="shared" si="231"/>
        <v>0</v>
      </c>
      <c r="DL71" s="5" t="s">
        <v>1372</v>
      </c>
      <c r="DM71" s="5" t="s">
        <v>1372</v>
      </c>
      <c r="DN71" t="e">
        <f t="shared" si="232"/>
        <v>#VALUE!</v>
      </c>
      <c r="DO71" s="5" t="s">
        <v>1372</v>
      </c>
      <c r="DP71" s="5" t="s">
        <v>1372</v>
      </c>
      <c r="DQ71" t="e">
        <f t="shared" si="233"/>
        <v>#VALUE!</v>
      </c>
      <c r="DR71">
        <v>1</v>
      </c>
      <c r="DS71">
        <v>2</v>
      </c>
      <c r="DT71">
        <f t="shared" si="234"/>
        <v>1</v>
      </c>
      <c r="DU71">
        <v>2</v>
      </c>
      <c r="DV71">
        <v>1</v>
      </c>
      <c r="DW71">
        <f t="shared" si="235"/>
        <v>1</v>
      </c>
      <c r="DX71">
        <v>2</v>
      </c>
      <c r="DY71">
        <v>1</v>
      </c>
      <c r="DZ71">
        <f t="shared" si="236"/>
        <v>1</v>
      </c>
      <c r="EA71" s="5" t="s">
        <v>1372</v>
      </c>
      <c r="EB71" s="5" t="s">
        <v>1372</v>
      </c>
      <c r="EC71" t="e">
        <f t="shared" si="237"/>
        <v>#VALUE!</v>
      </c>
      <c r="ED71">
        <v>1</v>
      </c>
      <c r="EE71">
        <v>1</v>
      </c>
      <c r="EF71">
        <f t="shared" si="238"/>
        <v>0</v>
      </c>
      <c r="EG71" s="5" t="s">
        <v>1372</v>
      </c>
      <c r="EH71" s="5" t="s">
        <v>1372</v>
      </c>
      <c r="EI71" t="e">
        <f t="shared" si="239"/>
        <v>#VALUE!</v>
      </c>
      <c r="EJ71" s="5" t="s">
        <v>1372</v>
      </c>
      <c r="EK71" s="5" t="s">
        <v>1372</v>
      </c>
      <c r="EL71" t="e">
        <f t="shared" si="240"/>
        <v>#VALUE!</v>
      </c>
      <c r="EM71">
        <v>1</v>
      </c>
      <c r="EN71">
        <v>1</v>
      </c>
      <c r="EO71">
        <f t="shared" si="241"/>
        <v>0</v>
      </c>
      <c r="EP71">
        <v>2</v>
      </c>
      <c r="EQ71">
        <v>1</v>
      </c>
      <c r="ER71">
        <f t="shared" si="242"/>
        <v>1</v>
      </c>
      <c r="ES71" s="5" t="s">
        <v>1372</v>
      </c>
      <c r="ET71" s="5" t="s">
        <v>1372</v>
      </c>
      <c r="EU71" t="e">
        <f t="shared" si="243"/>
        <v>#VALUE!</v>
      </c>
      <c r="EV71">
        <v>1</v>
      </c>
      <c r="EW71">
        <v>1</v>
      </c>
      <c r="EX71">
        <f t="shared" si="244"/>
        <v>0</v>
      </c>
      <c r="EY71">
        <v>2</v>
      </c>
      <c r="EZ71">
        <v>1</v>
      </c>
      <c r="FA71">
        <f t="shared" si="245"/>
        <v>1</v>
      </c>
      <c r="FB71">
        <v>2</v>
      </c>
      <c r="FC71">
        <v>1</v>
      </c>
      <c r="FD71">
        <f t="shared" si="246"/>
        <v>1</v>
      </c>
      <c r="FE71">
        <v>1</v>
      </c>
      <c r="FF71">
        <v>1</v>
      </c>
      <c r="FG71">
        <f t="shared" si="247"/>
        <v>0</v>
      </c>
      <c r="FH71">
        <v>1</v>
      </c>
      <c r="FI71">
        <v>1</v>
      </c>
      <c r="FJ71">
        <f t="shared" si="248"/>
        <v>0</v>
      </c>
      <c r="FK71" s="5" t="s">
        <v>1372</v>
      </c>
      <c r="FL71" s="5" t="s">
        <v>1372</v>
      </c>
      <c r="FM71" t="e">
        <f t="shared" si="249"/>
        <v>#VALUE!</v>
      </c>
      <c r="FN71">
        <v>1</v>
      </c>
      <c r="FO71">
        <v>1</v>
      </c>
      <c r="FP71">
        <f t="shared" si="250"/>
        <v>0</v>
      </c>
      <c r="FQ71">
        <v>1</v>
      </c>
      <c r="FR71">
        <v>1</v>
      </c>
      <c r="FS71">
        <f t="shared" si="251"/>
        <v>0</v>
      </c>
      <c r="FT71" s="5" t="s">
        <v>1372</v>
      </c>
      <c r="FU71" s="5" t="s">
        <v>1372</v>
      </c>
      <c r="FV71" t="e">
        <f t="shared" si="252"/>
        <v>#VALUE!</v>
      </c>
      <c r="FW71">
        <v>1</v>
      </c>
      <c r="FX71">
        <v>1</v>
      </c>
      <c r="FY71">
        <f t="shared" si="253"/>
        <v>0</v>
      </c>
      <c r="FZ71">
        <v>1</v>
      </c>
      <c r="GA71">
        <v>1</v>
      </c>
      <c r="GB71">
        <f t="shared" si="254"/>
        <v>0</v>
      </c>
      <c r="GC71" s="5" t="s">
        <v>1372</v>
      </c>
      <c r="GD71" s="5" t="s">
        <v>1372</v>
      </c>
      <c r="GE71" t="e">
        <f t="shared" si="255"/>
        <v>#VALUE!</v>
      </c>
      <c r="GF71">
        <v>1</v>
      </c>
      <c r="GG71">
        <v>2</v>
      </c>
      <c r="GH71">
        <f t="shared" si="256"/>
        <v>1</v>
      </c>
      <c r="GI71">
        <v>1</v>
      </c>
      <c r="GJ71">
        <v>1</v>
      </c>
      <c r="GK71">
        <f t="shared" si="257"/>
        <v>0</v>
      </c>
      <c r="GL71" s="5" t="s">
        <v>1372</v>
      </c>
      <c r="GM71" s="5" t="s">
        <v>1372</v>
      </c>
      <c r="GN71" t="e">
        <f t="shared" si="258"/>
        <v>#VALUE!</v>
      </c>
    </row>
    <row r="72" spans="1:196" x14ac:dyDescent="0.2">
      <c r="A72" s="5">
        <v>7</v>
      </c>
      <c r="B72">
        <v>1</v>
      </c>
      <c r="C72">
        <v>1</v>
      </c>
      <c r="D72">
        <f t="shared" si="194"/>
        <v>0</v>
      </c>
      <c r="E72">
        <v>1</v>
      </c>
      <c r="F72">
        <v>2</v>
      </c>
      <c r="G72">
        <f t="shared" si="195"/>
        <v>1</v>
      </c>
      <c r="H72">
        <v>1</v>
      </c>
      <c r="I72">
        <v>1</v>
      </c>
      <c r="J72">
        <f t="shared" si="196"/>
        <v>0</v>
      </c>
      <c r="K72">
        <v>1</v>
      </c>
      <c r="L72">
        <v>2</v>
      </c>
      <c r="M72">
        <f t="shared" si="197"/>
        <v>1</v>
      </c>
      <c r="N72">
        <v>1</v>
      </c>
      <c r="O72">
        <v>1</v>
      </c>
      <c r="P72">
        <f t="shared" si="198"/>
        <v>0</v>
      </c>
      <c r="Q72">
        <v>1</v>
      </c>
      <c r="R72">
        <v>1</v>
      </c>
      <c r="S72">
        <f t="shared" si="199"/>
        <v>0</v>
      </c>
      <c r="T72" s="5" t="s">
        <v>1372</v>
      </c>
      <c r="U72" s="5" t="s">
        <v>1372</v>
      </c>
      <c r="V72" t="e">
        <f t="shared" si="200"/>
        <v>#VALUE!</v>
      </c>
      <c r="W72" s="5" t="s">
        <v>1372</v>
      </c>
      <c r="X72" s="5" t="s">
        <v>1372</v>
      </c>
      <c r="Y72" t="e">
        <f t="shared" si="201"/>
        <v>#VALUE!</v>
      </c>
      <c r="Z72" s="5" t="s">
        <v>1372</v>
      </c>
      <c r="AA72" s="5" t="s">
        <v>1372</v>
      </c>
      <c r="AB72" t="e">
        <f t="shared" si="202"/>
        <v>#VALUE!</v>
      </c>
      <c r="AC72">
        <v>3</v>
      </c>
      <c r="AD72">
        <v>3</v>
      </c>
      <c r="AE72">
        <f t="shared" si="203"/>
        <v>0</v>
      </c>
      <c r="AF72">
        <v>3</v>
      </c>
      <c r="AG72">
        <v>4</v>
      </c>
      <c r="AH72">
        <f t="shared" si="204"/>
        <v>1</v>
      </c>
      <c r="AI72" s="5" t="s">
        <v>1372</v>
      </c>
      <c r="AJ72" s="5" t="s">
        <v>1372</v>
      </c>
      <c r="AK72" t="e">
        <f t="shared" si="205"/>
        <v>#VALUE!</v>
      </c>
      <c r="AL72" s="5" t="s">
        <v>1372</v>
      </c>
      <c r="AM72" s="5" t="s">
        <v>1372</v>
      </c>
      <c r="AN72" t="e">
        <f t="shared" si="206"/>
        <v>#VALUE!</v>
      </c>
      <c r="AO72" s="5" t="s">
        <v>1372</v>
      </c>
      <c r="AP72" s="5" t="s">
        <v>1372</v>
      </c>
      <c r="AQ72" t="e">
        <f t="shared" si="207"/>
        <v>#VALUE!</v>
      </c>
      <c r="AR72">
        <v>1</v>
      </c>
      <c r="AS72">
        <v>2</v>
      </c>
      <c r="AT72">
        <f t="shared" si="208"/>
        <v>1</v>
      </c>
      <c r="AU72">
        <v>1</v>
      </c>
      <c r="AV72">
        <v>2</v>
      </c>
      <c r="AW72">
        <f t="shared" si="209"/>
        <v>1</v>
      </c>
      <c r="AX72" s="5" t="s">
        <v>1372</v>
      </c>
      <c r="AY72" s="5" t="s">
        <v>1372</v>
      </c>
      <c r="AZ72" t="e">
        <f t="shared" si="210"/>
        <v>#VALUE!</v>
      </c>
      <c r="BA72" s="5" t="s">
        <v>1372</v>
      </c>
      <c r="BB72" s="5" t="s">
        <v>1372</v>
      </c>
      <c r="BC72" t="e">
        <f t="shared" si="211"/>
        <v>#VALUE!</v>
      </c>
      <c r="BD72">
        <v>1</v>
      </c>
      <c r="BE72">
        <v>2</v>
      </c>
      <c r="BF72">
        <f t="shared" si="212"/>
        <v>1</v>
      </c>
      <c r="BG72">
        <v>2</v>
      </c>
      <c r="BH72">
        <v>2</v>
      </c>
      <c r="BI72">
        <f t="shared" si="213"/>
        <v>0</v>
      </c>
      <c r="BJ72" s="5" t="s">
        <v>1372</v>
      </c>
      <c r="BK72" s="5" t="s">
        <v>1372</v>
      </c>
      <c r="BL72" t="e">
        <f t="shared" si="214"/>
        <v>#VALUE!</v>
      </c>
      <c r="BM72" s="5" t="s">
        <v>1372</v>
      </c>
      <c r="BN72" s="5" t="s">
        <v>1372</v>
      </c>
      <c r="BO72" t="e">
        <f t="shared" si="215"/>
        <v>#VALUE!</v>
      </c>
      <c r="BP72">
        <v>1</v>
      </c>
      <c r="BQ72">
        <v>1</v>
      </c>
      <c r="BR72">
        <f t="shared" si="216"/>
        <v>0</v>
      </c>
      <c r="BS72">
        <v>1</v>
      </c>
      <c r="BT72">
        <v>1</v>
      </c>
      <c r="BU72">
        <f t="shared" si="217"/>
        <v>0</v>
      </c>
      <c r="BV72" s="5" t="s">
        <v>1372</v>
      </c>
      <c r="BW72" s="5" t="s">
        <v>1372</v>
      </c>
      <c r="BX72" t="e">
        <f t="shared" si="218"/>
        <v>#VALUE!</v>
      </c>
      <c r="BY72" s="5" t="s">
        <v>1372</v>
      </c>
      <c r="BZ72" s="5" t="s">
        <v>1372</v>
      </c>
      <c r="CA72" t="e">
        <f t="shared" si="219"/>
        <v>#VALUE!</v>
      </c>
      <c r="CB72">
        <v>1</v>
      </c>
      <c r="CC72">
        <v>1</v>
      </c>
      <c r="CD72">
        <f t="shared" si="220"/>
        <v>0</v>
      </c>
      <c r="CE72">
        <v>1</v>
      </c>
      <c r="CF72">
        <v>2</v>
      </c>
      <c r="CG72">
        <f t="shared" si="221"/>
        <v>1</v>
      </c>
      <c r="CH72" s="5" t="s">
        <v>1372</v>
      </c>
      <c r="CI72" s="5" t="s">
        <v>1372</v>
      </c>
      <c r="CJ72" t="e">
        <f t="shared" si="222"/>
        <v>#VALUE!</v>
      </c>
      <c r="CK72" s="5" t="s">
        <v>1372</v>
      </c>
      <c r="CL72" s="5" t="s">
        <v>1372</v>
      </c>
      <c r="CM72" t="e">
        <f t="shared" si="223"/>
        <v>#VALUE!</v>
      </c>
      <c r="CN72" s="5" t="s">
        <v>1372</v>
      </c>
      <c r="CO72" s="5" t="s">
        <v>1372</v>
      </c>
      <c r="CP72" t="e">
        <f t="shared" si="224"/>
        <v>#VALUE!</v>
      </c>
      <c r="CQ72">
        <v>1</v>
      </c>
      <c r="CR72">
        <v>1</v>
      </c>
      <c r="CS72">
        <f t="shared" si="225"/>
        <v>0</v>
      </c>
      <c r="CT72">
        <v>1</v>
      </c>
      <c r="CU72">
        <v>1</v>
      </c>
      <c r="CV72">
        <f t="shared" si="226"/>
        <v>0</v>
      </c>
      <c r="CW72" s="5" t="s">
        <v>1372</v>
      </c>
      <c r="CX72" s="5" t="s">
        <v>1372</v>
      </c>
      <c r="CY72" t="e">
        <f t="shared" si="227"/>
        <v>#VALUE!</v>
      </c>
      <c r="CZ72">
        <v>2</v>
      </c>
      <c r="DA72">
        <v>4</v>
      </c>
      <c r="DB72">
        <f t="shared" si="228"/>
        <v>2</v>
      </c>
      <c r="DC72">
        <v>1</v>
      </c>
      <c r="DD72">
        <v>4</v>
      </c>
      <c r="DE72">
        <f t="shared" si="229"/>
        <v>3</v>
      </c>
      <c r="DF72" s="5" t="s">
        <v>1372</v>
      </c>
      <c r="DG72" s="5" t="s">
        <v>1372</v>
      </c>
      <c r="DH72" t="e">
        <f t="shared" si="230"/>
        <v>#VALUE!</v>
      </c>
      <c r="DI72">
        <v>2</v>
      </c>
      <c r="DJ72">
        <v>4</v>
      </c>
      <c r="DK72">
        <f t="shared" si="231"/>
        <v>2</v>
      </c>
      <c r="DL72">
        <v>1</v>
      </c>
      <c r="DM72">
        <v>2</v>
      </c>
      <c r="DN72">
        <f t="shared" si="232"/>
        <v>1</v>
      </c>
      <c r="DO72">
        <v>2</v>
      </c>
      <c r="DP72">
        <v>3</v>
      </c>
      <c r="DQ72">
        <f t="shared" si="233"/>
        <v>1</v>
      </c>
      <c r="DR72">
        <v>1</v>
      </c>
      <c r="DS72">
        <v>3</v>
      </c>
      <c r="DT72">
        <f t="shared" si="234"/>
        <v>2</v>
      </c>
      <c r="DU72">
        <v>2</v>
      </c>
      <c r="DV72">
        <v>2</v>
      </c>
      <c r="DW72">
        <f t="shared" si="235"/>
        <v>0</v>
      </c>
      <c r="DX72" s="5" t="s">
        <v>1372</v>
      </c>
      <c r="DY72" s="5" t="s">
        <v>1372</v>
      </c>
      <c r="DZ72" t="e">
        <f t="shared" si="236"/>
        <v>#VALUE!</v>
      </c>
      <c r="EA72" s="5" t="s">
        <v>1372</v>
      </c>
      <c r="EB72" s="5" t="s">
        <v>1372</v>
      </c>
      <c r="EC72" t="e">
        <f t="shared" si="237"/>
        <v>#VALUE!</v>
      </c>
      <c r="ED72">
        <v>1</v>
      </c>
      <c r="EE72">
        <v>3</v>
      </c>
      <c r="EF72">
        <f t="shared" si="238"/>
        <v>2</v>
      </c>
      <c r="EG72">
        <v>1</v>
      </c>
      <c r="EH72">
        <v>3</v>
      </c>
      <c r="EI72">
        <f t="shared" si="239"/>
        <v>2</v>
      </c>
      <c r="EJ72">
        <v>2</v>
      </c>
      <c r="EK72">
        <v>3</v>
      </c>
      <c r="EL72">
        <f t="shared" si="240"/>
        <v>1</v>
      </c>
      <c r="EM72">
        <v>1</v>
      </c>
      <c r="EN72">
        <v>1</v>
      </c>
      <c r="EO72">
        <f t="shared" si="241"/>
        <v>0</v>
      </c>
      <c r="EP72">
        <v>2</v>
      </c>
      <c r="EQ72">
        <v>1</v>
      </c>
      <c r="ER72">
        <f t="shared" si="242"/>
        <v>1</v>
      </c>
      <c r="ES72" s="5" t="s">
        <v>1372</v>
      </c>
      <c r="ET72" s="5" t="s">
        <v>1372</v>
      </c>
      <c r="EU72" t="e">
        <f t="shared" si="243"/>
        <v>#VALUE!</v>
      </c>
      <c r="EV72">
        <v>1</v>
      </c>
      <c r="EW72">
        <v>1</v>
      </c>
      <c r="EX72">
        <f t="shared" si="244"/>
        <v>0</v>
      </c>
      <c r="EY72" s="5" t="s">
        <v>1372</v>
      </c>
      <c r="EZ72" s="5" t="s">
        <v>1372</v>
      </c>
      <c r="FA72" t="e">
        <f t="shared" si="245"/>
        <v>#VALUE!</v>
      </c>
      <c r="FB72" s="5" t="s">
        <v>1372</v>
      </c>
      <c r="FC72" s="5" t="s">
        <v>1372</v>
      </c>
      <c r="FD72" t="e">
        <f t="shared" si="246"/>
        <v>#VALUE!</v>
      </c>
      <c r="FE72">
        <v>1</v>
      </c>
      <c r="FF72">
        <v>1</v>
      </c>
      <c r="FG72">
        <f t="shared" si="247"/>
        <v>0</v>
      </c>
      <c r="FH72">
        <v>1</v>
      </c>
      <c r="FI72">
        <v>2</v>
      </c>
      <c r="FJ72">
        <f t="shared" si="248"/>
        <v>1</v>
      </c>
      <c r="FK72" s="5" t="s">
        <v>1372</v>
      </c>
      <c r="FL72" s="5" t="s">
        <v>1372</v>
      </c>
      <c r="FM72" t="e">
        <f t="shared" si="249"/>
        <v>#VALUE!</v>
      </c>
      <c r="FN72">
        <v>1</v>
      </c>
      <c r="FO72">
        <v>1</v>
      </c>
      <c r="FP72">
        <f t="shared" si="250"/>
        <v>0</v>
      </c>
      <c r="FQ72">
        <v>1</v>
      </c>
      <c r="FR72">
        <v>1</v>
      </c>
      <c r="FS72">
        <f t="shared" si="251"/>
        <v>0</v>
      </c>
      <c r="FT72" s="5" t="s">
        <v>1372</v>
      </c>
      <c r="FU72" s="5" t="s">
        <v>1372</v>
      </c>
      <c r="FV72" t="e">
        <f t="shared" si="252"/>
        <v>#VALUE!</v>
      </c>
      <c r="FW72">
        <v>2</v>
      </c>
      <c r="FX72">
        <v>3</v>
      </c>
      <c r="FY72">
        <f t="shared" si="253"/>
        <v>1</v>
      </c>
      <c r="FZ72">
        <v>2</v>
      </c>
      <c r="GA72">
        <v>3</v>
      </c>
      <c r="GB72">
        <f t="shared" si="254"/>
        <v>1</v>
      </c>
      <c r="GC72" s="5" t="s">
        <v>1372</v>
      </c>
      <c r="GD72" s="5" t="s">
        <v>1372</v>
      </c>
      <c r="GE72" t="e">
        <f t="shared" si="255"/>
        <v>#VALUE!</v>
      </c>
      <c r="GF72">
        <v>1</v>
      </c>
      <c r="GG72">
        <v>2</v>
      </c>
      <c r="GH72">
        <f t="shared" si="256"/>
        <v>1</v>
      </c>
      <c r="GI72">
        <v>2</v>
      </c>
      <c r="GJ72">
        <v>2</v>
      </c>
      <c r="GK72">
        <f t="shared" si="257"/>
        <v>0</v>
      </c>
      <c r="GL72" s="5" t="s">
        <v>1372</v>
      </c>
      <c r="GM72" s="5" t="s">
        <v>1372</v>
      </c>
      <c r="GN72" t="e">
        <f t="shared" si="258"/>
        <v>#VALUE!</v>
      </c>
    </row>
    <row r="73" spans="1:196" x14ac:dyDescent="0.2">
      <c r="A73" s="5">
        <v>8</v>
      </c>
      <c r="B73">
        <v>1</v>
      </c>
      <c r="C73">
        <v>2</v>
      </c>
      <c r="D73">
        <f t="shared" si="194"/>
        <v>1</v>
      </c>
      <c r="E73" s="5" t="s">
        <v>1372</v>
      </c>
      <c r="F73" s="5" t="s">
        <v>1372</v>
      </c>
      <c r="G73" t="e">
        <f t="shared" si="195"/>
        <v>#VALUE!</v>
      </c>
      <c r="H73" s="5" t="s">
        <v>1372</v>
      </c>
      <c r="I73" s="5" t="s">
        <v>1372</v>
      </c>
      <c r="J73" t="e">
        <f t="shared" si="196"/>
        <v>#VALUE!</v>
      </c>
      <c r="K73" s="5" t="s">
        <v>1372</v>
      </c>
      <c r="L73" s="5" t="s">
        <v>1372</v>
      </c>
      <c r="M73" t="e">
        <f t="shared" si="197"/>
        <v>#VALUE!</v>
      </c>
      <c r="N73">
        <v>1</v>
      </c>
      <c r="O73">
        <v>1</v>
      </c>
      <c r="P73">
        <f t="shared" si="198"/>
        <v>0</v>
      </c>
      <c r="Q73">
        <v>1</v>
      </c>
      <c r="R73">
        <v>2</v>
      </c>
      <c r="S73">
        <f t="shared" si="199"/>
        <v>1</v>
      </c>
      <c r="T73">
        <v>1</v>
      </c>
      <c r="U73">
        <v>1</v>
      </c>
      <c r="V73">
        <f t="shared" si="200"/>
        <v>0</v>
      </c>
      <c r="W73" s="5" t="s">
        <v>1372</v>
      </c>
      <c r="X73" s="5" t="s">
        <v>1372</v>
      </c>
      <c r="Y73" t="e">
        <f t="shared" si="201"/>
        <v>#VALUE!</v>
      </c>
      <c r="Z73" s="5" t="s">
        <v>1372</v>
      </c>
      <c r="AA73" s="5" t="s">
        <v>1372</v>
      </c>
      <c r="AB73" t="e">
        <f t="shared" si="202"/>
        <v>#VALUE!</v>
      </c>
      <c r="AC73">
        <v>1</v>
      </c>
      <c r="AD73">
        <v>1</v>
      </c>
      <c r="AE73">
        <f t="shared" si="203"/>
        <v>0</v>
      </c>
      <c r="AF73">
        <v>1</v>
      </c>
      <c r="AG73">
        <v>1</v>
      </c>
      <c r="AH73">
        <f t="shared" si="204"/>
        <v>0</v>
      </c>
      <c r="AI73" s="5" t="s">
        <v>1372</v>
      </c>
      <c r="AJ73" s="5" t="s">
        <v>1372</v>
      </c>
      <c r="AK73" t="e">
        <f t="shared" si="205"/>
        <v>#VALUE!</v>
      </c>
      <c r="AL73" s="5" t="s">
        <v>1372</v>
      </c>
      <c r="AM73" s="5" t="s">
        <v>1372</v>
      </c>
      <c r="AN73" t="e">
        <f t="shared" si="206"/>
        <v>#VALUE!</v>
      </c>
      <c r="AO73" s="5" t="s">
        <v>1372</v>
      </c>
      <c r="AP73" s="5" t="s">
        <v>1372</v>
      </c>
      <c r="AQ73" t="e">
        <f t="shared" si="207"/>
        <v>#VALUE!</v>
      </c>
      <c r="AR73">
        <v>1</v>
      </c>
      <c r="AS73">
        <v>1</v>
      </c>
      <c r="AT73">
        <f t="shared" si="208"/>
        <v>0</v>
      </c>
      <c r="AU73">
        <v>1</v>
      </c>
      <c r="AV73">
        <v>1</v>
      </c>
      <c r="AW73">
        <f t="shared" si="209"/>
        <v>0</v>
      </c>
      <c r="AX73" s="5" t="s">
        <v>1372</v>
      </c>
      <c r="AY73" s="5" t="s">
        <v>1372</v>
      </c>
      <c r="AZ73" t="e">
        <f t="shared" si="210"/>
        <v>#VALUE!</v>
      </c>
      <c r="BA73" s="5" t="s">
        <v>1372</v>
      </c>
      <c r="BB73" s="5" t="s">
        <v>1372</v>
      </c>
      <c r="BC73" t="e">
        <f t="shared" si="211"/>
        <v>#VALUE!</v>
      </c>
      <c r="BD73">
        <v>1</v>
      </c>
      <c r="BE73">
        <v>1</v>
      </c>
      <c r="BF73">
        <f t="shared" si="212"/>
        <v>0</v>
      </c>
      <c r="BG73">
        <v>1</v>
      </c>
      <c r="BH73">
        <v>1</v>
      </c>
      <c r="BI73">
        <f t="shared" si="213"/>
        <v>0</v>
      </c>
      <c r="BJ73" s="5" t="s">
        <v>1372</v>
      </c>
      <c r="BK73" s="5" t="s">
        <v>1372</v>
      </c>
      <c r="BL73" t="e">
        <f t="shared" si="214"/>
        <v>#VALUE!</v>
      </c>
      <c r="BM73" s="5" t="s">
        <v>1372</v>
      </c>
      <c r="BN73" s="5" t="s">
        <v>1372</v>
      </c>
      <c r="BO73" t="e">
        <f t="shared" si="215"/>
        <v>#VALUE!</v>
      </c>
      <c r="BP73">
        <v>1</v>
      </c>
      <c r="BQ73">
        <v>1</v>
      </c>
      <c r="BR73">
        <f t="shared" si="216"/>
        <v>0</v>
      </c>
      <c r="BS73">
        <v>1</v>
      </c>
      <c r="BT73">
        <v>1</v>
      </c>
      <c r="BU73">
        <f t="shared" si="217"/>
        <v>0</v>
      </c>
      <c r="BV73">
        <v>1</v>
      </c>
      <c r="BW73">
        <v>1</v>
      </c>
      <c r="BX73">
        <f t="shared" si="218"/>
        <v>0</v>
      </c>
      <c r="BY73" s="5" t="s">
        <v>1372</v>
      </c>
      <c r="BZ73" s="5" t="s">
        <v>1372</v>
      </c>
      <c r="CA73" t="e">
        <f t="shared" si="219"/>
        <v>#VALUE!</v>
      </c>
      <c r="CB73">
        <v>1</v>
      </c>
      <c r="CC73">
        <v>2</v>
      </c>
      <c r="CD73">
        <f t="shared" si="220"/>
        <v>1</v>
      </c>
      <c r="CE73">
        <v>1</v>
      </c>
      <c r="CF73">
        <v>2</v>
      </c>
      <c r="CG73">
        <f t="shared" si="221"/>
        <v>1</v>
      </c>
      <c r="CH73">
        <v>1</v>
      </c>
      <c r="CI73">
        <v>2</v>
      </c>
      <c r="CJ73">
        <f t="shared" si="222"/>
        <v>1</v>
      </c>
      <c r="CK73" s="5" t="s">
        <v>1372</v>
      </c>
      <c r="CL73" s="5" t="s">
        <v>1372</v>
      </c>
      <c r="CM73" t="e">
        <f t="shared" si="223"/>
        <v>#VALUE!</v>
      </c>
      <c r="CN73" s="5" t="s">
        <v>1372</v>
      </c>
      <c r="CO73" s="5" t="s">
        <v>1372</v>
      </c>
      <c r="CP73" t="e">
        <f t="shared" si="224"/>
        <v>#VALUE!</v>
      </c>
      <c r="CQ73">
        <v>1</v>
      </c>
      <c r="CR73">
        <v>2</v>
      </c>
      <c r="CS73">
        <f t="shared" si="225"/>
        <v>1</v>
      </c>
      <c r="CT73">
        <v>1</v>
      </c>
      <c r="CU73">
        <v>2</v>
      </c>
      <c r="CV73">
        <f t="shared" si="226"/>
        <v>1</v>
      </c>
      <c r="CW73">
        <v>1</v>
      </c>
      <c r="CX73">
        <v>2</v>
      </c>
      <c r="CY73">
        <f t="shared" si="227"/>
        <v>1</v>
      </c>
      <c r="CZ73">
        <v>1</v>
      </c>
      <c r="DA73">
        <v>2</v>
      </c>
      <c r="DB73">
        <f t="shared" si="228"/>
        <v>1</v>
      </c>
      <c r="DC73">
        <v>1</v>
      </c>
      <c r="DD73">
        <v>2</v>
      </c>
      <c r="DE73">
        <f t="shared" si="229"/>
        <v>1</v>
      </c>
      <c r="DF73" s="5" t="s">
        <v>1372</v>
      </c>
      <c r="DG73" s="5" t="s">
        <v>1372</v>
      </c>
      <c r="DH73" t="e">
        <f t="shared" si="230"/>
        <v>#VALUE!</v>
      </c>
      <c r="DI73">
        <v>1</v>
      </c>
      <c r="DJ73">
        <v>1</v>
      </c>
      <c r="DK73">
        <f t="shared" si="231"/>
        <v>0</v>
      </c>
      <c r="DL73">
        <v>1</v>
      </c>
      <c r="DM73">
        <v>2</v>
      </c>
      <c r="DN73">
        <f t="shared" si="232"/>
        <v>1</v>
      </c>
      <c r="DO73" s="5" t="s">
        <v>1372</v>
      </c>
      <c r="DP73" s="5" t="s">
        <v>1372</v>
      </c>
      <c r="DQ73" t="e">
        <f t="shared" si="233"/>
        <v>#VALUE!</v>
      </c>
      <c r="DR73">
        <v>1</v>
      </c>
      <c r="DS73">
        <v>1</v>
      </c>
      <c r="DT73">
        <f t="shared" si="234"/>
        <v>0</v>
      </c>
      <c r="DU73">
        <v>1</v>
      </c>
      <c r="DV73">
        <v>2</v>
      </c>
      <c r="DW73">
        <f t="shared" si="235"/>
        <v>1</v>
      </c>
      <c r="DX73">
        <v>1</v>
      </c>
      <c r="DY73">
        <v>2</v>
      </c>
      <c r="DZ73">
        <f t="shared" si="236"/>
        <v>1</v>
      </c>
      <c r="EA73" s="5" t="s">
        <v>1372</v>
      </c>
      <c r="EB73" s="5" t="s">
        <v>1372</v>
      </c>
      <c r="EC73" t="e">
        <f t="shared" si="237"/>
        <v>#VALUE!</v>
      </c>
      <c r="ED73">
        <v>1</v>
      </c>
      <c r="EE73">
        <v>2</v>
      </c>
      <c r="EF73">
        <f t="shared" si="238"/>
        <v>1</v>
      </c>
      <c r="EG73">
        <v>1</v>
      </c>
      <c r="EH73">
        <v>2</v>
      </c>
      <c r="EI73">
        <f t="shared" si="239"/>
        <v>1</v>
      </c>
      <c r="EJ73">
        <v>1</v>
      </c>
      <c r="EK73">
        <v>2</v>
      </c>
      <c r="EL73">
        <f t="shared" si="240"/>
        <v>1</v>
      </c>
      <c r="EM73">
        <v>1</v>
      </c>
      <c r="EN73">
        <v>1</v>
      </c>
      <c r="EO73">
        <f t="shared" si="241"/>
        <v>0</v>
      </c>
      <c r="EP73">
        <v>1</v>
      </c>
      <c r="EQ73">
        <v>1</v>
      </c>
      <c r="ER73">
        <f t="shared" si="242"/>
        <v>0</v>
      </c>
      <c r="ES73">
        <v>1</v>
      </c>
      <c r="ET73">
        <v>1</v>
      </c>
      <c r="EU73">
        <f t="shared" si="243"/>
        <v>0</v>
      </c>
      <c r="EV73">
        <v>1</v>
      </c>
      <c r="EW73">
        <v>1</v>
      </c>
      <c r="EX73">
        <f t="shared" si="244"/>
        <v>0</v>
      </c>
      <c r="EY73">
        <v>1</v>
      </c>
      <c r="EZ73">
        <v>1</v>
      </c>
      <c r="FA73">
        <f t="shared" si="245"/>
        <v>0</v>
      </c>
      <c r="FB73">
        <v>1</v>
      </c>
      <c r="FC73">
        <v>1</v>
      </c>
      <c r="FD73">
        <f t="shared" si="246"/>
        <v>0</v>
      </c>
      <c r="FE73">
        <v>1</v>
      </c>
      <c r="FF73">
        <v>1</v>
      </c>
      <c r="FG73">
        <f t="shared" si="247"/>
        <v>0</v>
      </c>
      <c r="FH73">
        <v>1</v>
      </c>
      <c r="FI73">
        <v>1</v>
      </c>
      <c r="FJ73">
        <f t="shared" si="248"/>
        <v>0</v>
      </c>
      <c r="FK73">
        <v>1</v>
      </c>
      <c r="FL73">
        <v>1</v>
      </c>
      <c r="FM73">
        <f t="shared" si="249"/>
        <v>0</v>
      </c>
      <c r="FN73">
        <v>1</v>
      </c>
      <c r="FO73">
        <v>1</v>
      </c>
      <c r="FP73">
        <f t="shared" si="250"/>
        <v>0</v>
      </c>
      <c r="FQ73">
        <v>1</v>
      </c>
      <c r="FR73">
        <v>2</v>
      </c>
      <c r="FS73">
        <f t="shared" si="251"/>
        <v>1</v>
      </c>
      <c r="FT73">
        <v>1</v>
      </c>
      <c r="FU73">
        <v>1</v>
      </c>
      <c r="FV73">
        <f t="shared" si="252"/>
        <v>0</v>
      </c>
      <c r="FW73">
        <v>1</v>
      </c>
      <c r="FX73">
        <v>1</v>
      </c>
      <c r="FY73">
        <f t="shared" si="253"/>
        <v>0</v>
      </c>
      <c r="FZ73">
        <v>1</v>
      </c>
      <c r="GA73">
        <v>1</v>
      </c>
      <c r="GB73">
        <f t="shared" si="254"/>
        <v>0</v>
      </c>
      <c r="GC73" s="5" t="s">
        <v>1372</v>
      </c>
      <c r="GD73" s="5" t="s">
        <v>1372</v>
      </c>
      <c r="GE73" t="e">
        <f t="shared" si="255"/>
        <v>#VALUE!</v>
      </c>
      <c r="GF73">
        <v>1</v>
      </c>
      <c r="GG73">
        <v>1</v>
      </c>
      <c r="GH73">
        <f t="shared" si="256"/>
        <v>0</v>
      </c>
      <c r="GI73">
        <v>1</v>
      </c>
      <c r="GJ73">
        <v>1</v>
      </c>
      <c r="GK73">
        <f t="shared" si="257"/>
        <v>0</v>
      </c>
      <c r="GL73">
        <v>1</v>
      </c>
      <c r="GM73">
        <v>1</v>
      </c>
      <c r="GN73">
        <f t="shared" si="258"/>
        <v>0</v>
      </c>
    </row>
    <row r="74" spans="1:196" x14ac:dyDescent="0.2">
      <c r="A74" s="5">
        <v>9</v>
      </c>
      <c r="B74">
        <v>1</v>
      </c>
      <c r="C74">
        <v>2</v>
      </c>
      <c r="D74">
        <f t="shared" si="194"/>
        <v>1</v>
      </c>
      <c r="E74">
        <v>1</v>
      </c>
      <c r="F74">
        <v>2</v>
      </c>
      <c r="G74">
        <f t="shared" si="195"/>
        <v>1</v>
      </c>
      <c r="H74" s="5" t="s">
        <v>1372</v>
      </c>
      <c r="I74" s="5" t="s">
        <v>1372</v>
      </c>
      <c r="J74" t="e">
        <f t="shared" si="196"/>
        <v>#VALUE!</v>
      </c>
      <c r="K74" s="5" t="s">
        <v>1372</v>
      </c>
      <c r="L74" s="5" t="s">
        <v>1372</v>
      </c>
      <c r="M74" t="e">
        <f t="shared" si="197"/>
        <v>#VALUE!</v>
      </c>
      <c r="N74">
        <v>1</v>
      </c>
      <c r="O74">
        <v>1</v>
      </c>
      <c r="P74">
        <f t="shared" si="198"/>
        <v>0</v>
      </c>
      <c r="Q74">
        <v>1</v>
      </c>
      <c r="R74">
        <v>1</v>
      </c>
      <c r="S74">
        <f t="shared" si="199"/>
        <v>0</v>
      </c>
      <c r="T74" s="5" t="s">
        <v>1372</v>
      </c>
      <c r="U74" s="5" t="s">
        <v>1372</v>
      </c>
      <c r="V74" t="e">
        <f t="shared" si="200"/>
        <v>#VALUE!</v>
      </c>
      <c r="W74" s="5" t="s">
        <v>1372</v>
      </c>
      <c r="X74" s="5" t="s">
        <v>1372</v>
      </c>
      <c r="Y74" t="e">
        <f t="shared" si="201"/>
        <v>#VALUE!</v>
      </c>
      <c r="Z74" s="5" t="s">
        <v>1372</v>
      </c>
      <c r="AA74" s="5" t="s">
        <v>1372</v>
      </c>
      <c r="AB74" t="e">
        <f t="shared" si="202"/>
        <v>#VALUE!</v>
      </c>
      <c r="AC74">
        <v>1</v>
      </c>
      <c r="AD74">
        <v>2</v>
      </c>
      <c r="AE74">
        <f t="shared" si="203"/>
        <v>1</v>
      </c>
      <c r="AF74">
        <v>1</v>
      </c>
      <c r="AG74">
        <v>1</v>
      </c>
      <c r="AH74">
        <f t="shared" si="204"/>
        <v>0</v>
      </c>
      <c r="AI74">
        <v>1</v>
      </c>
      <c r="AJ74">
        <v>2</v>
      </c>
      <c r="AK74">
        <f t="shared" si="205"/>
        <v>1</v>
      </c>
      <c r="AL74" s="5" t="s">
        <v>1372</v>
      </c>
      <c r="AM74" s="5" t="s">
        <v>1372</v>
      </c>
      <c r="AN74" t="e">
        <f t="shared" si="206"/>
        <v>#VALUE!</v>
      </c>
      <c r="AO74" s="5" t="s">
        <v>1372</v>
      </c>
      <c r="AP74" s="5" t="s">
        <v>1372</v>
      </c>
      <c r="AQ74" t="e">
        <f t="shared" si="207"/>
        <v>#VALUE!</v>
      </c>
      <c r="AR74">
        <v>1</v>
      </c>
      <c r="AS74">
        <v>1</v>
      </c>
      <c r="AT74">
        <f t="shared" si="208"/>
        <v>0</v>
      </c>
      <c r="AU74">
        <v>1</v>
      </c>
      <c r="AV74">
        <v>2</v>
      </c>
      <c r="AW74">
        <f t="shared" si="209"/>
        <v>1</v>
      </c>
      <c r="AX74">
        <v>1</v>
      </c>
      <c r="AY74">
        <v>1</v>
      </c>
      <c r="AZ74">
        <f t="shared" si="210"/>
        <v>0</v>
      </c>
      <c r="BA74" s="5" t="s">
        <v>1372</v>
      </c>
      <c r="BB74" s="5" t="s">
        <v>1372</v>
      </c>
      <c r="BC74" t="e">
        <f t="shared" si="211"/>
        <v>#VALUE!</v>
      </c>
      <c r="BD74">
        <v>1</v>
      </c>
      <c r="BE74">
        <v>1</v>
      </c>
      <c r="BF74">
        <f t="shared" si="212"/>
        <v>0</v>
      </c>
      <c r="BG74">
        <v>1</v>
      </c>
      <c r="BH74">
        <v>1</v>
      </c>
      <c r="BI74">
        <f t="shared" si="213"/>
        <v>0</v>
      </c>
      <c r="BJ74" s="5" t="s">
        <v>1372</v>
      </c>
      <c r="BK74" s="5" t="s">
        <v>1372</v>
      </c>
      <c r="BL74" t="e">
        <f t="shared" si="214"/>
        <v>#VALUE!</v>
      </c>
      <c r="BM74" s="5" t="s">
        <v>1372</v>
      </c>
      <c r="BN74" s="5" t="s">
        <v>1372</v>
      </c>
      <c r="BO74" t="e">
        <f t="shared" si="215"/>
        <v>#VALUE!</v>
      </c>
      <c r="BP74">
        <v>1</v>
      </c>
      <c r="BQ74">
        <v>1</v>
      </c>
      <c r="BR74">
        <f t="shared" si="216"/>
        <v>0</v>
      </c>
      <c r="BS74">
        <v>1</v>
      </c>
      <c r="BT74">
        <v>1</v>
      </c>
      <c r="BU74">
        <f t="shared" si="217"/>
        <v>0</v>
      </c>
      <c r="BV74" s="5" t="s">
        <v>1372</v>
      </c>
      <c r="BW74" s="5" t="s">
        <v>1372</v>
      </c>
      <c r="BX74" t="e">
        <f t="shared" si="218"/>
        <v>#VALUE!</v>
      </c>
      <c r="BY74" s="5" t="s">
        <v>1372</v>
      </c>
      <c r="BZ74" s="5" t="s">
        <v>1372</v>
      </c>
      <c r="CA74" t="e">
        <f t="shared" si="219"/>
        <v>#VALUE!</v>
      </c>
      <c r="CB74">
        <v>1</v>
      </c>
      <c r="CC74">
        <v>1</v>
      </c>
      <c r="CD74">
        <f t="shared" si="220"/>
        <v>0</v>
      </c>
      <c r="CE74">
        <v>1</v>
      </c>
      <c r="CF74">
        <v>1</v>
      </c>
      <c r="CG74">
        <f t="shared" si="221"/>
        <v>0</v>
      </c>
      <c r="CH74" s="5" t="s">
        <v>1372</v>
      </c>
      <c r="CI74" s="5" t="s">
        <v>1372</v>
      </c>
      <c r="CJ74" t="e">
        <f t="shared" si="222"/>
        <v>#VALUE!</v>
      </c>
      <c r="CK74" s="5" t="s">
        <v>1372</v>
      </c>
      <c r="CL74" s="5" t="s">
        <v>1372</v>
      </c>
      <c r="CM74" t="e">
        <f t="shared" si="223"/>
        <v>#VALUE!</v>
      </c>
      <c r="CN74" s="5" t="s">
        <v>1372</v>
      </c>
      <c r="CO74" s="5" t="s">
        <v>1372</v>
      </c>
      <c r="CP74" t="e">
        <f t="shared" si="224"/>
        <v>#VALUE!</v>
      </c>
      <c r="CQ74">
        <v>1</v>
      </c>
      <c r="CR74">
        <v>1</v>
      </c>
      <c r="CS74">
        <f t="shared" si="225"/>
        <v>0</v>
      </c>
      <c r="CT74">
        <v>1</v>
      </c>
      <c r="CU74">
        <v>1</v>
      </c>
      <c r="CV74">
        <f t="shared" si="226"/>
        <v>0</v>
      </c>
      <c r="CW74" s="5" t="s">
        <v>1372</v>
      </c>
      <c r="CX74" s="5" t="s">
        <v>1372</v>
      </c>
      <c r="CY74" t="e">
        <f t="shared" si="227"/>
        <v>#VALUE!</v>
      </c>
      <c r="CZ74">
        <v>1</v>
      </c>
      <c r="DA74">
        <v>1</v>
      </c>
      <c r="DB74">
        <f t="shared" si="228"/>
        <v>0</v>
      </c>
      <c r="DC74">
        <v>1</v>
      </c>
      <c r="DD74">
        <v>1</v>
      </c>
      <c r="DE74">
        <f t="shared" si="229"/>
        <v>0</v>
      </c>
      <c r="DF74" s="5" t="s">
        <v>1372</v>
      </c>
      <c r="DG74" s="5" t="s">
        <v>1372</v>
      </c>
      <c r="DH74" t="e">
        <f t="shared" si="230"/>
        <v>#VALUE!</v>
      </c>
      <c r="DI74">
        <v>1</v>
      </c>
      <c r="DJ74">
        <v>2</v>
      </c>
      <c r="DK74">
        <f t="shared" si="231"/>
        <v>1</v>
      </c>
      <c r="DL74" s="5" t="s">
        <v>1372</v>
      </c>
      <c r="DM74" s="5" t="s">
        <v>1372</v>
      </c>
      <c r="DN74" t="e">
        <f t="shared" si="232"/>
        <v>#VALUE!</v>
      </c>
      <c r="DO74" s="5" t="s">
        <v>1372</v>
      </c>
      <c r="DP74" s="5" t="s">
        <v>1372</v>
      </c>
      <c r="DQ74" t="e">
        <f t="shared" si="233"/>
        <v>#VALUE!</v>
      </c>
      <c r="DR74">
        <v>1</v>
      </c>
      <c r="DS74">
        <v>1</v>
      </c>
      <c r="DT74">
        <f t="shared" si="234"/>
        <v>0</v>
      </c>
      <c r="DU74">
        <v>1</v>
      </c>
      <c r="DV74">
        <v>2</v>
      </c>
      <c r="DW74">
        <f t="shared" si="235"/>
        <v>1</v>
      </c>
      <c r="DX74">
        <v>1</v>
      </c>
      <c r="DY74">
        <v>2</v>
      </c>
      <c r="DZ74">
        <f t="shared" si="236"/>
        <v>1</v>
      </c>
      <c r="EA74" s="5" t="s">
        <v>1372</v>
      </c>
      <c r="EB74" s="5" t="s">
        <v>1372</v>
      </c>
      <c r="EC74" t="e">
        <f t="shared" si="237"/>
        <v>#VALUE!</v>
      </c>
      <c r="ED74">
        <v>1</v>
      </c>
      <c r="EE74">
        <v>1</v>
      </c>
      <c r="EF74">
        <f t="shared" si="238"/>
        <v>0</v>
      </c>
      <c r="EG74">
        <v>1</v>
      </c>
      <c r="EH74">
        <v>1</v>
      </c>
      <c r="EI74">
        <f t="shared" si="239"/>
        <v>0</v>
      </c>
      <c r="EJ74" s="5" t="s">
        <v>1372</v>
      </c>
      <c r="EK74" s="5" t="s">
        <v>1372</v>
      </c>
      <c r="EL74" t="e">
        <f t="shared" si="240"/>
        <v>#VALUE!</v>
      </c>
      <c r="EM74">
        <v>1</v>
      </c>
      <c r="EN74">
        <v>2</v>
      </c>
      <c r="EO74">
        <f t="shared" si="241"/>
        <v>1</v>
      </c>
      <c r="EP74">
        <v>1</v>
      </c>
      <c r="EQ74">
        <v>2</v>
      </c>
      <c r="ER74">
        <f t="shared" si="242"/>
        <v>1</v>
      </c>
      <c r="ES74" s="5" t="s">
        <v>1372</v>
      </c>
      <c r="ET74" s="5" t="s">
        <v>1372</v>
      </c>
      <c r="EU74" t="e">
        <f t="shared" si="243"/>
        <v>#VALUE!</v>
      </c>
      <c r="EV74">
        <v>1</v>
      </c>
      <c r="EW74">
        <v>1</v>
      </c>
      <c r="EX74">
        <f t="shared" si="244"/>
        <v>0</v>
      </c>
      <c r="EY74">
        <v>1</v>
      </c>
      <c r="EZ74">
        <v>1</v>
      </c>
      <c r="FA74">
        <f t="shared" si="245"/>
        <v>0</v>
      </c>
      <c r="FB74">
        <v>1</v>
      </c>
      <c r="FC74">
        <v>1</v>
      </c>
      <c r="FD74">
        <f t="shared" si="246"/>
        <v>0</v>
      </c>
      <c r="FE74">
        <v>1</v>
      </c>
      <c r="FF74">
        <v>1</v>
      </c>
      <c r="FG74">
        <f t="shared" si="247"/>
        <v>0</v>
      </c>
      <c r="FH74">
        <v>1</v>
      </c>
      <c r="FI74">
        <v>1</v>
      </c>
      <c r="FJ74">
        <f t="shared" si="248"/>
        <v>0</v>
      </c>
      <c r="FK74" s="5" t="s">
        <v>1372</v>
      </c>
      <c r="FL74" s="5" t="s">
        <v>1372</v>
      </c>
      <c r="FM74" t="e">
        <f t="shared" si="249"/>
        <v>#VALUE!</v>
      </c>
      <c r="FN74">
        <v>1</v>
      </c>
      <c r="FO74">
        <v>1</v>
      </c>
      <c r="FP74">
        <f t="shared" si="250"/>
        <v>0</v>
      </c>
      <c r="FQ74">
        <v>1</v>
      </c>
      <c r="FR74">
        <v>2</v>
      </c>
      <c r="FS74">
        <f t="shared" si="251"/>
        <v>1</v>
      </c>
      <c r="FT74" s="5" t="s">
        <v>1372</v>
      </c>
      <c r="FU74" s="5" t="s">
        <v>1372</v>
      </c>
      <c r="FV74" t="e">
        <f t="shared" si="252"/>
        <v>#VALUE!</v>
      </c>
      <c r="FW74">
        <v>1</v>
      </c>
      <c r="FX74">
        <v>1</v>
      </c>
      <c r="FY74">
        <f t="shared" si="253"/>
        <v>0</v>
      </c>
      <c r="FZ74">
        <v>1</v>
      </c>
      <c r="GA74">
        <v>1</v>
      </c>
      <c r="GB74">
        <f t="shared" si="254"/>
        <v>0</v>
      </c>
      <c r="GC74" s="5" t="s">
        <v>1372</v>
      </c>
      <c r="GD74" s="5" t="s">
        <v>1372</v>
      </c>
      <c r="GE74" t="e">
        <f t="shared" si="255"/>
        <v>#VALUE!</v>
      </c>
      <c r="GF74">
        <v>4</v>
      </c>
      <c r="GG74">
        <v>2</v>
      </c>
      <c r="GH74">
        <f t="shared" si="256"/>
        <v>2</v>
      </c>
      <c r="GI74" s="5" t="s">
        <v>1372</v>
      </c>
      <c r="GJ74" s="5" t="s">
        <v>1372</v>
      </c>
      <c r="GK74" t="e">
        <f t="shared" si="257"/>
        <v>#VALUE!</v>
      </c>
      <c r="GL74" s="5" t="s">
        <v>1372</v>
      </c>
      <c r="GM74" s="5" t="s">
        <v>1372</v>
      </c>
      <c r="GN74" t="e">
        <f t="shared" si="258"/>
        <v>#VALUE!</v>
      </c>
    </row>
    <row r="75" spans="1:196" x14ac:dyDescent="0.2">
      <c r="A75" s="5">
        <v>10</v>
      </c>
      <c r="B75">
        <v>2</v>
      </c>
      <c r="C75">
        <v>2</v>
      </c>
      <c r="D75">
        <f t="shared" si="194"/>
        <v>0</v>
      </c>
      <c r="E75">
        <v>1</v>
      </c>
      <c r="F75">
        <v>2</v>
      </c>
      <c r="G75">
        <f t="shared" si="195"/>
        <v>0</v>
      </c>
      <c r="H75" s="5" t="s">
        <v>1372</v>
      </c>
      <c r="I75" s="5" t="s">
        <v>1372</v>
      </c>
      <c r="J75" t="e">
        <f t="shared" si="196"/>
        <v>#VALUE!</v>
      </c>
      <c r="K75" s="5" t="s">
        <v>1372</v>
      </c>
      <c r="L75" s="5" t="s">
        <v>1372</v>
      </c>
      <c r="M75" t="e">
        <f t="shared" si="197"/>
        <v>#VALUE!</v>
      </c>
      <c r="N75">
        <v>1</v>
      </c>
      <c r="O75">
        <v>2</v>
      </c>
      <c r="P75">
        <f t="shared" si="198"/>
        <v>1</v>
      </c>
      <c r="Q75">
        <v>1</v>
      </c>
      <c r="R75">
        <v>2</v>
      </c>
      <c r="S75">
        <f t="shared" si="199"/>
        <v>1</v>
      </c>
      <c r="T75">
        <v>1</v>
      </c>
      <c r="U75">
        <v>2</v>
      </c>
      <c r="V75">
        <f t="shared" si="200"/>
        <v>1</v>
      </c>
      <c r="W75">
        <v>1</v>
      </c>
      <c r="X75">
        <v>2</v>
      </c>
      <c r="Y75">
        <f t="shared" si="201"/>
        <v>1</v>
      </c>
      <c r="Z75">
        <v>1</v>
      </c>
      <c r="AA75">
        <v>2</v>
      </c>
      <c r="AB75">
        <f t="shared" si="202"/>
        <v>1</v>
      </c>
      <c r="AC75">
        <v>1</v>
      </c>
      <c r="AD75">
        <v>2</v>
      </c>
      <c r="AE75">
        <f t="shared" si="203"/>
        <v>1</v>
      </c>
      <c r="AF75">
        <v>1</v>
      </c>
      <c r="AG75">
        <v>1</v>
      </c>
      <c r="AH75">
        <f t="shared" si="204"/>
        <v>0</v>
      </c>
      <c r="AI75">
        <v>1</v>
      </c>
      <c r="AJ75">
        <v>1</v>
      </c>
      <c r="AK75">
        <f t="shared" si="205"/>
        <v>0</v>
      </c>
      <c r="AL75">
        <v>1</v>
      </c>
      <c r="AM75">
        <v>1</v>
      </c>
      <c r="AN75">
        <f t="shared" si="206"/>
        <v>0</v>
      </c>
      <c r="AO75">
        <v>1</v>
      </c>
      <c r="AP75">
        <v>1</v>
      </c>
      <c r="AQ75">
        <f t="shared" si="207"/>
        <v>0</v>
      </c>
      <c r="AR75">
        <v>1</v>
      </c>
      <c r="AS75">
        <v>1</v>
      </c>
      <c r="AT75">
        <f t="shared" si="208"/>
        <v>0</v>
      </c>
      <c r="AU75">
        <v>1</v>
      </c>
      <c r="AV75">
        <v>1</v>
      </c>
      <c r="AW75">
        <f t="shared" si="209"/>
        <v>0</v>
      </c>
      <c r="AX75">
        <v>1</v>
      </c>
      <c r="AY75">
        <v>1</v>
      </c>
      <c r="AZ75">
        <f t="shared" si="210"/>
        <v>0</v>
      </c>
      <c r="BA75">
        <v>1</v>
      </c>
      <c r="BB75">
        <v>1</v>
      </c>
      <c r="BC75">
        <f t="shared" si="211"/>
        <v>0</v>
      </c>
      <c r="BD75">
        <v>1</v>
      </c>
      <c r="BE75">
        <v>2</v>
      </c>
      <c r="BF75">
        <f t="shared" si="212"/>
        <v>1</v>
      </c>
      <c r="BG75">
        <v>1</v>
      </c>
      <c r="BH75">
        <v>2</v>
      </c>
      <c r="BI75">
        <f t="shared" si="213"/>
        <v>1</v>
      </c>
      <c r="BJ75" s="5" t="s">
        <v>1372</v>
      </c>
      <c r="BK75" s="5" t="s">
        <v>1372</v>
      </c>
      <c r="BL75" t="e">
        <f t="shared" si="214"/>
        <v>#VALUE!</v>
      </c>
      <c r="BM75" s="5" t="s">
        <v>1372</v>
      </c>
      <c r="BN75" s="5" t="s">
        <v>1372</v>
      </c>
      <c r="BO75" t="e">
        <f t="shared" si="215"/>
        <v>#VALUE!</v>
      </c>
      <c r="BP75">
        <v>1</v>
      </c>
      <c r="BQ75">
        <v>2</v>
      </c>
      <c r="BR75">
        <f t="shared" si="216"/>
        <v>1</v>
      </c>
      <c r="BS75">
        <v>1</v>
      </c>
      <c r="BT75">
        <v>1</v>
      </c>
      <c r="BU75">
        <f t="shared" si="217"/>
        <v>0</v>
      </c>
      <c r="BV75">
        <v>1</v>
      </c>
      <c r="BW75">
        <v>1</v>
      </c>
      <c r="BX75">
        <f t="shared" si="218"/>
        <v>0</v>
      </c>
      <c r="BY75" s="5" t="s">
        <v>1372</v>
      </c>
      <c r="BZ75" s="5" t="s">
        <v>1372</v>
      </c>
      <c r="CA75" t="e">
        <f t="shared" si="219"/>
        <v>#VALUE!</v>
      </c>
      <c r="CB75">
        <v>1</v>
      </c>
      <c r="CC75">
        <v>1</v>
      </c>
      <c r="CD75">
        <f t="shared" si="220"/>
        <v>0</v>
      </c>
      <c r="CE75">
        <v>1</v>
      </c>
      <c r="CF75">
        <v>1</v>
      </c>
      <c r="CG75">
        <f t="shared" si="221"/>
        <v>0</v>
      </c>
      <c r="CH75">
        <v>1</v>
      </c>
      <c r="CI75">
        <v>1</v>
      </c>
      <c r="CJ75">
        <f t="shared" si="222"/>
        <v>0</v>
      </c>
      <c r="CK75" s="5" t="s">
        <v>1372</v>
      </c>
      <c r="CL75" s="5" t="s">
        <v>1372</v>
      </c>
      <c r="CM75" t="e">
        <f t="shared" si="223"/>
        <v>#VALUE!</v>
      </c>
      <c r="CN75" s="5" t="s">
        <v>1372</v>
      </c>
      <c r="CO75" s="5" t="s">
        <v>1372</v>
      </c>
      <c r="CP75" t="e">
        <f t="shared" si="224"/>
        <v>#VALUE!</v>
      </c>
      <c r="CQ75">
        <v>1</v>
      </c>
      <c r="CR75">
        <v>1</v>
      </c>
      <c r="CS75">
        <f t="shared" si="225"/>
        <v>0</v>
      </c>
      <c r="CT75">
        <v>1</v>
      </c>
      <c r="CU75">
        <v>1</v>
      </c>
      <c r="CV75">
        <f t="shared" si="226"/>
        <v>0</v>
      </c>
      <c r="CW75" s="5" t="s">
        <v>1372</v>
      </c>
      <c r="CX75" s="5" t="s">
        <v>1372</v>
      </c>
      <c r="CY75" t="e">
        <f t="shared" si="227"/>
        <v>#VALUE!</v>
      </c>
      <c r="CZ75">
        <v>1</v>
      </c>
      <c r="DA75">
        <v>1</v>
      </c>
      <c r="DB75">
        <f t="shared" si="228"/>
        <v>0</v>
      </c>
      <c r="DC75">
        <v>1</v>
      </c>
      <c r="DD75">
        <v>1</v>
      </c>
      <c r="DE75">
        <f t="shared" si="229"/>
        <v>0</v>
      </c>
      <c r="DF75">
        <v>1</v>
      </c>
      <c r="DG75">
        <v>1</v>
      </c>
      <c r="DH75">
        <f t="shared" si="230"/>
        <v>0</v>
      </c>
      <c r="DI75">
        <v>1</v>
      </c>
      <c r="DJ75">
        <v>1</v>
      </c>
      <c r="DK75">
        <f t="shared" si="231"/>
        <v>0</v>
      </c>
      <c r="DL75">
        <v>1</v>
      </c>
      <c r="DM75">
        <v>1</v>
      </c>
      <c r="DN75">
        <f t="shared" si="232"/>
        <v>0</v>
      </c>
      <c r="DO75">
        <v>1</v>
      </c>
      <c r="DP75">
        <v>1</v>
      </c>
      <c r="DQ75">
        <f t="shared" si="233"/>
        <v>0</v>
      </c>
      <c r="DR75">
        <v>1</v>
      </c>
      <c r="DS75">
        <v>2</v>
      </c>
      <c r="DT75">
        <f t="shared" si="234"/>
        <v>1</v>
      </c>
      <c r="DU75">
        <v>1</v>
      </c>
      <c r="DV75">
        <v>2</v>
      </c>
      <c r="DW75">
        <f t="shared" si="235"/>
        <v>1</v>
      </c>
      <c r="DX75">
        <v>1</v>
      </c>
      <c r="DY75">
        <v>2</v>
      </c>
      <c r="DZ75">
        <f t="shared" si="236"/>
        <v>1</v>
      </c>
      <c r="EA75">
        <v>1</v>
      </c>
      <c r="EB75">
        <v>2</v>
      </c>
      <c r="EC75">
        <f t="shared" si="237"/>
        <v>1</v>
      </c>
      <c r="ED75">
        <v>1</v>
      </c>
      <c r="EE75">
        <v>2</v>
      </c>
      <c r="EF75">
        <f t="shared" si="238"/>
        <v>1</v>
      </c>
      <c r="EG75">
        <v>1</v>
      </c>
      <c r="EH75">
        <v>2</v>
      </c>
      <c r="EI75">
        <f t="shared" si="239"/>
        <v>1</v>
      </c>
      <c r="EJ75" s="5" t="s">
        <v>1372</v>
      </c>
      <c r="EK75" s="5" t="s">
        <v>1372</v>
      </c>
      <c r="EL75" t="e">
        <f t="shared" si="240"/>
        <v>#VALUE!</v>
      </c>
      <c r="EM75">
        <v>1</v>
      </c>
      <c r="EN75">
        <v>1</v>
      </c>
      <c r="EO75">
        <f t="shared" si="241"/>
        <v>0</v>
      </c>
      <c r="EP75">
        <v>2</v>
      </c>
      <c r="EQ75">
        <v>2</v>
      </c>
      <c r="ER75">
        <f t="shared" si="242"/>
        <v>0</v>
      </c>
      <c r="ES75" s="5" t="s">
        <v>1372</v>
      </c>
      <c r="ET75" s="5" t="s">
        <v>1372</v>
      </c>
      <c r="EU75" t="e">
        <f t="shared" si="243"/>
        <v>#VALUE!</v>
      </c>
      <c r="EV75">
        <v>1</v>
      </c>
      <c r="EW75">
        <v>2</v>
      </c>
      <c r="EX75">
        <f t="shared" si="244"/>
        <v>1</v>
      </c>
      <c r="EY75">
        <v>1</v>
      </c>
      <c r="EZ75">
        <v>2</v>
      </c>
      <c r="FA75">
        <f t="shared" si="245"/>
        <v>1</v>
      </c>
      <c r="FB75">
        <v>1</v>
      </c>
      <c r="FC75">
        <v>1</v>
      </c>
      <c r="FD75">
        <f t="shared" si="246"/>
        <v>0</v>
      </c>
      <c r="FE75">
        <v>1</v>
      </c>
      <c r="FF75">
        <v>2</v>
      </c>
      <c r="FG75">
        <f t="shared" si="247"/>
        <v>1</v>
      </c>
      <c r="FH75">
        <v>1</v>
      </c>
      <c r="FI75">
        <v>1</v>
      </c>
      <c r="FJ75">
        <f t="shared" si="248"/>
        <v>0</v>
      </c>
      <c r="FK75" s="5" t="s">
        <v>1372</v>
      </c>
      <c r="FL75" s="5" t="s">
        <v>1372</v>
      </c>
      <c r="FM75" t="e">
        <f t="shared" si="249"/>
        <v>#VALUE!</v>
      </c>
      <c r="FN75">
        <v>1</v>
      </c>
      <c r="FO75">
        <v>1</v>
      </c>
      <c r="FP75">
        <f t="shared" si="250"/>
        <v>0</v>
      </c>
      <c r="FQ75">
        <v>1</v>
      </c>
      <c r="FR75">
        <v>1</v>
      </c>
      <c r="FS75">
        <f t="shared" si="251"/>
        <v>0</v>
      </c>
      <c r="FT75" s="5" t="s">
        <v>1372</v>
      </c>
      <c r="FU75" s="5" t="s">
        <v>1372</v>
      </c>
      <c r="FV75" t="e">
        <f t="shared" si="252"/>
        <v>#VALUE!</v>
      </c>
      <c r="FW75">
        <v>1</v>
      </c>
      <c r="FX75">
        <v>1</v>
      </c>
      <c r="FY75">
        <f t="shared" si="253"/>
        <v>0</v>
      </c>
      <c r="FZ75">
        <v>3</v>
      </c>
      <c r="GA75">
        <v>1</v>
      </c>
      <c r="GB75">
        <f t="shared" si="254"/>
        <v>2</v>
      </c>
      <c r="GC75">
        <v>1</v>
      </c>
      <c r="GD75">
        <v>1</v>
      </c>
      <c r="GE75">
        <f t="shared" si="255"/>
        <v>0</v>
      </c>
      <c r="GF75">
        <v>1</v>
      </c>
      <c r="GG75">
        <v>1</v>
      </c>
      <c r="GH75">
        <f t="shared" si="256"/>
        <v>0</v>
      </c>
      <c r="GI75">
        <v>1</v>
      </c>
      <c r="GJ75">
        <v>1</v>
      </c>
      <c r="GK75">
        <f t="shared" si="257"/>
        <v>0</v>
      </c>
      <c r="GL75" s="5" t="s">
        <v>1372</v>
      </c>
      <c r="GM75" s="5" t="s">
        <v>1372</v>
      </c>
      <c r="GN75" t="e">
        <f t="shared" si="258"/>
        <v>#VALUE!</v>
      </c>
    </row>
    <row r="76" spans="1:196" x14ac:dyDescent="0.2">
      <c r="A76" s="5">
        <v>11</v>
      </c>
      <c r="B76">
        <v>1</v>
      </c>
      <c r="C76">
        <v>2</v>
      </c>
      <c r="D76">
        <f t="shared" si="194"/>
        <v>1</v>
      </c>
      <c r="E76">
        <v>1</v>
      </c>
      <c r="F76">
        <v>1</v>
      </c>
      <c r="G76">
        <f t="shared" si="195"/>
        <v>1</v>
      </c>
      <c r="H76">
        <v>1</v>
      </c>
      <c r="I76">
        <v>2</v>
      </c>
      <c r="J76">
        <f t="shared" si="196"/>
        <v>1</v>
      </c>
      <c r="K76" s="5" t="s">
        <v>1372</v>
      </c>
      <c r="L76" s="5" t="s">
        <v>1372</v>
      </c>
      <c r="M76" t="e">
        <f t="shared" si="197"/>
        <v>#VALUE!</v>
      </c>
      <c r="N76">
        <v>1</v>
      </c>
      <c r="O76">
        <v>1</v>
      </c>
      <c r="P76">
        <f t="shared" si="198"/>
        <v>0</v>
      </c>
      <c r="Q76">
        <v>1</v>
      </c>
      <c r="R76">
        <v>2</v>
      </c>
      <c r="S76">
        <f t="shared" si="199"/>
        <v>1</v>
      </c>
      <c r="T76">
        <v>1</v>
      </c>
      <c r="U76">
        <v>2</v>
      </c>
      <c r="V76">
        <f t="shared" si="200"/>
        <v>1</v>
      </c>
      <c r="W76" s="5" t="s">
        <v>1372</v>
      </c>
      <c r="X76" s="5" t="s">
        <v>1372</v>
      </c>
      <c r="Y76" t="e">
        <f t="shared" si="201"/>
        <v>#VALUE!</v>
      </c>
      <c r="Z76" s="5" t="s">
        <v>1372</v>
      </c>
      <c r="AA76" s="5" t="s">
        <v>1372</v>
      </c>
      <c r="AB76" t="e">
        <f t="shared" si="202"/>
        <v>#VALUE!</v>
      </c>
      <c r="AC76">
        <v>2</v>
      </c>
      <c r="AD76">
        <v>2</v>
      </c>
      <c r="AE76">
        <f t="shared" si="203"/>
        <v>0</v>
      </c>
      <c r="AF76">
        <v>1</v>
      </c>
      <c r="AG76">
        <v>1</v>
      </c>
      <c r="AH76">
        <f t="shared" si="204"/>
        <v>0</v>
      </c>
      <c r="AI76" s="5" t="s">
        <v>1372</v>
      </c>
      <c r="AJ76" s="5" t="s">
        <v>1372</v>
      </c>
      <c r="AK76" t="e">
        <f t="shared" si="205"/>
        <v>#VALUE!</v>
      </c>
      <c r="AL76" s="5" t="s">
        <v>1372</v>
      </c>
      <c r="AM76" s="5" t="s">
        <v>1372</v>
      </c>
      <c r="AN76" t="e">
        <f t="shared" si="206"/>
        <v>#VALUE!</v>
      </c>
      <c r="AO76" s="5" t="s">
        <v>1372</v>
      </c>
      <c r="AP76" s="5" t="s">
        <v>1372</v>
      </c>
      <c r="AQ76" t="e">
        <f t="shared" si="207"/>
        <v>#VALUE!</v>
      </c>
      <c r="AR76">
        <v>1</v>
      </c>
      <c r="AS76">
        <v>2</v>
      </c>
      <c r="AT76">
        <f t="shared" si="208"/>
        <v>1</v>
      </c>
      <c r="AU76">
        <v>1</v>
      </c>
      <c r="AV76">
        <v>2</v>
      </c>
      <c r="AW76">
        <f t="shared" si="209"/>
        <v>1</v>
      </c>
      <c r="AX76" s="5" t="s">
        <v>1372</v>
      </c>
      <c r="AY76" s="5" t="s">
        <v>1372</v>
      </c>
      <c r="AZ76" t="e">
        <f t="shared" si="210"/>
        <v>#VALUE!</v>
      </c>
      <c r="BA76" s="5" t="s">
        <v>1372</v>
      </c>
      <c r="BB76" s="5" t="s">
        <v>1372</v>
      </c>
      <c r="BC76" t="e">
        <f t="shared" si="211"/>
        <v>#VALUE!</v>
      </c>
      <c r="BD76">
        <v>1</v>
      </c>
      <c r="BE76">
        <v>1</v>
      </c>
      <c r="BF76">
        <f t="shared" si="212"/>
        <v>0</v>
      </c>
      <c r="BG76">
        <v>1</v>
      </c>
      <c r="BH76">
        <v>1</v>
      </c>
      <c r="BI76">
        <f t="shared" si="213"/>
        <v>0</v>
      </c>
      <c r="BJ76">
        <v>1</v>
      </c>
      <c r="BK76">
        <v>2</v>
      </c>
      <c r="BL76">
        <f t="shared" si="214"/>
        <v>1</v>
      </c>
      <c r="BM76" s="5" t="s">
        <v>1372</v>
      </c>
      <c r="BN76" s="5" t="s">
        <v>1372</v>
      </c>
      <c r="BO76" t="e">
        <f t="shared" si="215"/>
        <v>#VALUE!</v>
      </c>
      <c r="BP76">
        <v>1</v>
      </c>
      <c r="BQ76">
        <v>2</v>
      </c>
      <c r="BR76">
        <f t="shared" si="216"/>
        <v>1</v>
      </c>
      <c r="BS76" s="5" t="s">
        <v>1372</v>
      </c>
      <c r="BT76" s="5" t="s">
        <v>1372</v>
      </c>
      <c r="BU76" t="e">
        <f t="shared" si="217"/>
        <v>#VALUE!</v>
      </c>
      <c r="BV76" s="5" t="s">
        <v>1372</v>
      </c>
      <c r="BW76" s="5" t="s">
        <v>1372</v>
      </c>
      <c r="BX76" t="e">
        <f t="shared" si="218"/>
        <v>#VALUE!</v>
      </c>
      <c r="BY76" s="5" t="s">
        <v>1372</v>
      </c>
      <c r="BZ76" s="5" t="s">
        <v>1372</v>
      </c>
      <c r="CA76" t="e">
        <f t="shared" si="219"/>
        <v>#VALUE!</v>
      </c>
      <c r="CB76">
        <v>1</v>
      </c>
      <c r="CC76">
        <v>1</v>
      </c>
      <c r="CD76">
        <f t="shared" si="220"/>
        <v>0</v>
      </c>
      <c r="CE76" s="5" t="s">
        <v>1372</v>
      </c>
      <c r="CF76" s="5" t="s">
        <v>1372</v>
      </c>
      <c r="CG76" t="e">
        <f t="shared" si="221"/>
        <v>#VALUE!</v>
      </c>
      <c r="CH76" s="5" t="s">
        <v>1372</v>
      </c>
      <c r="CI76" s="5" t="s">
        <v>1372</v>
      </c>
      <c r="CJ76" t="e">
        <f t="shared" si="222"/>
        <v>#VALUE!</v>
      </c>
      <c r="CK76" s="5" t="s">
        <v>1372</v>
      </c>
      <c r="CL76" s="5" t="s">
        <v>1372</v>
      </c>
      <c r="CM76" t="e">
        <f t="shared" si="223"/>
        <v>#VALUE!</v>
      </c>
      <c r="CN76" s="5" t="s">
        <v>1372</v>
      </c>
      <c r="CO76" s="5" t="s">
        <v>1372</v>
      </c>
      <c r="CP76" t="e">
        <f t="shared" si="224"/>
        <v>#VALUE!</v>
      </c>
      <c r="CQ76">
        <v>1</v>
      </c>
      <c r="CR76">
        <v>1</v>
      </c>
      <c r="CS76">
        <f t="shared" si="225"/>
        <v>0</v>
      </c>
      <c r="CT76">
        <v>1</v>
      </c>
      <c r="CU76">
        <v>2</v>
      </c>
      <c r="CV76">
        <f t="shared" si="226"/>
        <v>1</v>
      </c>
      <c r="CW76">
        <v>1</v>
      </c>
      <c r="CX76">
        <v>1</v>
      </c>
      <c r="CY76">
        <f t="shared" si="227"/>
        <v>0</v>
      </c>
      <c r="CZ76">
        <v>1</v>
      </c>
      <c r="DA76">
        <v>1</v>
      </c>
      <c r="DB76">
        <f t="shared" si="228"/>
        <v>0</v>
      </c>
      <c r="DC76" s="5" t="s">
        <v>1372</v>
      </c>
      <c r="DD76" s="5" t="s">
        <v>1372</v>
      </c>
      <c r="DE76" t="e">
        <f t="shared" si="229"/>
        <v>#VALUE!</v>
      </c>
      <c r="DF76" s="5" t="s">
        <v>1372</v>
      </c>
      <c r="DG76" s="5" t="s">
        <v>1372</v>
      </c>
      <c r="DH76" t="e">
        <f t="shared" si="230"/>
        <v>#VALUE!</v>
      </c>
      <c r="DI76">
        <v>1</v>
      </c>
      <c r="DJ76">
        <v>2</v>
      </c>
      <c r="DK76">
        <f t="shared" si="231"/>
        <v>1</v>
      </c>
      <c r="DL76" s="5" t="s">
        <v>1372</v>
      </c>
      <c r="DM76" s="5" t="s">
        <v>1372</v>
      </c>
      <c r="DN76" t="e">
        <f t="shared" si="232"/>
        <v>#VALUE!</v>
      </c>
      <c r="DO76" s="5" t="s">
        <v>1372</v>
      </c>
      <c r="DP76" s="5" t="s">
        <v>1372</v>
      </c>
      <c r="DQ76" t="e">
        <f t="shared" si="233"/>
        <v>#VALUE!</v>
      </c>
      <c r="DR76">
        <v>1</v>
      </c>
      <c r="DS76">
        <v>1</v>
      </c>
      <c r="DT76">
        <f t="shared" si="234"/>
        <v>0</v>
      </c>
      <c r="DU76">
        <v>2</v>
      </c>
      <c r="DV76">
        <v>2</v>
      </c>
      <c r="DW76">
        <f t="shared" si="235"/>
        <v>0</v>
      </c>
      <c r="DX76" s="5" t="s">
        <v>1372</v>
      </c>
      <c r="DY76" s="5" t="s">
        <v>1372</v>
      </c>
      <c r="DZ76" t="e">
        <f t="shared" si="236"/>
        <v>#VALUE!</v>
      </c>
      <c r="EA76" s="5" t="s">
        <v>1372</v>
      </c>
      <c r="EB76" s="5" t="s">
        <v>1372</v>
      </c>
      <c r="EC76" t="e">
        <f t="shared" si="237"/>
        <v>#VALUE!</v>
      </c>
      <c r="ED76">
        <v>1</v>
      </c>
      <c r="EE76">
        <v>1</v>
      </c>
      <c r="EF76">
        <f t="shared" si="238"/>
        <v>0</v>
      </c>
      <c r="EG76">
        <v>1</v>
      </c>
      <c r="EH76">
        <v>1</v>
      </c>
      <c r="EI76">
        <f t="shared" si="239"/>
        <v>0</v>
      </c>
      <c r="EJ76" s="5" t="s">
        <v>1372</v>
      </c>
      <c r="EK76" s="5" t="s">
        <v>1372</v>
      </c>
      <c r="EL76" t="e">
        <f t="shared" si="240"/>
        <v>#VALUE!</v>
      </c>
      <c r="EM76">
        <v>1</v>
      </c>
      <c r="EN76">
        <v>1</v>
      </c>
      <c r="EO76">
        <f t="shared" si="241"/>
        <v>0</v>
      </c>
      <c r="EP76">
        <v>1</v>
      </c>
      <c r="EQ76">
        <v>2</v>
      </c>
      <c r="ER76">
        <f t="shared" si="242"/>
        <v>1</v>
      </c>
      <c r="ES76">
        <v>1</v>
      </c>
      <c r="ET76">
        <v>2</v>
      </c>
      <c r="EU76">
        <f t="shared" si="243"/>
        <v>1</v>
      </c>
      <c r="EV76">
        <v>1</v>
      </c>
      <c r="EW76">
        <v>2</v>
      </c>
      <c r="EX76">
        <f t="shared" si="244"/>
        <v>1</v>
      </c>
      <c r="EY76">
        <v>1</v>
      </c>
      <c r="EZ76">
        <v>2</v>
      </c>
      <c r="FA76">
        <f t="shared" si="245"/>
        <v>1</v>
      </c>
      <c r="FB76" s="5" t="s">
        <v>1372</v>
      </c>
      <c r="FC76" s="5" t="s">
        <v>1372</v>
      </c>
      <c r="FD76" t="e">
        <f t="shared" si="246"/>
        <v>#VALUE!</v>
      </c>
      <c r="FE76">
        <v>1</v>
      </c>
      <c r="FF76">
        <v>1</v>
      </c>
      <c r="FG76">
        <f t="shared" si="247"/>
        <v>0</v>
      </c>
      <c r="FH76">
        <v>1</v>
      </c>
      <c r="FI76">
        <v>2</v>
      </c>
      <c r="FJ76">
        <f t="shared" si="248"/>
        <v>1</v>
      </c>
      <c r="FK76" s="5" t="s">
        <v>1372</v>
      </c>
      <c r="FL76" s="5" t="s">
        <v>1372</v>
      </c>
      <c r="FM76" t="e">
        <f t="shared" si="249"/>
        <v>#VALUE!</v>
      </c>
      <c r="FN76">
        <v>1</v>
      </c>
      <c r="FO76">
        <v>2</v>
      </c>
      <c r="FP76">
        <f t="shared" si="250"/>
        <v>1</v>
      </c>
      <c r="FQ76">
        <v>1</v>
      </c>
      <c r="FR76">
        <v>2</v>
      </c>
      <c r="FS76">
        <f t="shared" si="251"/>
        <v>1</v>
      </c>
      <c r="FT76">
        <v>1</v>
      </c>
      <c r="FU76">
        <v>2</v>
      </c>
      <c r="FV76">
        <f t="shared" si="252"/>
        <v>1</v>
      </c>
      <c r="FW76">
        <v>1</v>
      </c>
      <c r="FX76">
        <v>2</v>
      </c>
      <c r="FY76">
        <f t="shared" si="253"/>
        <v>1</v>
      </c>
      <c r="FZ76" s="5" t="s">
        <v>1372</v>
      </c>
      <c r="GA76" s="5" t="s">
        <v>1372</v>
      </c>
      <c r="GB76" t="e">
        <f t="shared" si="254"/>
        <v>#VALUE!</v>
      </c>
      <c r="GC76" s="5" t="s">
        <v>1372</v>
      </c>
      <c r="GD76" s="5" t="s">
        <v>1372</v>
      </c>
      <c r="GE76" t="e">
        <f t="shared" si="255"/>
        <v>#VALUE!</v>
      </c>
      <c r="GF76">
        <v>1</v>
      </c>
      <c r="GG76">
        <v>2</v>
      </c>
      <c r="GH76">
        <f t="shared" si="256"/>
        <v>1</v>
      </c>
      <c r="GI76" s="5" t="s">
        <v>1372</v>
      </c>
      <c r="GJ76" s="5" t="s">
        <v>1372</v>
      </c>
      <c r="GK76" t="e">
        <f t="shared" si="257"/>
        <v>#VALUE!</v>
      </c>
      <c r="GL76" s="5" t="s">
        <v>1372</v>
      </c>
      <c r="GM76" s="5" t="s">
        <v>1372</v>
      </c>
      <c r="GN76" t="e">
        <f t="shared" si="258"/>
        <v>#VALUE!</v>
      </c>
    </row>
    <row r="77" spans="1:196" x14ac:dyDescent="0.2">
      <c r="A77" s="5">
        <v>12</v>
      </c>
      <c r="B77">
        <v>1</v>
      </c>
      <c r="C77">
        <v>2</v>
      </c>
      <c r="D77">
        <f t="shared" si="194"/>
        <v>1</v>
      </c>
      <c r="E77">
        <v>3</v>
      </c>
      <c r="F77">
        <v>1</v>
      </c>
      <c r="G77">
        <f t="shared" si="195"/>
        <v>1</v>
      </c>
      <c r="H77">
        <v>1</v>
      </c>
      <c r="I77">
        <v>2</v>
      </c>
      <c r="J77">
        <f t="shared" si="196"/>
        <v>1</v>
      </c>
      <c r="K77" s="5" t="s">
        <v>1372</v>
      </c>
      <c r="L77" s="5" t="s">
        <v>1372</v>
      </c>
      <c r="M77" t="e">
        <f t="shared" si="197"/>
        <v>#VALUE!</v>
      </c>
      <c r="N77">
        <v>1</v>
      </c>
      <c r="O77">
        <v>2</v>
      </c>
      <c r="P77">
        <f t="shared" si="198"/>
        <v>1</v>
      </c>
      <c r="Q77">
        <v>1</v>
      </c>
      <c r="R77">
        <v>2</v>
      </c>
      <c r="S77">
        <f t="shared" si="199"/>
        <v>1</v>
      </c>
      <c r="T77" s="5" t="s">
        <v>1372</v>
      </c>
      <c r="U77" s="5" t="s">
        <v>1372</v>
      </c>
      <c r="V77" t="e">
        <f t="shared" si="200"/>
        <v>#VALUE!</v>
      </c>
      <c r="W77" s="5" t="s">
        <v>1372</v>
      </c>
      <c r="X77" s="5" t="s">
        <v>1372</v>
      </c>
      <c r="Y77" t="e">
        <f t="shared" si="201"/>
        <v>#VALUE!</v>
      </c>
      <c r="Z77" s="5" t="s">
        <v>1372</v>
      </c>
      <c r="AA77" s="5" t="s">
        <v>1372</v>
      </c>
      <c r="AB77" t="e">
        <f t="shared" si="202"/>
        <v>#VALUE!</v>
      </c>
      <c r="AC77">
        <v>1</v>
      </c>
      <c r="AD77">
        <v>2</v>
      </c>
      <c r="AE77">
        <f t="shared" si="203"/>
        <v>1</v>
      </c>
      <c r="AF77">
        <v>1</v>
      </c>
      <c r="AG77">
        <v>2</v>
      </c>
      <c r="AH77">
        <f t="shared" si="204"/>
        <v>1</v>
      </c>
      <c r="AI77" s="5" t="s">
        <v>1372</v>
      </c>
      <c r="AJ77" s="5" t="s">
        <v>1372</v>
      </c>
      <c r="AK77" t="e">
        <f t="shared" si="205"/>
        <v>#VALUE!</v>
      </c>
      <c r="AL77" s="5" t="s">
        <v>1372</v>
      </c>
      <c r="AM77" s="5" t="s">
        <v>1372</v>
      </c>
      <c r="AN77" t="e">
        <f t="shared" si="206"/>
        <v>#VALUE!</v>
      </c>
      <c r="AO77" s="5" t="s">
        <v>1372</v>
      </c>
      <c r="AP77" s="5" t="s">
        <v>1372</v>
      </c>
      <c r="AQ77" t="e">
        <f t="shared" si="207"/>
        <v>#VALUE!</v>
      </c>
      <c r="AR77">
        <v>1</v>
      </c>
      <c r="AS77">
        <v>1</v>
      </c>
      <c r="AT77">
        <f t="shared" si="208"/>
        <v>0</v>
      </c>
      <c r="AU77">
        <v>1</v>
      </c>
      <c r="AV77">
        <v>1</v>
      </c>
      <c r="AW77">
        <f t="shared" si="209"/>
        <v>0</v>
      </c>
      <c r="AX77" s="5" t="s">
        <v>1372</v>
      </c>
      <c r="AY77" s="5" t="s">
        <v>1372</v>
      </c>
      <c r="AZ77" t="e">
        <f t="shared" si="210"/>
        <v>#VALUE!</v>
      </c>
      <c r="BA77" s="5" t="s">
        <v>1372</v>
      </c>
      <c r="BB77" s="5" t="s">
        <v>1372</v>
      </c>
      <c r="BC77" t="e">
        <f t="shared" si="211"/>
        <v>#VALUE!</v>
      </c>
      <c r="BD77">
        <v>1</v>
      </c>
      <c r="BE77">
        <v>2</v>
      </c>
      <c r="BF77">
        <f t="shared" si="212"/>
        <v>1</v>
      </c>
      <c r="BG77">
        <v>1</v>
      </c>
      <c r="BH77">
        <v>2</v>
      </c>
      <c r="BI77">
        <f t="shared" si="213"/>
        <v>1</v>
      </c>
      <c r="BJ77" s="5" t="s">
        <v>1372</v>
      </c>
      <c r="BK77" s="5" t="s">
        <v>1372</v>
      </c>
      <c r="BL77" t="e">
        <f t="shared" si="214"/>
        <v>#VALUE!</v>
      </c>
      <c r="BM77" s="5" t="s">
        <v>1372</v>
      </c>
      <c r="BN77" s="5" t="s">
        <v>1372</v>
      </c>
      <c r="BO77" t="e">
        <f t="shared" si="215"/>
        <v>#VALUE!</v>
      </c>
      <c r="BP77">
        <v>1</v>
      </c>
      <c r="BQ77">
        <v>1</v>
      </c>
      <c r="BR77">
        <f t="shared" si="216"/>
        <v>0</v>
      </c>
      <c r="BS77">
        <v>3</v>
      </c>
      <c r="BT77">
        <v>3</v>
      </c>
      <c r="BU77">
        <f t="shared" si="217"/>
        <v>0</v>
      </c>
      <c r="BV77" s="5" t="s">
        <v>1372</v>
      </c>
      <c r="BW77" s="5" t="s">
        <v>1372</v>
      </c>
      <c r="BX77" t="e">
        <f t="shared" si="218"/>
        <v>#VALUE!</v>
      </c>
      <c r="BY77" s="5" t="s">
        <v>1372</v>
      </c>
      <c r="BZ77" s="5" t="s">
        <v>1372</v>
      </c>
      <c r="CA77" t="e">
        <f t="shared" si="219"/>
        <v>#VALUE!</v>
      </c>
      <c r="CB77">
        <v>1</v>
      </c>
      <c r="CC77">
        <v>2</v>
      </c>
      <c r="CD77">
        <f t="shared" si="220"/>
        <v>1</v>
      </c>
      <c r="CE77">
        <v>2</v>
      </c>
      <c r="CF77">
        <v>2</v>
      </c>
      <c r="CG77">
        <f t="shared" si="221"/>
        <v>0</v>
      </c>
      <c r="CH77" s="5" t="s">
        <v>1372</v>
      </c>
      <c r="CI77" s="5" t="s">
        <v>1372</v>
      </c>
      <c r="CJ77" t="e">
        <f t="shared" si="222"/>
        <v>#VALUE!</v>
      </c>
      <c r="CK77" s="5" t="s">
        <v>1372</v>
      </c>
      <c r="CL77" s="5" t="s">
        <v>1372</v>
      </c>
      <c r="CM77" t="e">
        <f t="shared" si="223"/>
        <v>#VALUE!</v>
      </c>
      <c r="CN77" s="5" t="s">
        <v>1372</v>
      </c>
      <c r="CO77" s="5" t="s">
        <v>1372</v>
      </c>
      <c r="CP77" t="e">
        <f t="shared" si="224"/>
        <v>#VALUE!</v>
      </c>
      <c r="CQ77">
        <v>2</v>
      </c>
      <c r="CR77">
        <v>2</v>
      </c>
      <c r="CS77">
        <f t="shared" si="225"/>
        <v>0</v>
      </c>
      <c r="CT77">
        <v>1</v>
      </c>
      <c r="CU77">
        <v>2</v>
      </c>
      <c r="CV77">
        <f t="shared" si="226"/>
        <v>1</v>
      </c>
      <c r="CW77" s="5" t="s">
        <v>1372</v>
      </c>
      <c r="CX77" s="5" t="s">
        <v>1372</v>
      </c>
      <c r="CY77" t="e">
        <f t="shared" si="227"/>
        <v>#VALUE!</v>
      </c>
      <c r="CZ77">
        <v>1</v>
      </c>
      <c r="DA77">
        <v>2</v>
      </c>
      <c r="DB77">
        <f t="shared" si="228"/>
        <v>1</v>
      </c>
      <c r="DC77">
        <v>2</v>
      </c>
      <c r="DD77">
        <v>2</v>
      </c>
      <c r="DE77">
        <f t="shared" si="229"/>
        <v>0</v>
      </c>
      <c r="DF77" s="5" t="s">
        <v>1372</v>
      </c>
      <c r="DG77" s="5" t="s">
        <v>1372</v>
      </c>
      <c r="DH77" t="e">
        <f t="shared" si="230"/>
        <v>#VALUE!</v>
      </c>
      <c r="DI77">
        <v>2</v>
      </c>
      <c r="DJ77">
        <v>2</v>
      </c>
      <c r="DK77">
        <f t="shared" si="231"/>
        <v>0</v>
      </c>
      <c r="DL77">
        <v>1</v>
      </c>
      <c r="DM77">
        <v>1</v>
      </c>
      <c r="DN77">
        <f t="shared" si="232"/>
        <v>0</v>
      </c>
      <c r="DO77" s="5" t="s">
        <v>1372</v>
      </c>
      <c r="DP77" s="5" t="s">
        <v>1372</v>
      </c>
      <c r="DQ77" t="e">
        <f t="shared" si="233"/>
        <v>#VALUE!</v>
      </c>
      <c r="DR77">
        <v>1</v>
      </c>
      <c r="DS77">
        <v>1</v>
      </c>
      <c r="DT77">
        <f t="shared" si="234"/>
        <v>0</v>
      </c>
      <c r="DU77">
        <v>1</v>
      </c>
      <c r="DV77">
        <v>1</v>
      </c>
      <c r="DW77">
        <f t="shared" si="235"/>
        <v>0</v>
      </c>
      <c r="DX77" s="5" t="s">
        <v>1372</v>
      </c>
      <c r="DY77" s="5" t="s">
        <v>1372</v>
      </c>
      <c r="DZ77" t="e">
        <f t="shared" si="236"/>
        <v>#VALUE!</v>
      </c>
      <c r="EA77" s="5" t="s">
        <v>1372</v>
      </c>
      <c r="EB77" s="5" t="s">
        <v>1372</v>
      </c>
      <c r="EC77" t="e">
        <f t="shared" si="237"/>
        <v>#VALUE!</v>
      </c>
      <c r="ED77">
        <v>1</v>
      </c>
      <c r="EE77">
        <v>1</v>
      </c>
      <c r="EF77">
        <f t="shared" si="238"/>
        <v>0</v>
      </c>
      <c r="EG77">
        <v>1</v>
      </c>
      <c r="EH77">
        <v>1</v>
      </c>
      <c r="EI77">
        <f t="shared" si="239"/>
        <v>0</v>
      </c>
      <c r="EJ77" s="5" t="s">
        <v>1372</v>
      </c>
      <c r="EK77" s="5" t="s">
        <v>1372</v>
      </c>
      <c r="EL77" t="e">
        <f t="shared" si="240"/>
        <v>#VALUE!</v>
      </c>
      <c r="EM77">
        <v>1</v>
      </c>
      <c r="EN77">
        <v>1</v>
      </c>
      <c r="EO77">
        <f t="shared" si="241"/>
        <v>0</v>
      </c>
      <c r="EP77">
        <v>1</v>
      </c>
      <c r="EQ77">
        <v>1</v>
      </c>
      <c r="ER77">
        <f t="shared" si="242"/>
        <v>0</v>
      </c>
      <c r="ES77" s="5" t="s">
        <v>1372</v>
      </c>
      <c r="ET77" s="5" t="s">
        <v>1372</v>
      </c>
      <c r="EU77" t="e">
        <f t="shared" si="243"/>
        <v>#VALUE!</v>
      </c>
      <c r="EV77">
        <v>1</v>
      </c>
      <c r="EW77">
        <v>1</v>
      </c>
      <c r="EX77">
        <f t="shared" si="244"/>
        <v>0</v>
      </c>
      <c r="EY77" s="5" t="s">
        <v>1372</v>
      </c>
      <c r="EZ77" s="5" t="s">
        <v>1372</v>
      </c>
      <c r="FA77" t="e">
        <f t="shared" si="245"/>
        <v>#VALUE!</v>
      </c>
      <c r="FB77" s="5" t="s">
        <v>1372</v>
      </c>
      <c r="FC77" s="5" t="s">
        <v>1372</v>
      </c>
      <c r="FD77" t="e">
        <f t="shared" si="246"/>
        <v>#VALUE!</v>
      </c>
      <c r="FE77">
        <v>1</v>
      </c>
      <c r="FF77">
        <v>1</v>
      </c>
      <c r="FG77">
        <f t="shared" si="247"/>
        <v>0</v>
      </c>
      <c r="FH77">
        <v>1</v>
      </c>
      <c r="FI77">
        <v>1</v>
      </c>
      <c r="FJ77">
        <f t="shared" si="248"/>
        <v>0</v>
      </c>
      <c r="FK77">
        <v>1</v>
      </c>
      <c r="FL77">
        <v>1</v>
      </c>
      <c r="FM77">
        <f t="shared" si="249"/>
        <v>0</v>
      </c>
      <c r="FN77">
        <v>1</v>
      </c>
      <c r="FO77">
        <v>1</v>
      </c>
      <c r="FP77">
        <f t="shared" si="250"/>
        <v>0</v>
      </c>
      <c r="FQ77">
        <v>1</v>
      </c>
      <c r="FR77">
        <v>1</v>
      </c>
      <c r="FS77">
        <f t="shared" si="251"/>
        <v>0</v>
      </c>
      <c r="FT77" s="5" t="s">
        <v>1372</v>
      </c>
      <c r="FU77" s="5" t="s">
        <v>1372</v>
      </c>
      <c r="FV77" t="e">
        <f t="shared" si="252"/>
        <v>#VALUE!</v>
      </c>
      <c r="FW77">
        <v>2</v>
      </c>
      <c r="FX77">
        <v>1</v>
      </c>
      <c r="FY77">
        <f t="shared" si="253"/>
        <v>1</v>
      </c>
      <c r="FZ77">
        <v>1</v>
      </c>
      <c r="GA77">
        <v>1</v>
      </c>
      <c r="GB77">
        <f t="shared" si="254"/>
        <v>0</v>
      </c>
      <c r="GC77" s="5" t="s">
        <v>1372</v>
      </c>
      <c r="GD77" s="5" t="s">
        <v>1372</v>
      </c>
      <c r="GE77" t="e">
        <f t="shared" si="255"/>
        <v>#VALUE!</v>
      </c>
      <c r="GF77">
        <v>1</v>
      </c>
      <c r="GG77">
        <v>1</v>
      </c>
      <c r="GH77">
        <f t="shared" si="256"/>
        <v>0</v>
      </c>
      <c r="GI77">
        <v>1</v>
      </c>
      <c r="GJ77">
        <v>1</v>
      </c>
      <c r="GK77">
        <f t="shared" si="257"/>
        <v>0</v>
      </c>
      <c r="GL77" s="5" t="s">
        <v>1372</v>
      </c>
      <c r="GM77" s="5" t="s">
        <v>1372</v>
      </c>
      <c r="GN77" t="e">
        <f t="shared" si="258"/>
        <v>#VALUE!</v>
      </c>
    </row>
    <row r="78" spans="1:196" x14ac:dyDescent="0.2">
      <c r="A78" s="5">
        <v>13</v>
      </c>
      <c r="B78">
        <v>1</v>
      </c>
      <c r="C78">
        <v>1</v>
      </c>
      <c r="D78">
        <f t="shared" si="194"/>
        <v>0</v>
      </c>
      <c r="E78">
        <v>1</v>
      </c>
      <c r="F78">
        <v>1</v>
      </c>
      <c r="G78">
        <f t="shared" si="195"/>
        <v>0</v>
      </c>
      <c r="H78" s="5" t="s">
        <v>1372</v>
      </c>
      <c r="I78" s="5" t="s">
        <v>1372</v>
      </c>
      <c r="J78" t="e">
        <f t="shared" si="196"/>
        <v>#VALUE!</v>
      </c>
      <c r="K78" s="5" t="s">
        <v>1372</v>
      </c>
      <c r="L78" s="5" t="s">
        <v>1372</v>
      </c>
      <c r="M78" t="e">
        <f t="shared" si="197"/>
        <v>#VALUE!</v>
      </c>
      <c r="N78">
        <v>1</v>
      </c>
      <c r="O78">
        <v>1</v>
      </c>
      <c r="P78">
        <f t="shared" si="198"/>
        <v>0</v>
      </c>
      <c r="Q78">
        <v>1</v>
      </c>
      <c r="R78">
        <v>1</v>
      </c>
      <c r="S78">
        <f t="shared" si="199"/>
        <v>0</v>
      </c>
      <c r="T78" s="5" t="s">
        <v>1372</v>
      </c>
      <c r="U78" s="5" t="s">
        <v>1372</v>
      </c>
      <c r="V78" t="e">
        <f t="shared" si="200"/>
        <v>#VALUE!</v>
      </c>
      <c r="W78" s="5" t="s">
        <v>1372</v>
      </c>
      <c r="X78" s="5" t="s">
        <v>1372</v>
      </c>
      <c r="Y78" t="e">
        <f t="shared" si="201"/>
        <v>#VALUE!</v>
      </c>
      <c r="Z78" s="5" t="s">
        <v>1372</v>
      </c>
      <c r="AA78" s="5" t="s">
        <v>1372</v>
      </c>
      <c r="AB78" t="e">
        <f t="shared" si="202"/>
        <v>#VALUE!</v>
      </c>
      <c r="AC78">
        <v>1</v>
      </c>
      <c r="AD78">
        <v>1</v>
      </c>
      <c r="AE78">
        <f t="shared" si="203"/>
        <v>0</v>
      </c>
      <c r="AF78">
        <v>1</v>
      </c>
      <c r="AG78">
        <v>1</v>
      </c>
      <c r="AH78">
        <f t="shared" si="204"/>
        <v>0</v>
      </c>
      <c r="AI78" s="5" t="s">
        <v>1372</v>
      </c>
      <c r="AJ78" s="5" t="s">
        <v>1372</v>
      </c>
      <c r="AK78" t="e">
        <f t="shared" si="205"/>
        <v>#VALUE!</v>
      </c>
      <c r="AL78" s="5" t="s">
        <v>1372</v>
      </c>
      <c r="AM78" s="5" t="s">
        <v>1372</v>
      </c>
      <c r="AN78" t="e">
        <f t="shared" si="206"/>
        <v>#VALUE!</v>
      </c>
      <c r="AO78" s="5" t="s">
        <v>1372</v>
      </c>
      <c r="AP78" s="5" t="s">
        <v>1372</v>
      </c>
      <c r="AQ78" t="e">
        <f t="shared" si="207"/>
        <v>#VALUE!</v>
      </c>
      <c r="AR78">
        <v>1</v>
      </c>
      <c r="AS78">
        <v>1</v>
      </c>
      <c r="AT78">
        <f t="shared" si="208"/>
        <v>0</v>
      </c>
      <c r="AU78">
        <v>2</v>
      </c>
      <c r="AV78">
        <v>2</v>
      </c>
      <c r="AW78">
        <f t="shared" si="209"/>
        <v>0</v>
      </c>
      <c r="AX78" s="5" t="s">
        <v>1372</v>
      </c>
      <c r="AY78" s="5" t="s">
        <v>1372</v>
      </c>
      <c r="AZ78" t="e">
        <f t="shared" si="210"/>
        <v>#VALUE!</v>
      </c>
      <c r="BA78" s="5" t="s">
        <v>1372</v>
      </c>
      <c r="BB78" s="5" t="s">
        <v>1372</v>
      </c>
      <c r="BC78" t="e">
        <f t="shared" si="211"/>
        <v>#VALUE!</v>
      </c>
      <c r="BD78">
        <v>1</v>
      </c>
      <c r="BE78">
        <v>1</v>
      </c>
      <c r="BF78">
        <f t="shared" si="212"/>
        <v>0</v>
      </c>
      <c r="BG78">
        <v>1</v>
      </c>
      <c r="BH78">
        <v>1</v>
      </c>
      <c r="BI78">
        <f t="shared" si="213"/>
        <v>0</v>
      </c>
      <c r="BJ78">
        <v>1</v>
      </c>
      <c r="BK78">
        <v>1</v>
      </c>
      <c r="BL78">
        <f t="shared" si="214"/>
        <v>0</v>
      </c>
      <c r="BM78" s="5" t="s">
        <v>1372</v>
      </c>
      <c r="BN78" s="5" t="s">
        <v>1372</v>
      </c>
      <c r="BO78" t="e">
        <f t="shared" si="215"/>
        <v>#VALUE!</v>
      </c>
      <c r="BP78">
        <v>1</v>
      </c>
      <c r="BQ78">
        <v>1</v>
      </c>
      <c r="BR78">
        <f t="shared" si="216"/>
        <v>0</v>
      </c>
      <c r="BS78">
        <v>1</v>
      </c>
      <c r="BT78">
        <v>1</v>
      </c>
      <c r="BU78">
        <f t="shared" si="217"/>
        <v>0</v>
      </c>
      <c r="BV78" s="5" t="s">
        <v>1372</v>
      </c>
      <c r="BW78" s="5" t="s">
        <v>1372</v>
      </c>
      <c r="BX78" t="e">
        <f t="shared" si="218"/>
        <v>#VALUE!</v>
      </c>
      <c r="BY78" s="5" t="s">
        <v>1372</v>
      </c>
      <c r="BZ78" s="5" t="s">
        <v>1372</v>
      </c>
      <c r="CA78" t="e">
        <f t="shared" si="219"/>
        <v>#VALUE!</v>
      </c>
      <c r="CB78">
        <v>1</v>
      </c>
      <c r="CC78">
        <v>1</v>
      </c>
      <c r="CD78">
        <f t="shared" si="220"/>
        <v>0</v>
      </c>
      <c r="CE78">
        <v>1</v>
      </c>
      <c r="CF78">
        <v>1</v>
      </c>
      <c r="CG78">
        <f t="shared" si="221"/>
        <v>0</v>
      </c>
      <c r="CH78">
        <v>2</v>
      </c>
      <c r="CI78">
        <v>1</v>
      </c>
      <c r="CJ78">
        <f t="shared" si="222"/>
        <v>1</v>
      </c>
      <c r="CK78" s="5" t="s">
        <v>1372</v>
      </c>
      <c r="CL78" s="5" t="s">
        <v>1372</v>
      </c>
      <c r="CM78" t="e">
        <f t="shared" si="223"/>
        <v>#VALUE!</v>
      </c>
      <c r="CN78" s="5" t="s">
        <v>1372</v>
      </c>
      <c r="CO78" s="5" t="s">
        <v>1372</v>
      </c>
      <c r="CP78" t="e">
        <f t="shared" si="224"/>
        <v>#VALUE!</v>
      </c>
      <c r="CQ78">
        <v>1</v>
      </c>
      <c r="CR78">
        <v>1</v>
      </c>
      <c r="CS78">
        <f t="shared" si="225"/>
        <v>0</v>
      </c>
      <c r="CT78" s="5" t="s">
        <v>1372</v>
      </c>
      <c r="CU78" s="5" t="s">
        <v>1372</v>
      </c>
      <c r="CV78" t="e">
        <f t="shared" si="226"/>
        <v>#VALUE!</v>
      </c>
      <c r="CW78" s="5" t="s">
        <v>1372</v>
      </c>
      <c r="CX78" s="5" t="s">
        <v>1372</v>
      </c>
      <c r="CY78" t="e">
        <f t="shared" si="227"/>
        <v>#VALUE!</v>
      </c>
      <c r="CZ78">
        <v>1</v>
      </c>
      <c r="DA78">
        <v>1</v>
      </c>
      <c r="DB78">
        <f t="shared" si="228"/>
        <v>0</v>
      </c>
      <c r="DC78" s="5" t="s">
        <v>1372</v>
      </c>
      <c r="DD78" s="5" t="s">
        <v>1372</v>
      </c>
      <c r="DE78" t="e">
        <f t="shared" si="229"/>
        <v>#VALUE!</v>
      </c>
      <c r="DF78" s="5" t="s">
        <v>1372</v>
      </c>
      <c r="DG78" s="5" t="s">
        <v>1372</v>
      </c>
      <c r="DH78" t="e">
        <f t="shared" si="230"/>
        <v>#VALUE!</v>
      </c>
      <c r="DI78">
        <v>2</v>
      </c>
      <c r="DJ78">
        <v>1</v>
      </c>
      <c r="DK78">
        <f t="shared" si="231"/>
        <v>1</v>
      </c>
      <c r="DL78">
        <v>1</v>
      </c>
      <c r="DM78">
        <v>1</v>
      </c>
      <c r="DN78">
        <f t="shared" si="232"/>
        <v>0</v>
      </c>
      <c r="DO78" s="5" t="s">
        <v>1372</v>
      </c>
      <c r="DP78" s="5" t="s">
        <v>1372</v>
      </c>
      <c r="DQ78" t="e">
        <f t="shared" si="233"/>
        <v>#VALUE!</v>
      </c>
      <c r="DR78">
        <v>1</v>
      </c>
      <c r="DS78">
        <v>1</v>
      </c>
      <c r="DT78">
        <f t="shared" si="234"/>
        <v>0</v>
      </c>
      <c r="DU78">
        <v>1</v>
      </c>
      <c r="DV78">
        <v>1</v>
      </c>
      <c r="DW78">
        <f t="shared" si="235"/>
        <v>0</v>
      </c>
      <c r="DX78" s="5" t="s">
        <v>1372</v>
      </c>
      <c r="DY78" s="5" t="s">
        <v>1372</v>
      </c>
      <c r="DZ78" t="e">
        <f t="shared" si="236"/>
        <v>#VALUE!</v>
      </c>
      <c r="EA78" s="5" t="s">
        <v>1372</v>
      </c>
      <c r="EB78" s="5" t="s">
        <v>1372</v>
      </c>
      <c r="EC78" t="e">
        <f t="shared" si="237"/>
        <v>#VALUE!</v>
      </c>
      <c r="ED78">
        <v>2</v>
      </c>
      <c r="EE78">
        <v>2</v>
      </c>
      <c r="EF78">
        <f t="shared" si="238"/>
        <v>0</v>
      </c>
      <c r="EG78" s="5" t="s">
        <v>1372</v>
      </c>
      <c r="EH78" s="5" t="s">
        <v>1372</v>
      </c>
      <c r="EI78" t="e">
        <f t="shared" si="239"/>
        <v>#VALUE!</v>
      </c>
      <c r="EJ78" s="5" t="s">
        <v>1372</v>
      </c>
      <c r="EK78" s="5" t="s">
        <v>1372</v>
      </c>
      <c r="EL78" t="e">
        <f t="shared" si="240"/>
        <v>#VALUE!</v>
      </c>
      <c r="EM78">
        <v>1</v>
      </c>
      <c r="EN78">
        <v>2</v>
      </c>
      <c r="EO78">
        <f t="shared" si="241"/>
        <v>1</v>
      </c>
      <c r="EP78" s="5" t="s">
        <v>1372</v>
      </c>
      <c r="EQ78" s="5" t="s">
        <v>1372</v>
      </c>
      <c r="ER78" t="e">
        <f t="shared" si="242"/>
        <v>#VALUE!</v>
      </c>
      <c r="ES78" s="5" t="s">
        <v>1372</v>
      </c>
      <c r="ET78" s="5" t="s">
        <v>1372</v>
      </c>
      <c r="EU78" t="e">
        <f t="shared" si="243"/>
        <v>#VALUE!</v>
      </c>
      <c r="EV78">
        <v>1</v>
      </c>
      <c r="EW78">
        <v>1</v>
      </c>
      <c r="EX78">
        <f t="shared" si="244"/>
        <v>0</v>
      </c>
      <c r="EY78">
        <v>1</v>
      </c>
      <c r="EZ78">
        <v>1</v>
      </c>
      <c r="FA78">
        <f t="shared" si="245"/>
        <v>0</v>
      </c>
      <c r="FB78" s="5" t="s">
        <v>1372</v>
      </c>
      <c r="FC78" s="5" t="s">
        <v>1372</v>
      </c>
      <c r="FD78" t="e">
        <f t="shared" si="246"/>
        <v>#VALUE!</v>
      </c>
      <c r="FE78">
        <v>1</v>
      </c>
      <c r="FF78">
        <v>1</v>
      </c>
      <c r="FG78">
        <f t="shared" si="247"/>
        <v>0</v>
      </c>
      <c r="FH78">
        <v>1</v>
      </c>
      <c r="FI78">
        <v>1</v>
      </c>
      <c r="FJ78">
        <f t="shared" si="248"/>
        <v>0</v>
      </c>
      <c r="FK78" s="5" t="s">
        <v>1372</v>
      </c>
      <c r="FL78" s="5" t="s">
        <v>1372</v>
      </c>
      <c r="FM78" t="e">
        <f t="shared" si="249"/>
        <v>#VALUE!</v>
      </c>
      <c r="FN78">
        <v>1</v>
      </c>
      <c r="FO78">
        <v>1</v>
      </c>
      <c r="FP78">
        <f t="shared" si="250"/>
        <v>0</v>
      </c>
      <c r="FQ78" s="5" t="s">
        <v>1372</v>
      </c>
      <c r="FR78" s="5" t="s">
        <v>1372</v>
      </c>
      <c r="FS78" t="e">
        <f t="shared" si="251"/>
        <v>#VALUE!</v>
      </c>
      <c r="FT78" s="5" t="s">
        <v>1372</v>
      </c>
      <c r="FU78" s="5" t="s">
        <v>1372</v>
      </c>
      <c r="FV78" t="e">
        <f t="shared" si="252"/>
        <v>#VALUE!</v>
      </c>
      <c r="FW78">
        <v>1</v>
      </c>
      <c r="FX78">
        <v>1</v>
      </c>
      <c r="FY78">
        <f t="shared" si="253"/>
        <v>0</v>
      </c>
      <c r="FZ78">
        <v>1</v>
      </c>
      <c r="GA78">
        <v>2</v>
      </c>
      <c r="GB78">
        <f t="shared" si="254"/>
        <v>1</v>
      </c>
      <c r="GC78" s="5" t="s">
        <v>1372</v>
      </c>
      <c r="GD78" s="5" t="s">
        <v>1372</v>
      </c>
      <c r="GE78" t="e">
        <f t="shared" si="255"/>
        <v>#VALUE!</v>
      </c>
      <c r="GF78">
        <v>1</v>
      </c>
      <c r="GG78">
        <v>1</v>
      </c>
      <c r="GH78">
        <f t="shared" si="256"/>
        <v>0</v>
      </c>
      <c r="GI78" s="5" t="s">
        <v>1372</v>
      </c>
      <c r="GJ78" s="5" t="s">
        <v>1372</v>
      </c>
      <c r="GK78" t="e">
        <f t="shared" si="257"/>
        <v>#VALUE!</v>
      </c>
      <c r="GL78" s="5" t="s">
        <v>1372</v>
      </c>
      <c r="GM78" s="5" t="s">
        <v>1372</v>
      </c>
      <c r="GN78" t="e">
        <f t="shared" si="258"/>
        <v>#VALUE!</v>
      </c>
    </row>
    <row r="79" spans="1:196" x14ac:dyDescent="0.2">
      <c r="A79" s="5">
        <v>14</v>
      </c>
      <c r="B79">
        <v>1</v>
      </c>
      <c r="C79">
        <v>1</v>
      </c>
      <c r="D79">
        <f t="shared" si="194"/>
        <v>0</v>
      </c>
      <c r="E79">
        <v>1</v>
      </c>
      <c r="F79">
        <v>2</v>
      </c>
      <c r="G79">
        <f t="shared" si="195"/>
        <v>0</v>
      </c>
      <c r="H79">
        <v>1</v>
      </c>
      <c r="I79">
        <v>1</v>
      </c>
      <c r="J79">
        <f t="shared" si="196"/>
        <v>0</v>
      </c>
      <c r="K79" s="5" t="s">
        <v>1372</v>
      </c>
      <c r="L79" s="5" t="s">
        <v>1372</v>
      </c>
      <c r="M79" t="e">
        <f t="shared" si="197"/>
        <v>#VALUE!</v>
      </c>
      <c r="N79">
        <v>1</v>
      </c>
      <c r="O79">
        <v>2</v>
      </c>
      <c r="P79">
        <f t="shared" si="198"/>
        <v>1</v>
      </c>
      <c r="Q79">
        <v>1</v>
      </c>
      <c r="R79">
        <v>2</v>
      </c>
      <c r="S79">
        <f t="shared" si="199"/>
        <v>1</v>
      </c>
      <c r="T79" s="5" t="s">
        <v>1372</v>
      </c>
      <c r="U79" s="5" t="s">
        <v>1372</v>
      </c>
      <c r="V79" t="e">
        <f t="shared" si="200"/>
        <v>#VALUE!</v>
      </c>
      <c r="W79" s="5" t="s">
        <v>1372</v>
      </c>
      <c r="X79" s="5" t="s">
        <v>1372</v>
      </c>
      <c r="Y79" t="e">
        <f t="shared" si="201"/>
        <v>#VALUE!</v>
      </c>
      <c r="Z79" s="5" t="s">
        <v>1372</v>
      </c>
      <c r="AA79" s="5" t="s">
        <v>1372</v>
      </c>
      <c r="AB79" t="e">
        <f t="shared" si="202"/>
        <v>#VALUE!</v>
      </c>
      <c r="AC79">
        <v>1</v>
      </c>
      <c r="AD79">
        <v>1</v>
      </c>
      <c r="AE79">
        <f t="shared" si="203"/>
        <v>0</v>
      </c>
      <c r="AF79">
        <v>1</v>
      </c>
      <c r="AG79">
        <v>1</v>
      </c>
      <c r="AH79">
        <f t="shared" si="204"/>
        <v>0</v>
      </c>
      <c r="AI79" s="5" t="s">
        <v>1372</v>
      </c>
      <c r="AJ79" s="5" t="s">
        <v>1372</v>
      </c>
      <c r="AK79" t="e">
        <f t="shared" si="205"/>
        <v>#VALUE!</v>
      </c>
      <c r="AL79" s="5" t="s">
        <v>1372</v>
      </c>
      <c r="AM79" s="5" t="s">
        <v>1372</v>
      </c>
      <c r="AN79" t="e">
        <f t="shared" si="206"/>
        <v>#VALUE!</v>
      </c>
      <c r="AO79" s="5" t="s">
        <v>1372</v>
      </c>
      <c r="AP79" s="5" t="s">
        <v>1372</v>
      </c>
      <c r="AQ79" t="e">
        <f t="shared" si="207"/>
        <v>#VALUE!</v>
      </c>
      <c r="AR79">
        <v>1</v>
      </c>
      <c r="AS79">
        <v>1</v>
      </c>
      <c r="AT79">
        <f t="shared" si="208"/>
        <v>0</v>
      </c>
      <c r="AU79">
        <v>1</v>
      </c>
      <c r="AV79">
        <v>1</v>
      </c>
      <c r="AW79">
        <f t="shared" si="209"/>
        <v>0</v>
      </c>
      <c r="AX79" s="5" t="s">
        <v>1372</v>
      </c>
      <c r="AY79" s="5" t="s">
        <v>1372</v>
      </c>
      <c r="AZ79" t="e">
        <f t="shared" si="210"/>
        <v>#VALUE!</v>
      </c>
      <c r="BA79" s="5" t="s">
        <v>1372</v>
      </c>
      <c r="BB79" s="5" t="s">
        <v>1372</v>
      </c>
      <c r="BC79" t="e">
        <f t="shared" si="211"/>
        <v>#VALUE!</v>
      </c>
      <c r="BD79">
        <v>1</v>
      </c>
      <c r="BE79">
        <v>1</v>
      </c>
      <c r="BF79">
        <f t="shared" si="212"/>
        <v>0</v>
      </c>
      <c r="BG79">
        <v>1</v>
      </c>
      <c r="BH79">
        <v>2</v>
      </c>
      <c r="BI79">
        <f t="shared" si="213"/>
        <v>1</v>
      </c>
      <c r="BJ79" s="5" t="s">
        <v>1372</v>
      </c>
      <c r="BK79" s="5" t="s">
        <v>1372</v>
      </c>
      <c r="BL79" t="e">
        <f t="shared" si="214"/>
        <v>#VALUE!</v>
      </c>
      <c r="BM79" s="5" t="s">
        <v>1372</v>
      </c>
      <c r="BN79" s="5" t="s">
        <v>1372</v>
      </c>
      <c r="BO79" t="e">
        <f t="shared" si="215"/>
        <v>#VALUE!</v>
      </c>
      <c r="BP79">
        <v>1</v>
      </c>
      <c r="BQ79">
        <v>2</v>
      </c>
      <c r="BR79">
        <f t="shared" si="216"/>
        <v>1</v>
      </c>
      <c r="BS79" s="5" t="s">
        <v>1372</v>
      </c>
      <c r="BT79" s="5" t="s">
        <v>1372</v>
      </c>
      <c r="BU79" t="e">
        <f t="shared" si="217"/>
        <v>#VALUE!</v>
      </c>
      <c r="BV79" s="5" t="s">
        <v>1372</v>
      </c>
      <c r="BW79" s="5" t="s">
        <v>1372</v>
      </c>
      <c r="BX79" t="e">
        <f t="shared" si="218"/>
        <v>#VALUE!</v>
      </c>
      <c r="BY79" s="5" t="s">
        <v>1372</v>
      </c>
      <c r="BZ79" s="5" t="s">
        <v>1372</v>
      </c>
      <c r="CA79" t="e">
        <f t="shared" si="219"/>
        <v>#VALUE!</v>
      </c>
      <c r="CB79">
        <v>2</v>
      </c>
      <c r="CC79">
        <v>2</v>
      </c>
      <c r="CD79">
        <f t="shared" si="220"/>
        <v>0</v>
      </c>
      <c r="CE79">
        <v>1</v>
      </c>
      <c r="CF79">
        <v>1</v>
      </c>
      <c r="CG79">
        <f t="shared" si="221"/>
        <v>0</v>
      </c>
      <c r="CH79" s="5" t="s">
        <v>1372</v>
      </c>
      <c r="CI79" s="5" t="s">
        <v>1372</v>
      </c>
      <c r="CJ79" t="e">
        <f t="shared" si="222"/>
        <v>#VALUE!</v>
      </c>
      <c r="CK79" s="5" t="s">
        <v>1372</v>
      </c>
      <c r="CL79" s="5" t="s">
        <v>1372</v>
      </c>
      <c r="CM79" t="e">
        <f t="shared" si="223"/>
        <v>#VALUE!</v>
      </c>
      <c r="CN79" s="5" t="s">
        <v>1372</v>
      </c>
      <c r="CO79" s="5" t="s">
        <v>1372</v>
      </c>
      <c r="CP79" t="e">
        <f t="shared" si="224"/>
        <v>#VALUE!</v>
      </c>
      <c r="CQ79">
        <v>1</v>
      </c>
      <c r="CR79">
        <v>1</v>
      </c>
      <c r="CS79">
        <f t="shared" si="225"/>
        <v>0</v>
      </c>
      <c r="CT79" s="5" t="s">
        <v>1372</v>
      </c>
      <c r="CU79" s="5" t="s">
        <v>1372</v>
      </c>
      <c r="CV79" t="e">
        <f t="shared" si="226"/>
        <v>#VALUE!</v>
      </c>
      <c r="CW79" s="5" t="s">
        <v>1372</v>
      </c>
      <c r="CX79" s="5" t="s">
        <v>1372</v>
      </c>
      <c r="CY79" t="e">
        <f t="shared" si="227"/>
        <v>#VALUE!</v>
      </c>
      <c r="CZ79">
        <v>1</v>
      </c>
      <c r="DA79">
        <v>1</v>
      </c>
      <c r="DB79">
        <f t="shared" si="228"/>
        <v>0</v>
      </c>
      <c r="DC79">
        <v>1</v>
      </c>
      <c r="DD79">
        <v>1</v>
      </c>
      <c r="DE79">
        <f t="shared" si="229"/>
        <v>0</v>
      </c>
      <c r="DF79" s="5" t="s">
        <v>1372</v>
      </c>
      <c r="DG79" s="5" t="s">
        <v>1372</v>
      </c>
      <c r="DH79" t="e">
        <f t="shared" si="230"/>
        <v>#VALUE!</v>
      </c>
      <c r="DI79">
        <v>1</v>
      </c>
      <c r="DJ79">
        <v>1</v>
      </c>
      <c r="DK79">
        <f t="shared" si="231"/>
        <v>0</v>
      </c>
      <c r="DL79">
        <v>1</v>
      </c>
      <c r="DM79">
        <v>1</v>
      </c>
      <c r="DN79">
        <f t="shared" si="232"/>
        <v>0</v>
      </c>
      <c r="DO79" s="5" t="s">
        <v>1372</v>
      </c>
      <c r="DP79" s="5" t="s">
        <v>1372</v>
      </c>
      <c r="DQ79" t="e">
        <f t="shared" si="233"/>
        <v>#VALUE!</v>
      </c>
      <c r="DR79">
        <v>1</v>
      </c>
      <c r="DS79">
        <v>1</v>
      </c>
      <c r="DT79">
        <f t="shared" si="234"/>
        <v>0</v>
      </c>
      <c r="DU79">
        <v>1</v>
      </c>
      <c r="DV79">
        <v>2</v>
      </c>
      <c r="DW79">
        <f t="shared" si="235"/>
        <v>1</v>
      </c>
      <c r="DX79" s="5" t="s">
        <v>1372</v>
      </c>
      <c r="DY79" s="5" t="s">
        <v>1372</v>
      </c>
      <c r="DZ79" t="e">
        <f t="shared" si="236"/>
        <v>#VALUE!</v>
      </c>
      <c r="EA79" s="5" t="s">
        <v>1372</v>
      </c>
      <c r="EB79" s="5" t="s">
        <v>1372</v>
      </c>
      <c r="EC79" t="e">
        <f t="shared" si="237"/>
        <v>#VALUE!</v>
      </c>
      <c r="ED79">
        <v>1</v>
      </c>
      <c r="EE79">
        <v>2</v>
      </c>
      <c r="EF79">
        <f t="shared" si="238"/>
        <v>1</v>
      </c>
      <c r="EG79" s="5" t="s">
        <v>1372</v>
      </c>
      <c r="EH79" s="5" t="s">
        <v>1372</v>
      </c>
      <c r="EI79" t="e">
        <f t="shared" si="239"/>
        <v>#VALUE!</v>
      </c>
      <c r="EJ79" s="5" t="s">
        <v>1372</v>
      </c>
      <c r="EK79" s="5" t="s">
        <v>1372</v>
      </c>
      <c r="EL79" t="e">
        <f t="shared" si="240"/>
        <v>#VALUE!</v>
      </c>
      <c r="EM79">
        <v>1</v>
      </c>
      <c r="EN79">
        <v>1</v>
      </c>
      <c r="EO79">
        <f t="shared" si="241"/>
        <v>0</v>
      </c>
      <c r="EP79" s="5" t="s">
        <v>1372</v>
      </c>
      <c r="EQ79" s="5" t="s">
        <v>1372</v>
      </c>
      <c r="ER79" t="e">
        <f t="shared" si="242"/>
        <v>#VALUE!</v>
      </c>
      <c r="ES79" s="5" t="s">
        <v>1372</v>
      </c>
      <c r="ET79" s="5" t="s">
        <v>1372</v>
      </c>
      <c r="EU79" t="e">
        <f t="shared" si="243"/>
        <v>#VALUE!</v>
      </c>
      <c r="EV79">
        <v>1</v>
      </c>
      <c r="EW79">
        <v>1</v>
      </c>
      <c r="EX79">
        <f t="shared" si="244"/>
        <v>0</v>
      </c>
      <c r="EY79">
        <v>1</v>
      </c>
      <c r="EZ79">
        <v>1</v>
      </c>
      <c r="FA79">
        <f t="shared" si="245"/>
        <v>0</v>
      </c>
      <c r="FB79" s="5" t="s">
        <v>1372</v>
      </c>
      <c r="FC79" s="5" t="s">
        <v>1372</v>
      </c>
      <c r="FD79" t="e">
        <f t="shared" si="246"/>
        <v>#VALUE!</v>
      </c>
      <c r="FE79">
        <v>1</v>
      </c>
      <c r="FF79">
        <v>1</v>
      </c>
      <c r="FG79">
        <f t="shared" si="247"/>
        <v>0</v>
      </c>
      <c r="FH79">
        <v>1</v>
      </c>
      <c r="FI79">
        <v>1</v>
      </c>
      <c r="FJ79">
        <f t="shared" si="248"/>
        <v>0</v>
      </c>
      <c r="FK79" s="5" t="s">
        <v>1372</v>
      </c>
      <c r="FL79" s="5" t="s">
        <v>1372</v>
      </c>
      <c r="FM79" t="e">
        <f t="shared" si="249"/>
        <v>#VALUE!</v>
      </c>
      <c r="FN79">
        <v>1</v>
      </c>
      <c r="FO79">
        <v>1</v>
      </c>
      <c r="FP79">
        <f t="shared" si="250"/>
        <v>0</v>
      </c>
      <c r="FQ79">
        <v>1</v>
      </c>
      <c r="FR79">
        <v>1</v>
      </c>
      <c r="FS79">
        <f t="shared" si="251"/>
        <v>0</v>
      </c>
      <c r="FT79" s="5" t="s">
        <v>1372</v>
      </c>
      <c r="FU79" s="5" t="s">
        <v>1372</v>
      </c>
      <c r="FV79" t="e">
        <f t="shared" si="252"/>
        <v>#VALUE!</v>
      </c>
      <c r="FW79">
        <v>2</v>
      </c>
      <c r="FX79">
        <v>2</v>
      </c>
      <c r="FY79">
        <f t="shared" si="253"/>
        <v>0</v>
      </c>
      <c r="FZ79">
        <v>2</v>
      </c>
      <c r="GA79">
        <v>2</v>
      </c>
      <c r="GB79">
        <f t="shared" si="254"/>
        <v>0</v>
      </c>
      <c r="GC79" s="5" t="s">
        <v>1372</v>
      </c>
      <c r="GD79" s="5" t="s">
        <v>1372</v>
      </c>
      <c r="GE79" t="e">
        <f t="shared" si="255"/>
        <v>#VALUE!</v>
      </c>
      <c r="GF79">
        <v>1</v>
      </c>
      <c r="GG79">
        <v>1</v>
      </c>
      <c r="GH79">
        <f t="shared" si="256"/>
        <v>0</v>
      </c>
      <c r="GI79">
        <v>1</v>
      </c>
      <c r="GJ79">
        <v>1</v>
      </c>
      <c r="GK79">
        <f t="shared" si="257"/>
        <v>0</v>
      </c>
      <c r="GL79" s="5" t="s">
        <v>1372</v>
      </c>
      <c r="GM79" s="5" t="s">
        <v>1372</v>
      </c>
      <c r="GN79" t="e">
        <f t="shared" si="258"/>
        <v>#VALUE!</v>
      </c>
    </row>
    <row r="80" spans="1:196" x14ac:dyDescent="0.2">
      <c r="A80" s="5">
        <v>15</v>
      </c>
      <c r="B80">
        <v>1</v>
      </c>
      <c r="C80">
        <v>1</v>
      </c>
      <c r="D80">
        <f t="shared" si="194"/>
        <v>0</v>
      </c>
      <c r="E80">
        <v>1</v>
      </c>
      <c r="F80">
        <v>2</v>
      </c>
      <c r="G80">
        <f t="shared" si="195"/>
        <v>1</v>
      </c>
      <c r="H80">
        <v>2</v>
      </c>
      <c r="I80">
        <v>2</v>
      </c>
      <c r="J80">
        <f t="shared" si="196"/>
        <v>0</v>
      </c>
      <c r="K80" s="5" t="s">
        <v>1372</v>
      </c>
      <c r="L80" s="5" t="s">
        <v>1372</v>
      </c>
      <c r="M80" t="e">
        <f t="shared" si="197"/>
        <v>#VALUE!</v>
      </c>
      <c r="N80">
        <v>1</v>
      </c>
      <c r="O80">
        <v>1</v>
      </c>
      <c r="P80">
        <f t="shared" si="198"/>
        <v>0</v>
      </c>
      <c r="Q80">
        <v>1</v>
      </c>
      <c r="R80">
        <v>1</v>
      </c>
      <c r="S80">
        <f t="shared" si="199"/>
        <v>0</v>
      </c>
      <c r="T80" s="5" t="s">
        <v>1372</v>
      </c>
      <c r="U80" s="5" t="s">
        <v>1372</v>
      </c>
      <c r="V80" t="e">
        <f t="shared" si="200"/>
        <v>#VALUE!</v>
      </c>
      <c r="W80" s="5" t="s">
        <v>1372</v>
      </c>
      <c r="X80" s="5" t="s">
        <v>1372</v>
      </c>
      <c r="Y80" t="e">
        <f t="shared" si="201"/>
        <v>#VALUE!</v>
      </c>
      <c r="Z80" s="5" t="s">
        <v>1372</v>
      </c>
      <c r="AA80" s="5" t="s">
        <v>1372</v>
      </c>
      <c r="AB80" t="e">
        <f t="shared" si="202"/>
        <v>#VALUE!</v>
      </c>
      <c r="AC80">
        <v>1</v>
      </c>
      <c r="AD80">
        <v>2</v>
      </c>
      <c r="AE80">
        <f t="shared" si="203"/>
        <v>1</v>
      </c>
      <c r="AF80">
        <v>1</v>
      </c>
      <c r="AG80">
        <v>2</v>
      </c>
      <c r="AH80">
        <f t="shared" si="204"/>
        <v>1</v>
      </c>
      <c r="AI80" s="5" t="s">
        <v>1372</v>
      </c>
      <c r="AJ80" s="5" t="s">
        <v>1372</v>
      </c>
      <c r="AK80" t="e">
        <f t="shared" si="205"/>
        <v>#VALUE!</v>
      </c>
      <c r="AL80" s="5" t="s">
        <v>1372</v>
      </c>
      <c r="AM80" s="5" t="s">
        <v>1372</v>
      </c>
      <c r="AN80" t="e">
        <f t="shared" si="206"/>
        <v>#VALUE!</v>
      </c>
      <c r="AO80" s="5" t="s">
        <v>1372</v>
      </c>
      <c r="AP80" s="5" t="s">
        <v>1372</v>
      </c>
      <c r="AQ80" t="e">
        <f t="shared" si="207"/>
        <v>#VALUE!</v>
      </c>
      <c r="AR80">
        <v>1</v>
      </c>
      <c r="AS80">
        <v>1</v>
      </c>
      <c r="AT80">
        <f t="shared" si="208"/>
        <v>0</v>
      </c>
      <c r="AU80" s="5" t="s">
        <v>1372</v>
      </c>
      <c r="AV80" s="5" t="s">
        <v>1372</v>
      </c>
      <c r="AW80" t="e">
        <f t="shared" si="209"/>
        <v>#VALUE!</v>
      </c>
      <c r="AX80" s="5" t="s">
        <v>1372</v>
      </c>
      <c r="AY80" s="5" t="s">
        <v>1372</v>
      </c>
      <c r="AZ80" t="e">
        <f t="shared" si="210"/>
        <v>#VALUE!</v>
      </c>
      <c r="BA80" s="5" t="s">
        <v>1372</v>
      </c>
      <c r="BB80" s="5" t="s">
        <v>1372</v>
      </c>
      <c r="BC80" t="e">
        <f t="shared" si="211"/>
        <v>#VALUE!</v>
      </c>
      <c r="BD80">
        <v>1</v>
      </c>
      <c r="BE80">
        <v>1</v>
      </c>
      <c r="BF80">
        <f t="shared" si="212"/>
        <v>0</v>
      </c>
      <c r="BG80">
        <v>1</v>
      </c>
      <c r="BH80">
        <v>1</v>
      </c>
      <c r="BI80">
        <f t="shared" si="213"/>
        <v>0</v>
      </c>
      <c r="BJ80" s="5" t="s">
        <v>1372</v>
      </c>
      <c r="BK80" s="5" t="s">
        <v>1372</v>
      </c>
      <c r="BL80" t="e">
        <f t="shared" si="214"/>
        <v>#VALUE!</v>
      </c>
      <c r="BM80" s="5" t="s">
        <v>1372</v>
      </c>
      <c r="BN80" s="5" t="s">
        <v>1372</v>
      </c>
      <c r="BO80" t="e">
        <f t="shared" si="215"/>
        <v>#VALUE!</v>
      </c>
      <c r="BP80">
        <v>1</v>
      </c>
      <c r="BQ80">
        <v>1</v>
      </c>
      <c r="BR80">
        <f t="shared" si="216"/>
        <v>0</v>
      </c>
      <c r="BS80" s="5" t="s">
        <v>1372</v>
      </c>
      <c r="BT80" s="5" t="s">
        <v>1372</v>
      </c>
      <c r="BU80" t="e">
        <f t="shared" si="217"/>
        <v>#VALUE!</v>
      </c>
      <c r="BV80" s="5" t="s">
        <v>1372</v>
      </c>
      <c r="BW80" s="5" t="s">
        <v>1372</v>
      </c>
      <c r="BX80" t="e">
        <f t="shared" si="218"/>
        <v>#VALUE!</v>
      </c>
      <c r="BY80" s="5" t="s">
        <v>1372</v>
      </c>
      <c r="BZ80" s="5" t="s">
        <v>1372</v>
      </c>
      <c r="CA80" t="e">
        <f t="shared" si="219"/>
        <v>#VALUE!</v>
      </c>
      <c r="CB80">
        <v>2</v>
      </c>
      <c r="CC80">
        <v>2</v>
      </c>
      <c r="CD80">
        <f t="shared" si="220"/>
        <v>0</v>
      </c>
      <c r="CE80">
        <v>2</v>
      </c>
      <c r="CF80">
        <v>2</v>
      </c>
      <c r="CG80">
        <f t="shared" si="221"/>
        <v>0</v>
      </c>
      <c r="CH80" s="5" t="s">
        <v>1372</v>
      </c>
      <c r="CI80" s="5" t="s">
        <v>1372</v>
      </c>
      <c r="CJ80" t="e">
        <f t="shared" si="222"/>
        <v>#VALUE!</v>
      </c>
      <c r="CK80" s="5" t="s">
        <v>1372</v>
      </c>
      <c r="CL80" s="5" t="s">
        <v>1372</v>
      </c>
      <c r="CM80" t="e">
        <f t="shared" si="223"/>
        <v>#VALUE!</v>
      </c>
      <c r="CN80" s="5" t="s">
        <v>1372</v>
      </c>
      <c r="CO80" s="5" t="s">
        <v>1372</v>
      </c>
      <c r="CP80" t="e">
        <f t="shared" si="224"/>
        <v>#VALUE!</v>
      </c>
      <c r="CQ80">
        <v>1</v>
      </c>
      <c r="CR80">
        <v>2</v>
      </c>
      <c r="CS80">
        <f t="shared" si="225"/>
        <v>1</v>
      </c>
      <c r="CT80">
        <v>1</v>
      </c>
      <c r="CU80">
        <v>2</v>
      </c>
      <c r="CV80">
        <f t="shared" si="226"/>
        <v>1</v>
      </c>
      <c r="CW80" s="5" t="s">
        <v>1372</v>
      </c>
      <c r="CX80" s="5" t="s">
        <v>1372</v>
      </c>
      <c r="CY80" t="e">
        <f t="shared" si="227"/>
        <v>#VALUE!</v>
      </c>
      <c r="CZ80">
        <v>1</v>
      </c>
      <c r="DA80">
        <v>1</v>
      </c>
      <c r="DB80">
        <f t="shared" si="228"/>
        <v>0</v>
      </c>
      <c r="DC80">
        <v>1</v>
      </c>
      <c r="DD80">
        <v>2</v>
      </c>
      <c r="DE80">
        <f t="shared" si="229"/>
        <v>1</v>
      </c>
      <c r="DF80">
        <v>1</v>
      </c>
      <c r="DG80">
        <v>2</v>
      </c>
      <c r="DH80">
        <f t="shared" si="230"/>
        <v>1</v>
      </c>
      <c r="DI80">
        <v>1</v>
      </c>
      <c r="DJ80">
        <v>1</v>
      </c>
      <c r="DK80">
        <f t="shared" si="231"/>
        <v>0</v>
      </c>
      <c r="DL80" s="5" t="s">
        <v>1372</v>
      </c>
      <c r="DM80" s="5" t="s">
        <v>1372</v>
      </c>
      <c r="DN80" t="e">
        <f t="shared" si="232"/>
        <v>#VALUE!</v>
      </c>
      <c r="DO80" s="5" t="s">
        <v>1372</v>
      </c>
      <c r="DP80" s="5" t="s">
        <v>1372</v>
      </c>
      <c r="DQ80" t="e">
        <f t="shared" si="233"/>
        <v>#VALUE!</v>
      </c>
      <c r="DR80">
        <v>1</v>
      </c>
      <c r="DS80">
        <v>1</v>
      </c>
      <c r="DT80">
        <f t="shared" si="234"/>
        <v>0</v>
      </c>
      <c r="DU80" s="5" t="s">
        <v>1372</v>
      </c>
      <c r="DV80" s="5" t="s">
        <v>1372</v>
      </c>
      <c r="DW80" t="e">
        <f t="shared" si="235"/>
        <v>#VALUE!</v>
      </c>
      <c r="DX80" s="5" t="s">
        <v>1372</v>
      </c>
      <c r="DY80" s="5" t="s">
        <v>1372</v>
      </c>
      <c r="DZ80" t="e">
        <f t="shared" si="236"/>
        <v>#VALUE!</v>
      </c>
      <c r="EA80" s="5" t="s">
        <v>1372</v>
      </c>
      <c r="EB80" s="5" t="s">
        <v>1372</v>
      </c>
      <c r="EC80" t="e">
        <f t="shared" si="237"/>
        <v>#VALUE!</v>
      </c>
      <c r="ED80">
        <v>1</v>
      </c>
      <c r="EE80">
        <v>2</v>
      </c>
      <c r="EF80">
        <f t="shared" si="238"/>
        <v>1</v>
      </c>
      <c r="EG80">
        <v>1</v>
      </c>
      <c r="EH80">
        <v>1</v>
      </c>
      <c r="EI80">
        <f t="shared" si="239"/>
        <v>0</v>
      </c>
      <c r="EJ80" s="5" t="s">
        <v>1372</v>
      </c>
      <c r="EK80" s="5" t="s">
        <v>1372</v>
      </c>
      <c r="EL80" t="e">
        <f t="shared" si="240"/>
        <v>#VALUE!</v>
      </c>
      <c r="EM80">
        <v>1</v>
      </c>
      <c r="EN80">
        <v>1</v>
      </c>
      <c r="EO80">
        <f t="shared" si="241"/>
        <v>0</v>
      </c>
      <c r="EP80">
        <v>1</v>
      </c>
      <c r="EQ80">
        <v>1</v>
      </c>
      <c r="ER80">
        <f t="shared" si="242"/>
        <v>0</v>
      </c>
      <c r="ES80" s="5" t="s">
        <v>1372</v>
      </c>
      <c r="ET80" s="5" t="s">
        <v>1372</v>
      </c>
      <c r="EU80" t="e">
        <f t="shared" si="243"/>
        <v>#VALUE!</v>
      </c>
      <c r="EV80">
        <v>1</v>
      </c>
      <c r="EW80">
        <v>1</v>
      </c>
      <c r="EX80">
        <f t="shared" si="244"/>
        <v>0</v>
      </c>
      <c r="EY80">
        <v>1</v>
      </c>
      <c r="EZ80">
        <v>1</v>
      </c>
      <c r="FA80">
        <f t="shared" si="245"/>
        <v>0</v>
      </c>
      <c r="FB80" s="5" t="s">
        <v>1372</v>
      </c>
      <c r="FC80" s="5" t="s">
        <v>1372</v>
      </c>
      <c r="FD80" t="e">
        <f t="shared" si="246"/>
        <v>#VALUE!</v>
      </c>
      <c r="FE80">
        <v>1</v>
      </c>
      <c r="FF80">
        <v>1</v>
      </c>
      <c r="FG80">
        <f t="shared" si="247"/>
        <v>0</v>
      </c>
      <c r="FH80">
        <v>1</v>
      </c>
      <c r="FI80">
        <v>1</v>
      </c>
      <c r="FJ80">
        <f t="shared" si="248"/>
        <v>0</v>
      </c>
      <c r="FK80" s="5" t="s">
        <v>1372</v>
      </c>
      <c r="FL80" s="5" t="s">
        <v>1372</v>
      </c>
      <c r="FM80" t="e">
        <f t="shared" si="249"/>
        <v>#VALUE!</v>
      </c>
      <c r="FN80">
        <v>1</v>
      </c>
      <c r="FO80">
        <v>1</v>
      </c>
      <c r="FP80">
        <f t="shared" si="250"/>
        <v>0</v>
      </c>
      <c r="FQ80" s="5" t="s">
        <v>1372</v>
      </c>
      <c r="FR80" s="5" t="s">
        <v>1372</v>
      </c>
      <c r="FS80" t="e">
        <f t="shared" si="251"/>
        <v>#VALUE!</v>
      </c>
      <c r="FT80" s="5" t="s">
        <v>1372</v>
      </c>
      <c r="FU80" s="5" t="s">
        <v>1372</v>
      </c>
      <c r="FV80" t="e">
        <f t="shared" si="252"/>
        <v>#VALUE!</v>
      </c>
      <c r="FW80">
        <v>1</v>
      </c>
      <c r="FX80">
        <v>1</v>
      </c>
      <c r="FY80">
        <f t="shared" si="253"/>
        <v>0</v>
      </c>
      <c r="FZ80">
        <v>1</v>
      </c>
      <c r="GA80">
        <v>1</v>
      </c>
      <c r="GB80">
        <f t="shared" si="254"/>
        <v>0</v>
      </c>
      <c r="GC80" s="5" t="s">
        <v>1372</v>
      </c>
      <c r="GD80" s="5" t="s">
        <v>1372</v>
      </c>
      <c r="GE80" t="e">
        <f t="shared" si="255"/>
        <v>#VALUE!</v>
      </c>
      <c r="GF80">
        <v>1</v>
      </c>
      <c r="GG80">
        <v>2</v>
      </c>
      <c r="GH80">
        <f t="shared" si="256"/>
        <v>1</v>
      </c>
      <c r="GI80">
        <v>1</v>
      </c>
      <c r="GJ80">
        <v>2</v>
      </c>
      <c r="GK80">
        <f t="shared" si="257"/>
        <v>1</v>
      </c>
      <c r="GL80" s="5" t="s">
        <v>1372</v>
      </c>
      <c r="GM80" s="5" t="s">
        <v>1372</v>
      </c>
      <c r="GN80" t="e">
        <f t="shared" si="258"/>
        <v>#VALUE!</v>
      </c>
    </row>
    <row r="81" spans="1:196" x14ac:dyDescent="0.2">
      <c r="A81" s="5">
        <v>17</v>
      </c>
      <c r="B81">
        <v>1</v>
      </c>
      <c r="C81">
        <v>1</v>
      </c>
      <c r="D81">
        <f t="shared" si="194"/>
        <v>0</v>
      </c>
      <c r="E81">
        <v>1</v>
      </c>
      <c r="F81">
        <v>1</v>
      </c>
      <c r="G81" t="e">
        <f t="shared" si="195"/>
        <v>#VALUE!</v>
      </c>
      <c r="H81" s="5" t="s">
        <v>1372</v>
      </c>
      <c r="I81" s="5" t="s">
        <v>1372</v>
      </c>
      <c r="J81" t="e">
        <f t="shared" si="196"/>
        <v>#VALUE!</v>
      </c>
      <c r="K81" s="5" t="s">
        <v>1372</v>
      </c>
      <c r="L81" s="5" t="s">
        <v>1372</v>
      </c>
      <c r="M81" t="e">
        <f t="shared" si="197"/>
        <v>#VALUE!</v>
      </c>
      <c r="N81">
        <v>1</v>
      </c>
      <c r="O81">
        <v>1</v>
      </c>
      <c r="P81">
        <f t="shared" si="198"/>
        <v>0</v>
      </c>
      <c r="Q81" s="5" t="s">
        <v>1372</v>
      </c>
      <c r="R81" s="5" t="s">
        <v>1372</v>
      </c>
      <c r="S81" t="e">
        <f t="shared" si="199"/>
        <v>#VALUE!</v>
      </c>
      <c r="T81" s="5" t="s">
        <v>1372</v>
      </c>
      <c r="U81" s="5" t="s">
        <v>1372</v>
      </c>
      <c r="V81" t="e">
        <f t="shared" si="200"/>
        <v>#VALUE!</v>
      </c>
      <c r="W81" s="5" t="s">
        <v>1372</v>
      </c>
      <c r="X81" s="5" t="s">
        <v>1372</v>
      </c>
      <c r="Y81" t="e">
        <f t="shared" si="201"/>
        <v>#VALUE!</v>
      </c>
      <c r="Z81" s="5" t="s">
        <v>1372</v>
      </c>
      <c r="AA81" s="5" t="s">
        <v>1372</v>
      </c>
      <c r="AB81" t="e">
        <f t="shared" si="202"/>
        <v>#VALUE!</v>
      </c>
      <c r="AC81">
        <v>2</v>
      </c>
      <c r="AD81">
        <v>2</v>
      </c>
      <c r="AE81">
        <f t="shared" si="203"/>
        <v>0</v>
      </c>
      <c r="AF81">
        <v>2</v>
      </c>
      <c r="AG81">
        <v>2</v>
      </c>
      <c r="AH81">
        <f t="shared" si="204"/>
        <v>0</v>
      </c>
      <c r="AI81" s="5" t="s">
        <v>1372</v>
      </c>
      <c r="AJ81" s="5" t="s">
        <v>1372</v>
      </c>
      <c r="AK81" t="e">
        <f t="shared" si="205"/>
        <v>#VALUE!</v>
      </c>
      <c r="AL81" s="5" t="s">
        <v>1372</v>
      </c>
      <c r="AM81" s="5" t="s">
        <v>1372</v>
      </c>
      <c r="AN81" t="e">
        <f t="shared" si="206"/>
        <v>#VALUE!</v>
      </c>
      <c r="AO81" s="5" t="s">
        <v>1372</v>
      </c>
      <c r="AP81" s="5" t="s">
        <v>1372</v>
      </c>
      <c r="AQ81" t="e">
        <f t="shared" si="207"/>
        <v>#VALUE!</v>
      </c>
      <c r="AR81">
        <v>2</v>
      </c>
      <c r="AS81">
        <v>2</v>
      </c>
      <c r="AT81">
        <f t="shared" si="208"/>
        <v>0</v>
      </c>
      <c r="AU81">
        <v>2</v>
      </c>
      <c r="AV81">
        <v>2</v>
      </c>
      <c r="AW81">
        <f t="shared" si="209"/>
        <v>0</v>
      </c>
      <c r="AX81">
        <v>2</v>
      </c>
      <c r="AY81">
        <v>2</v>
      </c>
      <c r="AZ81">
        <f t="shared" si="210"/>
        <v>0</v>
      </c>
      <c r="BA81" s="5" t="s">
        <v>1372</v>
      </c>
      <c r="BB81" s="5" t="s">
        <v>1372</v>
      </c>
      <c r="BC81" t="e">
        <f t="shared" si="211"/>
        <v>#VALUE!</v>
      </c>
      <c r="BD81">
        <v>2</v>
      </c>
      <c r="BE81">
        <v>2</v>
      </c>
      <c r="BF81">
        <f t="shared" si="212"/>
        <v>0</v>
      </c>
      <c r="BG81">
        <v>1</v>
      </c>
      <c r="BH81">
        <v>1</v>
      </c>
      <c r="BI81">
        <f t="shared" si="213"/>
        <v>0</v>
      </c>
      <c r="BJ81">
        <v>1</v>
      </c>
      <c r="BK81">
        <v>1</v>
      </c>
      <c r="BL81">
        <f t="shared" si="214"/>
        <v>0</v>
      </c>
      <c r="BM81" s="5" t="s">
        <v>1372</v>
      </c>
      <c r="BN81" s="5" t="s">
        <v>1372</v>
      </c>
      <c r="BO81" t="e">
        <f t="shared" si="215"/>
        <v>#VALUE!</v>
      </c>
      <c r="BP81">
        <v>1</v>
      </c>
      <c r="BQ81">
        <v>1</v>
      </c>
      <c r="BR81">
        <f t="shared" si="216"/>
        <v>0</v>
      </c>
      <c r="BS81">
        <v>1</v>
      </c>
      <c r="BT81">
        <v>2</v>
      </c>
      <c r="BU81">
        <f t="shared" si="217"/>
        <v>1</v>
      </c>
      <c r="BV81">
        <v>1</v>
      </c>
      <c r="BW81">
        <v>2</v>
      </c>
      <c r="BX81">
        <f t="shared" si="218"/>
        <v>1</v>
      </c>
      <c r="BY81" s="5" t="s">
        <v>1372</v>
      </c>
      <c r="BZ81" s="5" t="s">
        <v>1372</v>
      </c>
      <c r="CA81" t="e">
        <f t="shared" si="219"/>
        <v>#VALUE!</v>
      </c>
      <c r="CB81">
        <v>1</v>
      </c>
      <c r="CC81">
        <v>1</v>
      </c>
      <c r="CD81">
        <f t="shared" si="220"/>
        <v>0</v>
      </c>
      <c r="CE81">
        <v>1</v>
      </c>
      <c r="CF81">
        <v>2</v>
      </c>
      <c r="CG81">
        <f t="shared" si="221"/>
        <v>1</v>
      </c>
      <c r="CH81">
        <v>1</v>
      </c>
      <c r="CI81">
        <v>1</v>
      </c>
      <c r="CJ81">
        <f t="shared" si="222"/>
        <v>0</v>
      </c>
      <c r="CK81" s="5" t="s">
        <v>1372</v>
      </c>
      <c r="CL81" s="5" t="s">
        <v>1372</v>
      </c>
      <c r="CM81" t="e">
        <f t="shared" si="223"/>
        <v>#VALUE!</v>
      </c>
      <c r="CN81" s="5" t="s">
        <v>1372</v>
      </c>
      <c r="CO81" s="5" t="s">
        <v>1372</v>
      </c>
      <c r="CP81" t="e">
        <f t="shared" si="224"/>
        <v>#VALUE!</v>
      </c>
      <c r="CQ81">
        <v>2</v>
      </c>
      <c r="CR81">
        <v>2</v>
      </c>
      <c r="CS81">
        <f t="shared" si="225"/>
        <v>0</v>
      </c>
      <c r="CT81">
        <v>1</v>
      </c>
      <c r="CU81">
        <v>2</v>
      </c>
      <c r="CV81">
        <f t="shared" si="226"/>
        <v>1</v>
      </c>
      <c r="CW81" s="5" t="s">
        <v>1372</v>
      </c>
      <c r="CX81" s="5" t="s">
        <v>1372</v>
      </c>
      <c r="CY81" t="e">
        <f t="shared" si="227"/>
        <v>#VALUE!</v>
      </c>
      <c r="CZ81">
        <v>2</v>
      </c>
      <c r="DA81">
        <v>2</v>
      </c>
      <c r="DB81">
        <f t="shared" si="228"/>
        <v>0</v>
      </c>
      <c r="DC81">
        <v>1</v>
      </c>
      <c r="DD81">
        <v>2</v>
      </c>
      <c r="DE81">
        <f t="shared" si="229"/>
        <v>1</v>
      </c>
      <c r="DF81" s="5" t="s">
        <v>1372</v>
      </c>
      <c r="DG81" s="5" t="s">
        <v>1372</v>
      </c>
      <c r="DH81" t="e">
        <f t="shared" si="230"/>
        <v>#VALUE!</v>
      </c>
      <c r="DI81">
        <v>1</v>
      </c>
      <c r="DJ81">
        <v>1</v>
      </c>
      <c r="DK81">
        <f t="shared" si="231"/>
        <v>0</v>
      </c>
      <c r="DL81" s="5" t="s">
        <v>1372</v>
      </c>
      <c r="DM81" s="5" t="s">
        <v>1372</v>
      </c>
      <c r="DN81" t="e">
        <f t="shared" si="232"/>
        <v>#VALUE!</v>
      </c>
      <c r="DO81" s="5" t="s">
        <v>1372</v>
      </c>
      <c r="DP81" s="5" t="s">
        <v>1372</v>
      </c>
      <c r="DQ81" t="e">
        <f t="shared" si="233"/>
        <v>#VALUE!</v>
      </c>
      <c r="DR81">
        <v>1</v>
      </c>
      <c r="DS81">
        <v>1</v>
      </c>
      <c r="DT81">
        <f t="shared" si="234"/>
        <v>0</v>
      </c>
      <c r="DU81" s="5" t="s">
        <v>1372</v>
      </c>
      <c r="DV81" s="5" t="s">
        <v>1372</v>
      </c>
      <c r="DW81" t="e">
        <f t="shared" si="235"/>
        <v>#VALUE!</v>
      </c>
      <c r="DX81" s="5" t="s">
        <v>1372</v>
      </c>
      <c r="DY81" s="5" t="s">
        <v>1372</v>
      </c>
      <c r="DZ81" t="e">
        <f t="shared" si="236"/>
        <v>#VALUE!</v>
      </c>
      <c r="EA81" s="5" t="s">
        <v>1372</v>
      </c>
      <c r="EB81" s="5" t="s">
        <v>1372</v>
      </c>
      <c r="EC81" t="e">
        <f t="shared" si="237"/>
        <v>#VALUE!</v>
      </c>
      <c r="ED81">
        <v>1</v>
      </c>
      <c r="EE81">
        <v>1</v>
      </c>
      <c r="EF81">
        <f t="shared" si="238"/>
        <v>0</v>
      </c>
      <c r="EG81">
        <v>1</v>
      </c>
      <c r="EH81">
        <v>1</v>
      </c>
      <c r="EI81">
        <f t="shared" si="239"/>
        <v>0</v>
      </c>
      <c r="EJ81" s="5" t="s">
        <v>1372</v>
      </c>
      <c r="EK81" s="5" t="s">
        <v>1372</v>
      </c>
      <c r="EL81" t="e">
        <f t="shared" si="240"/>
        <v>#VALUE!</v>
      </c>
      <c r="EM81">
        <v>1</v>
      </c>
      <c r="EN81">
        <v>2</v>
      </c>
      <c r="EO81">
        <f t="shared" si="241"/>
        <v>1</v>
      </c>
      <c r="EP81">
        <v>1</v>
      </c>
      <c r="EQ81">
        <v>1</v>
      </c>
      <c r="ER81">
        <f t="shared" si="242"/>
        <v>0</v>
      </c>
      <c r="ES81" s="5" t="s">
        <v>1372</v>
      </c>
      <c r="ET81" s="5" t="s">
        <v>1372</v>
      </c>
      <c r="EU81" t="e">
        <f t="shared" si="243"/>
        <v>#VALUE!</v>
      </c>
      <c r="EV81">
        <v>1</v>
      </c>
      <c r="EW81">
        <v>1</v>
      </c>
      <c r="EX81">
        <f t="shared" si="244"/>
        <v>0</v>
      </c>
      <c r="EY81" s="5" t="s">
        <v>1372</v>
      </c>
      <c r="EZ81" s="5" t="s">
        <v>1372</v>
      </c>
      <c r="FA81" t="e">
        <f t="shared" si="245"/>
        <v>#VALUE!</v>
      </c>
      <c r="FB81" s="5" t="s">
        <v>1372</v>
      </c>
      <c r="FC81" s="5" t="s">
        <v>1372</v>
      </c>
      <c r="FD81" t="e">
        <f t="shared" si="246"/>
        <v>#VALUE!</v>
      </c>
      <c r="FE81">
        <v>1</v>
      </c>
      <c r="FF81">
        <v>1</v>
      </c>
      <c r="FG81">
        <f t="shared" si="247"/>
        <v>0</v>
      </c>
      <c r="FH81">
        <v>1</v>
      </c>
      <c r="FI81">
        <v>3</v>
      </c>
      <c r="FJ81">
        <f t="shared" si="248"/>
        <v>2</v>
      </c>
      <c r="FK81" s="5" t="s">
        <v>1372</v>
      </c>
      <c r="FL81" s="5" t="s">
        <v>1372</v>
      </c>
      <c r="FM81" t="e">
        <f t="shared" si="249"/>
        <v>#VALUE!</v>
      </c>
      <c r="FN81">
        <v>1</v>
      </c>
      <c r="FO81">
        <v>1</v>
      </c>
      <c r="FP81">
        <f t="shared" si="250"/>
        <v>0</v>
      </c>
      <c r="FQ81" s="5" t="s">
        <v>1372</v>
      </c>
      <c r="FR81" s="5" t="s">
        <v>1372</v>
      </c>
      <c r="FS81" t="e">
        <f t="shared" si="251"/>
        <v>#VALUE!</v>
      </c>
      <c r="FT81" s="5" t="s">
        <v>1372</v>
      </c>
      <c r="FU81" s="5" t="s">
        <v>1372</v>
      </c>
      <c r="FV81" t="e">
        <f t="shared" si="252"/>
        <v>#VALUE!</v>
      </c>
      <c r="FW81">
        <v>1</v>
      </c>
      <c r="FX81">
        <v>1</v>
      </c>
      <c r="FY81">
        <f t="shared" si="253"/>
        <v>0</v>
      </c>
      <c r="FZ81" s="5" t="s">
        <v>1372</v>
      </c>
      <c r="GA81" s="5" t="s">
        <v>1372</v>
      </c>
      <c r="GB81" t="e">
        <f t="shared" si="254"/>
        <v>#VALUE!</v>
      </c>
      <c r="GC81" s="5" t="s">
        <v>1372</v>
      </c>
      <c r="GD81" s="5" t="s">
        <v>1372</v>
      </c>
      <c r="GE81" t="e">
        <f t="shared" si="255"/>
        <v>#VALUE!</v>
      </c>
      <c r="GF81">
        <v>1</v>
      </c>
      <c r="GG81">
        <v>1</v>
      </c>
      <c r="GH81">
        <f t="shared" si="256"/>
        <v>0</v>
      </c>
      <c r="GI81" s="5" t="s">
        <v>1372</v>
      </c>
      <c r="GJ81" s="5" t="s">
        <v>1372</v>
      </c>
      <c r="GK81" t="e">
        <f t="shared" si="257"/>
        <v>#VALUE!</v>
      </c>
      <c r="GL81" s="5" t="s">
        <v>1372</v>
      </c>
      <c r="GM81" s="5" t="s">
        <v>1372</v>
      </c>
      <c r="GN81" t="e">
        <f t="shared" si="258"/>
        <v>#VALUE!</v>
      </c>
    </row>
    <row r="82" spans="1:196" x14ac:dyDescent="0.2">
      <c r="A82" s="5">
        <v>18</v>
      </c>
      <c r="B82">
        <v>1</v>
      </c>
      <c r="C82">
        <v>1</v>
      </c>
      <c r="D82">
        <f t="shared" si="194"/>
        <v>0</v>
      </c>
      <c r="E82">
        <v>1</v>
      </c>
      <c r="F82">
        <v>1</v>
      </c>
      <c r="G82">
        <f t="shared" si="195"/>
        <v>0</v>
      </c>
      <c r="H82" s="5" t="s">
        <v>1372</v>
      </c>
      <c r="I82" s="5" t="s">
        <v>1372</v>
      </c>
      <c r="J82" t="e">
        <f t="shared" si="196"/>
        <v>#VALUE!</v>
      </c>
      <c r="K82" s="5" t="s">
        <v>1372</v>
      </c>
      <c r="L82" s="5" t="s">
        <v>1372</v>
      </c>
      <c r="M82" t="e">
        <f t="shared" si="197"/>
        <v>#VALUE!</v>
      </c>
      <c r="N82">
        <v>1</v>
      </c>
      <c r="O82">
        <v>1</v>
      </c>
      <c r="P82">
        <f t="shared" si="198"/>
        <v>0</v>
      </c>
      <c r="Q82">
        <v>1</v>
      </c>
      <c r="R82">
        <v>1</v>
      </c>
      <c r="S82">
        <f t="shared" si="199"/>
        <v>0</v>
      </c>
      <c r="T82">
        <v>1</v>
      </c>
      <c r="U82">
        <v>1</v>
      </c>
      <c r="V82">
        <f t="shared" si="200"/>
        <v>0</v>
      </c>
      <c r="W82" s="5" t="s">
        <v>1372</v>
      </c>
      <c r="X82" s="5" t="s">
        <v>1372</v>
      </c>
      <c r="Y82" t="e">
        <f t="shared" si="201"/>
        <v>#VALUE!</v>
      </c>
      <c r="Z82" s="5" t="s">
        <v>1372</v>
      </c>
      <c r="AA82" s="5" t="s">
        <v>1372</v>
      </c>
      <c r="AB82" t="e">
        <f t="shared" si="202"/>
        <v>#VALUE!</v>
      </c>
      <c r="AC82">
        <v>1</v>
      </c>
      <c r="AD82">
        <v>1</v>
      </c>
      <c r="AE82">
        <f t="shared" si="203"/>
        <v>0</v>
      </c>
      <c r="AF82">
        <v>1</v>
      </c>
      <c r="AG82">
        <v>1</v>
      </c>
      <c r="AH82">
        <f t="shared" si="204"/>
        <v>0</v>
      </c>
      <c r="AI82" s="5" t="s">
        <v>1372</v>
      </c>
      <c r="AJ82" s="5" t="s">
        <v>1372</v>
      </c>
      <c r="AK82" t="e">
        <f t="shared" si="205"/>
        <v>#VALUE!</v>
      </c>
      <c r="AL82" s="5" t="s">
        <v>1372</v>
      </c>
      <c r="AM82" s="5" t="s">
        <v>1372</v>
      </c>
      <c r="AN82" t="e">
        <f t="shared" si="206"/>
        <v>#VALUE!</v>
      </c>
      <c r="AO82" s="5" t="s">
        <v>1372</v>
      </c>
      <c r="AP82" s="5" t="s">
        <v>1372</v>
      </c>
      <c r="AQ82" t="e">
        <f t="shared" si="207"/>
        <v>#VALUE!</v>
      </c>
      <c r="AR82">
        <v>1</v>
      </c>
      <c r="AS82">
        <v>1</v>
      </c>
      <c r="AT82">
        <f t="shared" si="208"/>
        <v>0</v>
      </c>
      <c r="AU82" s="5" t="s">
        <v>1372</v>
      </c>
      <c r="AV82" s="5" t="s">
        <v>1372</v>
      </c>
      <c r="AW82" t="e">
        <f t="shared" si="209"/>
        <v>#VALUE!</v>
      </c>
      <c r="AX82" s="5" t="s">
        <v>1372</v>
      </c>
      <c r="AY82" s="5" t="s">
        <v>1372</v>
      </c>
      <c r="AZ82" t="e">
        <f t="shared" si="210"/>
        <v>#VALUE!</v>
      </c>
      <c r="BA82" s="5" t="s">
        <v>1372</v>
      </c>
      <c r="BB82" s="5" t="s">
        <v>1372</v>
      </c>
      <c r="BC82" t="e">
        <f t="shared" si="211"/>
        <v>#VALUE!</v>
      </c>
      <c r="BD82">
        <v>1</v>
      </c>
      <c r="BE82">
        <v>1</v>
      </c>
      <c r="BF82">
        <f t="shared" si="212"/>
        <v>0</v>
      </c>
      <c r="BG82">
        <v>1</v>
      </c>
      <c r="BH82">
        <v>1</v>
      </c>
      <c r="BI82">
        <f t="shared" si="213"/>
        <v>0</v>
      </c>
      <c r="BJ82" s="5" t="s">
        <v>1372</v>
      </c>
      <c r="BK82" s="5" t="s">
        <v>1372</v>
      </c>
      <c r="BL82" t="e">
        <f t="shared" si="214"/>
        <v>#VALUE!</v>
      </c>
      <c r="BM82" s="5" t="s">
        <v>1372</v>
      </c>
      <c r="BN82" s="5" t="s">
        <v>1372</v>
      </c>
      <c r="BO82" t="e">
        <f t="shared" si="215"/>
        <v>#VALUE!</v>
      </c>
      <c r="BP82">
        <v>1</v>
      </c>
      <c r="BQ82">
        <v>1</v>
      </c>
      <c r="BR82">
        <f t="shared" si="216"/>
        <v>0</v>
      </c>
      <c r="BS82">
        <v>1</v>
      </c>
      <c r="BT82">
        <v>1</v>
      </c>
      <c r="BU82">
        <f t="shared" si="217"/>
        <v>0</v>
      </c>
      <c r="BV82" s="5" t="s">
        <v>1372</v>
      </c>
      <c r="BW82" s="5" t="s">
        <v>1372</v>
      </c>
      <c r="BX82" t="e">
        <f t="shared" si="218"/>
        <v>#VALUE!</v>
      </c>
      <c r="BY82" s="5" t="s">
        <v>1372</v>
      </c>
      <c r="BZ82" s="5" t="s">
        <v>1372</v>
      </c>
      <c r="CA82" t="e">
        <f t="shared" si="219"/>
        <v>#VALUE!</v>
      </c>
      <c r="CB82">
        <v>1</v>
      </c>
      <c r="CC82">
        <v>1</v>
      </c>
      <c r="CD82">
        <f t="shared" si="220"/>
        <v>0</v>
      </c>
      <c r="CE82">
        <v>1</v>
      </c>
      <c r="CF82">
        <v>2</v>
      </c>
      <c r="CG82">
        <f t="shared" si="221"/>
        <v>1</v>
      </c>
      <c r="CH82" s="5" t="s">
        <v>1372</v>
      </c>
      <c r="CI82" s="5" t="s">
        <v>1372</v>
      </c>
      <c r="CJ82" t="e">
        <f t="shared" si="222"/>
        <v>#VALUE!</v>
      </c>
      <c r="CK82" s="5" t="s">
        <v>1372</v>
      </c>
      <c r="CL82" s="5" t="s">
        <v>1372</v>
      </c>
      <c r="CM82" t="e">
        <f t="shared" si="223"/>
        <v>#VALUE!</v>
      </c>
      <c r="CN82" s="5" t="s">
        <v>1372</v>
      </c>
      <c r="CO82" s="5" t="s">
        <v>1372</v>
      </c>
      <c r="CP82" t="e">
        <f t="shared" si="224"/>
        <v>#VALUE!</v>
      </c>
      <c r="CQ82">
        <v>1</v>
      </c>
      <c r="CR82">
        <v>1</v>
      </c>
      <c r="CS82">
        <f t="shared" si="225"/>
        <v>0</v>
      </c>
      <c r="CT82">
        <v>1</v>
      </c>
      <c r="CU82">
        <v>2</v>
      </c>
      <c r="CV82">
        <f t="shared" si="226"/>
        <v>1</v>
      </c>
      <c r="CW82" s="5" t="s">
        <v>1372</v>
      </c>
      <c r="CX82" s="5" t="s">
        <v>1372</v>
      </c>
      <c r="CY82" t="e">
        <f t="shared" si="227"/>
        <v>#VALUE!</v>
      </c>
      <c r="CZ82">
        <v>1</v>
      </c>
      <c r="DA82">
        <v>1</v>
      </c>
      <c r="DB82">
        <f t="shared" si="228"/>
        <v>0</v>
      </c>
      <c r="DC82">
        <v>1</v>
      </c>
      <c r="DD82">
        <v>1</v>
      </c>
      <c r="DE82">
        <f t="shared" si="229"/>
        <v>0</v>
      </c>
      <c r="DF82">
        <v>1</v>
      </c>
      <c r="DG82">
        <v>1</v>
      </c>
      <c r="DH82">
        <f t="shared" si="230"/>
        <v>0</v>
      </c>
      <c r="DI82">
        <v>1</v>
      </c>
      <c r="DJ82">
        <v>1</v>
      </c>
      <c r="DK82">
        <f t="shared" si="231"/>
        <v>0</v>
      </c>
      <c r="DL82">
        <v>1</v>
      </c>
      <c r="DM82">
        <v>1</v>
      </c>
      <c r="DN82">
        <f t="shared" si="232"/>
        <v>0</v>
      </c>
      <c r="DO82" s="5" t="s">
        <v>1372</v>
      </c>
      <c r="DP82" s="5" t="s">
        <v>1372</v>
      </c>
      <c r="DQ82" t="e">
        <f t="shared" si="233"/>
        <v>#VALUE!</v>
      </c>
      <c r="DR82">
        <v>1</v>
      </c>
      <c r="DS82">
        <v>1</v>
      </c>
      <c r="DT82">
        <f t="shared" si="234"/>
        <v>0</v>
      </c>
      <c r="DU82">
        <v>1</v>
      </c>
      <c r="DV82">
        <v>1</v>
      </c>
      <c r="DW82">
        <f t="shared" si="235"/>
        <v>0</v>
      </c>
      <c r="DX82" s="5" t="s">
        <v>1372</v>
      </c>
      <c r="DY82" s="5" t="s">
        <v>1372</v>
      </c>
      <c r="DZ82" t="e">
        <f t="shared" si="236"/>
        <v>#VALUE!</v>
      </c>
      <c r="EA82" s="5" t="s">
        <v>1372</v>
      </c>
      <c r="EB82" s="5" t="s">
        <v>1372</v>
      </c>
      <c r="EC82" t="e">
        <f t="shared" si="237"/>
        <v>#VALUE!</v>
      </c>
      <c r="ED82">
        <v>1</v>
      </c>
      <c r="EE82">
        <v>1</v>
      </c>
      <c r="EF82">
        <f t="shared" si="238"/>
        <v>0</v>
      </c>
      <c r="EG82">
        <v>1</v>
      </c>
      <c r="EH82">
        <v>1</v>
      </c>
      <c r="EI82">
        <f t="shared" si="239"/>
        <v>0</v>
      </c>
      <c r="EJ82" s="5" t="s">
        <v>1372</v>
      </c>
      <c r="EK82" s="5" t="s">
        <v>1372</v>
      </c>
      <c r="EL82" t="e">
        <f t="shared" si="240"/>
        <v>#VALUE!</v>
      </c>
      <c r="EM82">
        <v>1</v>
      </c>
      <c r="EN82">
        <v>1</v>
      </c>
      <c r="EO82">
        <f t="shared" si="241"/>
        <v>0</v>
      </c>
      <c r="EP82">
        <v>1</v>
      </c>
      <c r="EQ82">
        <v>1</v>
      </c>
      <c r="ER82">
        <f t="shared" si="242"/>
        <v>0</v>
      </c>
      <c r="ES82" s="5" t="s">
        <v>1372</v>
      </c>
      <c r="ET82" s="5" t="s">
        <v>1372</v>
      </c>
      <c r="EU82" t="e">
        <f t="shared" si="243"/>
        <v>#VALUE!</v>
      </c>
      <c r="EV82">
        <v>1</v>
      </c>
      <c r="EW82">
        <v>1</v>
      </c>
      <c r="EX82">
        <f t="shared" si="244"/>
        <v>0</v>
      </c>
      <c r="EY82">
        <v>1</v>
      </c>
      <c r="EZ82">
        <v>1</v>
      </c>
      <c r="FA82">
        <f t="shared" si="245"/>
        <v>0</v>
      </c>
      <c r="FB82" s="5" t="s">
        <v>1372</v>
      </c>
      <c r="FC82" s="5" t="s">
        <v>1372</v>
      </c>
      <c r="FD82" t="e">
        <f t="shared" si="246"/>
        <v>#VALUE!</v>
      </c>
      <c r="FE82">
        <v>1</v>
      </c>
      <c r="FF82">
        <v>1</v>
      </c>
      <c r="FG82">
        <f t="shared" si="247"/>
        <v>0</v>
      </c>
      <c r="FH82">
        <v>1</v>
      </c>
      <c r="FI82">
        <v>1</v>
      </c>
      <c r="FJ82">
        <f t="shared" si="248"/>
        <v>0</v>
      </c>
      <c r="FK82" s="5" t="s">
        <v>1372</v>
      </c>
      <c r="FL82" s="5" t="s">
        <v>1372</v>
      </c>
      <c r="FM82" t="e">
        <f t="shared" si="249"/>
        <v>#VALUE!</v>
      </c>
      <c r="FN82">
        <v>1</v>
      </c>
      <c r="FO82">
        <v>1</v>
      </c>
      <c r="FP82">
        <f t="shared" si="250"/>
        <v>0</v>
      </c>
      <c r="FQ82">
        <v>1</v>
      </c>
      <c r="FR82">
        <v>1</v>
      </c>
      <c r="FS82">
        <f t="shared" si="251"/>
        <v>0</v>
      </c>
      <c r="FT82" s="5" t="s">
        <v>1372</v>
      </c>
      <c r="FU82" s="5" t="s">
        <v>1372</v>
      </c>
      <c r="FV82" t="e">
        <f t="shared" si="252"/>
        <v>#VALUE!</v>
      </c>
      <c r="FW82">
        <v>1</v>
      </c>
      <c r="FX82">
        <v>1</v>
      </c>
      <c r="FY82">
        <f t="shared" si="253"/>
        <v>0</v>
      </c>
      <c r="FZ82">
        <v>1</v>
      </c>
      <c r="GA82">
        <v>1</v>
      </c>
      <c r="GB82">
        <f t="shared" si="254"/>
        <v>0</v>
      </c>
      <c r="GC82" s="5" t="s">
        <v>1372</v>
      </c>
      <c r="GD82" s="5" t="s">
        <v>1372</v>
      </c>
      <c r="GE82" t="e">
        <f t="shared" si="255"/>
        <v>#VALUE!</v>
      </c>
      <c r="GF82">
        <v>1</v>
      </c>
      <c r="GG82">
        <v>1</v>
      </c>
      <c r="GH82">
        <f t="shared" si="256"/>
        <v>0</v>
      </c>
      <c r="GI82">
        <v>1</v>
      </c>
      <c r="GJ82">
        <v>1</v>
      </c>
      <c r="GK82">
        <f t="shared" si="257"/>
        <v>0</v>
      </c>
      <c r="GL82" s="5" t="s">
        <v>1372</v>
      </c>
      <c r="GM82" s="5" t="s">
        <v>1372</v>
      </c>
      <c r="GN82" t="e">
        <f t="shared" si="258"/>
        <v>#VALUE!</v>
      </c>
    </row>
    <row r="83" spans="1:196" x14ac:dyDescent="0.2">
      <c r="A83" s="5">
        <v>19</v>
      </c>
      <c r="B83">
        <v>3</v>
      </c>
      <c r="C83">
        <v>3</v>
      </c>
      <c r="D83">
        <f t="shared" si="194"/>
        <v>0</v>
      </c>
      <c r="E83">
        <v>2</v>
      </c>
      <c r="F83">
        <v>2</v>
      </c>
      <c r="G83">
        <f t="shared" si="195"/>
        <v>0</v>
      </c>
      <c r="H83">
        <v>2</v>
      </c>
      <c r="I83">
        <v>2</v>
      </c>
      <c r="J83">
        <f t="shared" si="196"/>
        <v>0</v>
      </c>
      <c r="K83" s="5" t="s">
        <v>1372</v>
      </c>
      <c r="L83" s="5" t="s">
        <v>1372</v>
      </c>
      <c r="M83" t="e">
        <f t="shared" si="197"/>
        <v>#VALUE!</v>
      </c>
      <c r="N83">
        <v>2</v>
      </c>
      <c r="O83">
        <v>2</v>
      </c>
      <c r="P83">
        <f t="shared" si="198"/>
        <v>0</v>
      </c>
      <c r="Q83">
        <v>3</v>
      </c>
      <c r="R83">
        <v>2</v>
      </c>
      <c r="S83">
        <f t="shared" si="199"/>
        <v>1</v>
      </c>
      <c r="T83">
        <v>2</v>
      </c>
      <c r="U83">
        <v>2</v>
      </c>
      <c r="V83">
        <f t="shared" si="200"/>
        <v>0</v>
      </c>
      <c r="W83" s="5" t="s">
        <v>1372</v>
      </c>
      <c r="X83" s="5" t="s">
        <v>1372</v>
      </c>
      <c r="Y83" t="e">
        <f t="shared" si="201"/>
        <v>#VALUE!</v>
      </c>
      <c r="Z83" s="5" t="s">
        <v>1372</v>
      </c>
      <c r="AA83" s="5" t="s">
        <v>1372</v>
      </c>
      <c r="AB83" t="e">
        <f t="shared" si="202"/>
        <v>#VALUE!</v>
      </c>
      <c r="AC83">
        <v>2</v>
      </c>
      <c r="AD83">
        <v>2</v>
      </c>
      <c r="AE83">
        <f t="shared" si="203"/>
        <v>0</v>
      </c>
      <c r="AF83">
        <v>2</v>
      </c>
      <c r="AG83">
        <v>2</v>
      </c>
      <c r="AH83">
        <f t="shared" si="204"/>
        <v>0</v>
      </c>
      <c r="AI83" s="5" t="s">
        <v>1372</v>
      </c>
      <c r="AJ83" s="5" t="s">
        <v>1372</v>
      </c>
      <c r="AK83" t="e">
        <f t="shared" si="205"/>
        <v>#VALUE!</v>
      </c>
      <c r="AL83" s="5" t="s">
        <v>1372</v>
      </c>
      <c r="AM83" s="5" t="s">
        <v>1372</v>
      </c>
      <c r="AN83" t="e">
        <f t="shared" si="206"/>
        <v>#VALUE!</v>
      </c>
      <c r="AO83" s="5" t="s">
        <v>1372</v>
      </c>
      <c r="AP83" s="5" t="s">
        <v>1372</v>
      </c>
      <c r="AQ83" t="e">
        <f t="shared" si="207"/>
        <v>#VALUE!</v>
      </c>
      <c r="AR83">
        <v>3</v>
      </c>
      <c r="AS83">
        <v>3</v>
      </c>
      <c r="AT83">
        <f t="shared" si="208"/>
        <v>0</v>
      </c>
      <c r="AU83">
        <v>2</v>
      </c>
      <c r="AV83">
        <v>2</v>
      </c>
      <c r="AW83">
        <f t="shared" si="209"/>
        <v>0</v>
      </c>
      <c r="AX83">
        <v>2</v>
      </c>
      <c r="AY83">
        <v>2</v>
      </c>
      <c r="AZ83">
        <f t="shared" si="210"/>
        <v>0</v>
      </c>
      <c r="BA83" s="5" t="s">
        <v>1372</v>
      </c>
      <c r="BB83" s="5" t="s">
        <v>1372</v>
      </c>
      <c r="BC83" t="e">
        <f t="shared" si="211"/>
        <v>#VALUE!</v>
      </c>
      <c r="BD83">
        <v>2</v>
      </c>
      <c r="BE83">
        <v>3</v>
      </c>
      <c r="BF83">
        <f t="shared" si="212"/>
        <v>1</v>
      </c>
      <c r="BG83">
        <v>2</v>
      </c>
      <c r="BH83">
        <v>3</v>
      </c>
      <c r="BI83">
        <f t="shared" si="213"/>
        <v>1</v>
      </c>
      <c r="BJ83" s="5" t="s">
        <v>1372</v>
      </c>
      <c r="BK83" s="5" t="s">
        <v>1372</v>
      </c>
      <c r="BL83" t="e">
        <f t="shared" si="214"/>
        <v>#VALUE!</v>
      </c>
      <c r="BM83" s="5" t="s">
        <v>1372</v>
      </c>
      <c r="BN83" s="5" t="s">
        <v>1372</v>
      </c>
      <c r="BO83" t="e">
        <f t="shared" si="215"/>
        <v>#VALUE!</v>
      </c>
      <c r="BP83">
        <v>3</v>
      </c>
      <c r="BQ83">
        <v>3</v>
      </c>
      <c r="BR83">
        <f t="shared" si="216"/>
        <v>0</v>
      </c>
      <c r="BS83">
        <v>2</v>
      </c>
      <c r="BT83">
        <v>2</v>
      </c>
      <c r="BU83">
        <f t="shared" si="217"/>
        <v>0</v>
      </c>
      <c r="BV83">
        <v>2</v>
      </c>
      <c r="BW83">
        <v>3</v>
      </c>
      <c r="BX83">
        <f t="shared" si="218"/>
        <v>1</v>
      </c>
      <c r="BY83" s="5" t="s">
        <v>1372</v>
      </c>
      <c r="BZ83" s="5" t="s">
        <v>1372</v>
      </c>
      <c r="CA83" t="e">
        <f t="shared" si="219"/>
        <v>#VALUE!</v>
      </c>
      <c r="CB83">
        <v>2</v>
      </c>
      <c r="CC83">
        <v>2</v>
      </c>
      <c r="CD83">
        <f t="shared" si="220"/>
        <v>0</v>
      </c>
      <c r="CE83">
        <v>2</v>
      </c>
      <c r="CF83">
        <v>2</v>
      </c>
      <c r="CG83">
        <f t="shared" si="221"/>
        <v>0</v>
      </c>
      <c r="CH83">
        <v>2</v>
      </c>
      <c r="CI83">
        <v>2</v>
      </c>
      <c r="CJ83">
        <f t="shared" si="222"/>
        <v>0</v>
      </c>
      <c r="CK83" s="5" t="s">
        <v>1372</v>
      </c>
      <c r="CL83" s="5" t="s">
        <v>1372</v>
      </c>
      <c r="CM83" t="e">
        <f t="shared" si="223"/>
        <v>#VALUE!</v>
      </c>
      <c r="CN83" s="5" t="s">
        <v>1372</v>
      </c>
      <c r="CO83" s="5" t="s">
        <v>1372</v>
      </c>
      <c r="CP83" t="e">
        <f t="shared" si="224"/>
        <v>#VALUE!</v>
      </c>
      <c r="CQ83">
        <v>1</v>
      </c>
      <c r="CR83">
        <v>1</v>
      </c>
      <c r="CS83">
        <f t="shared" si="225"/>
        <v>0</v>
      </c>
      <c r="CT83">
        <v>1</v>
      </c>
      <c r="CU83">
        <v>2</v>
      </c>
      <c r="CV83">
        <f t="shared" si="226"/>
        <v>1</v>
      </c>
      <c r="CW83" s="5" t="s">
        <v>1372</v>
      </c>
      <c r="CX83" s="5" t="s">
        <v>1372</v>
      </c>
      <c r="CY83" t="e">
        <f t="shared" si="227"/>
        <v>#VALUE!</v>
      </c>
      <c r="CZ83">
        <v>3</v>
      </c>
      <c r="DA83">
        <v>3</v>
      </c>
      <c r="DB83">
        <f t="shared" si="228"/>
        <v>0</v>
      </c>
      <c r="DC83">
        <v>2</v>
      </c>
      <c r="DD83">
        <v>2</v>
      </c>
      <c r="DE83">
        <f t="shared" si="229"/>
        <v>0</v>
      </c>
      <c r="DF83" s="5" t="s">
        <v>1372</v>
      </c>
      <c r="DG83" s="5" t="s">
        <v>1372</v>
      </c>
      <c r="DH83" t="e">
        <f t="shared" si="230"/>
        <v>#VALUE!</v>
      </c>
      <c r="DI83">
        <v>2</v>
      </c>
      <c r="DJ83">
        <v>2</v>
      </c>
      <c r="DK83">
        <f t="shared" si="231"/>
        <v>0</v>
      </c>
      <c r="DL83">
        <v>2</v>
      </c>
      <c r="DM83">
        <v>2</v>
      </c>
      <c r="DN83">
        <f t="shared" si="232"/>
        <v>0</v>
      </c>
      <c r="DO83">
        <v>2</v>
      </c>
      <c r="DP83">
        <v>2</v>
      </c>
      <c r="DQ83">
        <f t="shared" si="233"/>
        <v>0</v>
      </c>
      <c r="DR83">
        <v>2</v>
      </c>
      <c r="DS83">
        <v>2</v>
      </c>
      <c r="DT83">
        <f t="shared" si="234"/>
        <v>0</v>
      </c>
      <c r="DU83">
        <v>2</v>
      </c>
      <c r="DV83">
        <v>2</v>
      </c>
      <c r="DW83">
        <f t="shared" si="235"/>
        <v>0</v>
      </c>
      <c r="DX83" s="5" t="s">
        <v>1372</v>
      </c>
      <c r="DY83" s="5" t="s">
        <v>1372</v>
      </c>
      <c r="DZ83" t="e">
        <f t="shared" si="236"/>
        <v>#VALUE!</v>
      </c>
      <c r="EA83" s="5" t="s">
        <v>1372</v>
      </c>
      <c r="EB83" s="5" t="s">
        <v>1372</v>
      </c>
      <c r="EC83" t="e">
        <f t="shared" si="237"/>
        <v>#VALUE!</v>
      </c>
      <c r="ED83">
        <v>1</v>
      </c>
      <c r="EE83">
        <v>2</v>
      </c>
      <c r="EF83">
        <f t="shared" si="238"/>
        <v>1</v>
      </c>
      <c r="EG83">
        <v>2</v>
      </c>
      <c r="EH83">
        <v>2</v>
      </c>
      <c r="EI83">
        <f t="shared" si="239"/>
        <v>0</v>
      </c>
      <c r="EJ83" s="5" t="s">
        <v>1372</v>
      </c>
      <c r="EK83" s="5" t="s">
        <v>1372</v>
      </c>
      <c r="EL83" t="e">
        <f t="shared" si="240"/>
        <v>#VALUE!</v>
      </c>
      <c r="EM83">
        <v>1</v>
      </c>
      <c r="EN83">
        <v>2</v>
      </c>
      <c r="EO83">
        <f t="shared" si="241"/>
        <v>1</v>
      </c>
      <c r="EP83">
        <v>2</v>
      </c>
      <c r="EQ83">
        <v>2</v>
      </c>
      <c r="ER83">
        <f t="shared" si="242"/>
        <v>0</v>
      </c>
      <c r="ES83" s="5" t="s">
        <v>1372</v>
      </c>
      <c r="ET83" s="5" t="s">
        <v>1372</v>
      </c>
      <c r="EU83" t="e">
        <f t="shared" si="243"/>
        <v>#VALUE!</v>
      </c>
      <c r="EV83">
        <v>2</v>
      </c>
      <c r="EW83">
        <v>2</v>
      </c>
      <c r="EX83">
        <f t="shared" si="244"/>
        <v>0</v>
      </c>
      <c r="EY83">
        <v>2</v>
      </c>
      <c r="EZ83">
        <v>2</v>
      </c>
      <c r="FA83">
        <f t="shared" si="245"/>
        <v>0</v>
      </c>
      <c r="FB83" s="5" t="s">
        <v>1372</v>
      </c>
      <c r="FC83" s="5" t="s">
        <v>1372</v>
      </c>
      <c r="FD83" t="e">
        <f t="shared" si="246"/>
        <v>#VALUE!</v>
      </c>
      <c r="FE83">
        <v>2</v>
      </c>
      <c r="FF83">
        <v>2</v>
      </c>
      <c r="FG83">
        <f t="shared" si="247"/>
        <v>0</v>
      </c>
      <c r="FH83">
        <v>2</v>
      </c>
      <c r="FI83">
        <v>2</v>
      </c>
      <c r="FJ83">
        <f t="shared" si="248"/>
        <v>0</v>
      </c>
      <c r="FK83" s="5" t="s">
        <v>1372</v>
      </c>
      <c r="FL83" s="5" t="s">
        <v>1372</v>
      </c>
      <c r="FM83" t="e">
        <f t="shared" si="249"/>
        <v>#VALUE!</v>
      </c>
      <c r="FN83">
        <v>2</v>
      </c>
      <c r="FO83">
        <v>2</v>
      </c>
      <c r="FP83">
        <f t="shared" si="250"/>
        <v>0</v>
      </c>
      <c r="FQ83">
        <v>2</v>
      </c>
      <c r="FR83">
        <v>2</v>
      </c>
      <c r="FS83">
        <f t="shared" si="251"/>
        <v>0</v>
      </c>
      <c r="FT83" s="5" t="s">
        <v>1372</v>
      </c>
      <c r="FU83" s="5" t="s">
        <v>1372</v>
      </c>
      <c r="FV83" t="e">
        <f t="shared" si="252"/>
        <v>#VALUE!</v>
      </c>
      <c r="FW83">
        <v>2</v>
      </c>
      <c r="FX83">
        <v>2</v>
      </c>
      <c r="FY83">
        <f t="shared" si="253"/>
        <v>0</v>
      </c>
      <c r="FZ83">
        <v>2</v>
      </c>
      <c r="GA83">
        <v>2</v>
      </c>
      <c r="GB83">
        <f t="shared" si="254"/>
        <v>0</v>
      </c>
      <c r="GC83" s="5" t="s">
        <v>1372</v>
      </c>
      <c r="GD83" s="5" t="s">
        <v>1372</v>
      </c>
      <c r="GE83" t="e">
        <f t="shared" si="255"/>
        <v>#VALUE!</v>
      </c>
      <c r="GF83">
        <v>2</v>
      </c>
      <c r="GG83">
        <v>2</v>
      </c>
      <c r="GH83">
        <f t="shared" si="256"/>
        <v>0</v>
      </c>
      <c r="GI83">
        <v>2</v>
      </c>
      <c r="GJ83">
        <v>2</v>
      </c>
      <c r="GK83">
        <f t="shared" si="257"/>
        <v>0</v>
      </c>
      <c r="GL83" s="5" t="s">
        <v>1372</v>
      </c>
      <c r="GM83" s="5" t="s">
        <v>1372</v>
      </c>
      <c r="GN83" t="e">
        <f t="shared" si="258"/>
        <v>#VALUE!</v>
      </c>
    </row>
    <row r="84" spans="1:196" x14ac:dyDescent="0.2">
      <c r="A84" s="5">
        <v>20</v>
      </c>
      <c r="B84">
        <v>1</v>
      </c>
      <c r="C84">
        <v>1</v>
      </c>
      <c r="D84">
        <f t="shared" si="194"/>
        <v>0</v>
      </c>
      <c r="E84">
        <v>1</v>
      </c>
      <c r="F84">
        <v>1</v>
      </c>
      <c r="G84" t="e">
        <f t="shared" si="195"/>
        <v>#VALUE!</v>
      </c>
      <c r="H84" s="5" t="s">
        <v>1372</v>
      </c>
      <c r="I84" s="5" t="s">
        <v>1372</v>
      </c>
      <c r="J84" t="e">
        <f t="shared" si="196"/>
        <v>#VALUE!</v>
      </c>
      <c r="K84" s="5" t="s">
        <v>1372</v>
      </c>
      <c r="L84" s="5" t="s">
        <v>1372</v>
      </c>
      <c r="M84" t="e">
        <f t="shared" si="197"/>
        <v>#VALUE!</v>
      </c>
      <c r="N84">
        <v>1</v>
      </c>
      <c r="O84">
        <v>1</v>
      </c>
      <c r="P84">
        <f t="shared" si="198"/>
        <v>0</v>
      </c>
      <c r="Q84" s="5" t="s">
        <v>1372</v>
      </c>
      <c r="R84" s="5" t="s">
        <v>1372</v>
      </c>
      <c r="S84" t="e">
        <f t="shared" si="199"/>
        <v>#VALUE!</v>
      </c>
      <c r="T84" s="5" t="s">
        <v>1372</v>
      </c>
      <c r="U84" s="5" t="s">
        <v>1372</v>
      </c>
      <c r="V84" t="e">
        <f t="shared" si="200"/>
        <v>#VALUE!</v>
      </c>
      <c r="W84" s="5" t="s">
        <v>1372</v>
      </c>
      <c r="X84" s="5" t="s">
        <v>1372</v>
      </c>
      <c r="Y84" t="e">
        <f t="shared" si="201"/>
        <v>#VALUE!</v>
      </c>
      <c r="Z84" s="5" t="s">
        <v>1372</v>
      </c>
      <c r="AA84" s="5" t="s">
        <v>1372</v>
      </c>
      <c r="AB84" t="e">
        <f t="shared" si="202"/>
        <v>#VALUE!</v>
      </c>
      <c r="AC84">
        <v>1</v>
      </c>
      <c r="AD84">
        <v>1</v>
      </c>
      <c r="AE84">
        <f t="shared" si="203"/>
        <v>0</v>
      </c>
      <c r="AF84" s="5" t="s">
        <v>1372</v>
      </c>
      <c r="AG84" s="5" t="s">
        <v>1372</v>
      </c>
      <c r="AH84" t="e">
        <f t="shared" si="204"/>
        <v>#VALUE!</v>
      </c>
      <c r="AI84" s="5" t="s">
        <v>1372</v>
      </c>
      <c r="AJ84" s="5" t="s">
        <v>1372</v>
      </c>
      <c r="AK84" t="e">
        <f t="shared" si="205"/>
        <v>#VALUE!</v>
      </c>
      <c r="AL84" s="5" t="s">
        <v>1372</v>
      </c>
      <c r="AM84" s="5" t="s">
        <v>1372</v>
      </c>
      <c r="AN84" t="e">
        <f t="shared" si="206"/>
        <v>#VALUE!</v>
      </c>
      <c r="AO84" s="5" t="s">
        <v>1372</v>
      </c>
      <c r="AP84" s="5" t="s">
        <v>1372</v>
      </c>
      <c r="AQ84" t="e">
        <f t="shared" si="207"/>
        <v>#VALUE!</v>
      </c>
      <c r="AR84">
        <v>1</v>
      </c>
      <c r="AS84">
        <v>2</v>
      </c>
      <c r="AT84">
        <f t="shared" si="208"/>
        <v>1</v>
      </c>
      <c r="AU84" s="5" t="s">
        <v>1372</v>
      </c>
      <c r="AV84" s="5" t="s">
        <v>1372</v>
      </c>
      <c r="AW84" t="e">
        <f t="shared" si="209"/>
        <v>#VALUE!</v>
      </c>
      <c r="AX84" s="5" t="s">
        <v>1372</v>
      </c>
      <c r="AY84" s="5" t="s">
        <v>1372</v>
      </c>
      <c r="AZ84" t="e">
        <f t="shared" si="210"/>
        <v>#VALUE!</v>
      </c>
      <c r="BA84" s="5" t="s">
        <v>1372</v>
      </c>
      <c r="BB84" s="5" t="s">
        <v>1372</v>
      </c>
      <c r="BC84" t="e">
        <f t="shared" si="211"/>
        <v>#VALUE!</v>
      </c>
      <c r="BD84">
        <v>1</v>
      </c>
      <c r="BE84">
        <v>1</v>
      </c>
      <c r="BF84">
        <f t="shared" si="212"/>
        <v>0</v>
      </c>
      <c r="BG84" s="5" t="s">
        <v>1372</v>
      </c>
      <c r="BH84" s="5" t="s">
        <v>1372</v>
      </c>
      <c r="BI84" t="e">
        <f t="shared" si="213"/>
        <v>#VALUE!</v>
      </c>
      <c r="BJ84" s="5" t="s">
        <v>1372</v>
      </c>
      <c r="BK84" s="5" t="s">
        <v>1372</v>
      </c>
      <c r="BL84" t="e">
        <f t="shared" si="214"/>
        <v>#VALUE!</v>
      </c>
      <c r="BM84" s="5" t="s">
        <v>1372</v>
      </c>
      <c r="BN84" s="5" t="s">
        <v>1372</v>
      </c>
      <c r="BO84" t="e">
        <f t="shared" si="215"/>
        <v>#VALUE!</v>
      </c>
      <c r="BP84">
        <v>1</v>
      </c>
      <c r="BQ84">
        <v>1</v>
      </c>
      <c r="BR84">
        <f t="shared" si="216"/>
        <v>0</v>
      </c>
      <c r="BS84">
        <v>1</v>
      </c>
      <c r="BT84">
        <v>2</v>
      </c>
      <c r="BU84">
        <f t="shared" si="217"/>
        <v>1</v>
      </c>
      <c r="BV84">
        <v>1</v>
      </c>
      <c r="BW84">
        <v>1</v>
      </c>
      <c r="BX84">
        <f t="shared" si="218"/>
        <v>0</v>
      </c>
      <c r="BY84" s="5" t="s">
        <v>1372</v>
      </c>
      <c r="BZ84" s="5" t="s">
        <v>1372</v>
      </c>
      <c r="CA84" t="e">
        <f t="shared" si="219"/>
        <v>#VALUE!</v>
      </c>
      <c r="CB84">
        <v>1</v>
      </c>
      <c r="CC84">
        <v>1</v>
      </c>
      <c r="CD84">
        <f t="shared" si="220"/>
        <v>0</v>
      </c>
      <c r="CE84" s="5" t="s">
        <v>1372</v>
      </c>
      <c r="CF84" s="5" t="s">
        <v>1372</v>
      </c>
      <c r="CG84" t="e">
        <f t="shared" si="221"/>
        <v>#VALUE!</v>
      </c>
      <c r="CH84" s="5" t="s">
        <v>1372</v>
      </c>
      <c r="CI84" s="5" t="s">
        <v>1372</v>
      </c>
      <c r="CJ84" t="e">
        <f t="shared" si="222"/>
        <v>#VALUE!</v>
      </c>
      <c r="CK84" s="5" t="s">
        <v>1372</v>
      </c>
      <c r="CL84" s="5" t="s">
        <v>1372</v>
      </c>
      <c r="CM84" t="e">
        <f t="shared" si="223"/>
        <v>#VALUE!</v>
      </c>
      <c r="CN84" s="5" t="s">
        <v>1372</v>
      </c>
      <c r="CO84" s="5" t="s">
        <v>1372</v>
      </c>
      <c r="CP84" t="e">
        <f t="shared" si="224"/>
        <v>#VALUE!</v>
      </c>
      <c r="CQ84">
        <v>1</v>
      </c>
      <c r="CR84">
        <v>1</v>
      </c>
      <c r="CS84">
        <f t="shared" si="225"/>
        <v>0</v>
      </c>
      <c r="CT84" s="5" t="s">
        <v>1372</v>
      </c>
      <c r="CU84" s="5" t="s">
        <v>1372</v>
      </c>
      <c r="CV84" t="e">
        <f t="shared" si="226"/>
        <v>#VALUE!</v>
      </c>
      <c r="CW84" s="5" t="s">
        <v>1372</v>
      </c>
      <c r="CX84" s="5" t="s">
        <v>1372</v>
      </c>
      <c r="CY84" t="e">
        <f t="shared" si="227"/>
        <v>#VALUE!</v>
      </c>
      <c r="CZ84">
        <v>1</v>
      </c>
      <c r="DA84">
        <v>1</v>
      </c>
      <c r="DB84">
        <f t="shared" si="228"/>
        <v>0</v>
      </c>
      <c r="DC84" s="5" t="s">
        <v>1372</v>
      </c>
      <c r="DD84" s="5" t="s">
        <v>1372</v>
      </c>
      <c r="DE84" t="e">
        <f t="shared" si="229"/>
        <v>#VALUE!</v>
      </c>
      <c r="DF84" s="5" t="s">
        <v>1372</v>
      </c>
      <c r="DG84" s="5" t="s">
        <v>1372</v>
      </c>
      <c r="DH84" t="e">
        <f t="shared" si="230"/>
        <v>#VALUE!</v>
      </c>
      <c r="DI84">
        <v>1</v>
      </c>
      <c r="DJ84">
        <v>1</v>
      </c>
      <c r="DK84">
        <f t="shared" si="231"/>
        <v>0</v>
      </c>
      <c r="DL84" s="5" t="s">
        <v>1372</v>
      </c>
      <c r="DM84" s="5" t="s">
        <v>1372</v>
      </c>
      <c r="DN84" t="e">
        <f t="shared" si="232"/>
        <v>#VALUE!</v>
      </c>
      <c r="DO84" s="5" t="s">
        <v>1372</v>
      </c>
      <c r="DP84" s="5" t="s">
        <v>1372</v>
      </c>
      <c r="DQ84" t="e">
        <f t="shared" si="233"/>
        <v>#VALUE!</v>
      </c>
      <c r="DR84">
        <v>1</v>
      </c>
      <c r="DS84">
        <v>1</v>
      </c>
      <c r="DT84">
        <f t="shared" si="234"/>
        <v>0</v>
      </c>
      <c r="DU84" s="5" t="s">
        <v>1372</v>
      </c>
      <c r="DV84" s="5" t="s">
        <v>1372</v>
      </c>
      <c r="DW84" t="e">
        <f t="shared" si="235"/>
        <v>#VALUE!</v>
      </c>
      <c r="DX84" s="5" t="s">
        <v>1372</v>
      </c>
      <c r="DY84" s="5" t="s">
        <v>1372</v>
      </c>
      <c r="DZ84" t="e">
        <f t="shared" si="236"/>
        <v>#VALUE!</v>
      </c>
      <c r="EA84" s="5" t="s">
        <v>1372</v>
      </c>
      <c r="EB84" s="5" t="s">
        <v>1372</v>
      </c>
      <c r="EC84" t="e">
        <f t="shared" si="237"/>
        <v>#VALUE!</v>
      </c>
      <c r="ED84">
        <v>1</v>
      </c>
      <c r="EE84">
        <v>2</v>
      </c>
      <c r="EF84">
        <f t="shared" si="238"/>
        <v>1</v>
      </c>
      <c r="EG84">
        <v>1</v>
      </c>
      <c r="EH84">
        <v>1</v>
      </c>
      <c r="EI84">
        <f t="shared" si="239"/>
        <v>0</v>
      </c>
      <c r="EJ84" s="5" t="s">
        <v>1372</v>
      </c>
      <c r="EK84" s="5" t="s">
        <v>1372</v>
      </c>
      <c r="EL84" t="e">
        <f t="shared" si="240"/>
        <v>#VALUE!</v>
      </c>
      <c r="EM84">
        <v>1</v>
      </c>
      <c r="EN84">
        <v>1</v>
      </c>
      <c r="EO84">
        <f t="shared" si="241"/>
        <v>0</v>
      </c>
      <c r="EP84" s="5" t="s">
        <v>1372</v>
      </c>
      <c r="EQ84" s="5" t="s">
        <v>1372</v>
      </c>
      <c r="ER84" t="e">
        <f t="shared" si="242"/>
        <v>#VALUE!</v>
      </c>
      <c r="ES84" s="5" t="s">
        <v>1372</v>
      </c>
      <c r="ET84" s="5" t="s">
        <v>1372</v>
      </c>
      <c r="EU84" t="e">
        <f t="shared" si="243"/>
        <v>#VALUE!</v>
      </c>
      <c r="EV84">
        <v>1</v>
      </c>
      <c r="EW84">
        <v>1</v>
      </c>
      <c r="EX84">
        <f t="shared" si="244"/>
        <v>0</v>
      </c>
      <c r="EY84" s="5" t="s">
        <v>1372</v>
      </c>
      <c r="EZ84" s="5" t="s">
        <v>1372</v>
      </c>
      <c r="FA84" t="e">
        <f t="shared" si="245"/>
        <v>#VALUE!</v>
      </c>
      <c r="FB84" s="5" t="s">
        <v>1372</v>
      </c>
      <c r="FC84" s="5" t="s">
        <v>1372</v>
      </c>
      <c r="FD84" t="e">
        <f t="shared" si="246"/>
        <v>#VALUE!</v>
      </c>
      <c r="FE84">
        <v>1</v>
      </c>
      <c r="FF84">
        <v>1</v>
      </c>
      <c r="FG84">
        <f t="shared" si="247"/>
        <v>0</v>
      </c>
      <c r="FH84" s="5" t="s">
        <v>1372</v>
      </c>
      <c r="FI84" s="5" t="s">
        <v>1372</v>
      </c>
      <c r="FJ84" t="e">
        <f t="shared" si="248"/>
        <v>#VALUE!</v>
      </c>
      <c r="FK84" s="5" t="s">
        <v>1372</v>
      </c>
      <c r="FL84" s="5" t="s">
        <v>1372</v>
      </c>
      <c r="FM84" t="e">
        <f t="shared" si="249"/>
        <v>#VALUE!</v>
      </c>
      <c r="FN84">
        <v>1</v>
      </c>
      <c r="FO84">
        <v>1</v>
      </c>
      <c r="FP84">
        <f t="shared" si="250"/>
        <v>0</v>
      </c>
      <c r="FQ84">
        <v>1</v>
      </c>
      <c r="FR84">
        <v>1</v>
      </c>
      <c r="FS84">
        <f t="shared" si="251"/>
        <v>0</v>
      </c>
      <c r="FT84" s="5" t="s">
        <v>1372</v>
      </c>
      <c r="FU84" s="5" t="s">
        <v>1372</v>
      </c>
      <c r="FV84" t="e">
        <f t="shared" si="252"/>
        <v>#VALUE!</v>
      </c>
      <c r="FW84">
        <v>1</v>
      </c>
      <c r="FX84">
        <v>1</v>
      </c>
      <c r="FY84">
        <f t="shared" si="253"/>
        <v>0</v>
      </c>
      <c r="FZ84" s="5" t="s">
        <v>1372</v>
      </c>
      <c r="GA84" s="5" t="s">
        <v>1372</v>
      </c>
      <c r="GB84" t="e">
        <f t="shared" si="254"/>
        <v>#VALUE!</v>
      </c>
      <c r="GC84" s="5" t="s">
        <v>1372</v>
      </c>
      <c r="GD84" s="5" t="s">
        <v>1372</v>
      </c>
      <c r="GE84" t="e">
        <f t="shared" si="255"/>
        <v>#VALUE!</v>
      </c>
      <c r="GF84">
        <v>1</v>
      </c>
      <c r="GG84">
        <v>1</v>
      </c>
      <c r="GH84">
        <f t="shared" si="256"/>
        <v>0</v>
      </c>
      <c r="GI84">
        <v>1</v>
      </c>
      <c r="GJ84">
        <v>1</v>
      </c>
      <c r="GK84">
        <f t="shared" si="257"/>
        <v>0</v>
      </c>
      <c r="GL84" s="5" t="s">
        <v>1372</v>
      </c>
      <c r="GM84" s="5" t="s">
        <v>1372</v>
      </c>
      <c r="GN84" t="e">
        <f t="shared" si="258"/>
        <v>#VALUE!</v>
      </c>
    </row>
    <row r="85" spans="1:196" x14ac:dyDescent="0.2">
      <c r="A85" s="5">
        <v>21</v>
      </c>
      <c r="B85">
        <v>1</v>
      </c>
      <c r="C85">
        <v>1</v>
      </c>
      <c r="D85">
        <f t="shared" si="194"/>
        <v>0</v>
      </c>
      <c r="E85">
        <v>1</v>
      </c>
      <c r="F85">
        <v>1</v>
      </c>
      <c r="G85">
        <f t="shared" si="195"/>
        <v>0</v>
      </c>
      <c r="H85" s="5" t="s">
        <v>1372</v>
      </c>
      <c r="I85" s="5" t="s">
        <v>1372</v>
      </c>
      <c r="J85" t="e">
        <f t="shared" si="196"/>
        <v>#VALUE!</v>
      </c>
      <c r="K85" s="5" t="s">
        <v>1372</v>
      </c>
      <c r="L85" s="5" t="s">
        <v>1372</v>
      </c>
      <c r="M85" t="e">
        <f t="shared" si="197"/>
        <v>#VALUE!</v>
      </c>
      <c r="N85">
        <v>1</v>
      </c>
      <c r="O85">
        <v>1</v>
      </c>
      <c r="P85">
        <f t="shared" si="198"/>
        <v>0</v>
      </c>
      <c r="Q85">
        <v>1</v>
      </c>
      <c r="R85">
        <v>1</v>
      </c>
      <c r="S85">
        <f t="shared" si="199"/>
        <v>0</v>
      </c>
      <c r="T85" s="5" t="s">
        <v>1372</v>
      </c>
      <c r="U85" s="5" t="s">
        <v>1372</v>
      </c>
      <c r="V85" t="e">
        <f t="shared" si="200"/>
        <v>#VALUE!</v>
      </c>
      <c r="W85" s="5" t="s">
        <v>1372</v>
      </c>
      <c r="X85" s="5" t="s">
        <v>1372</v>
      </c>
      <c r="Y85" t="e">
        <f t="shared" si="201"/>
        <v>#VALUE!</v>
      </c>
      <c r="Z85" s="5" t="s">
        <v>1372</v>
      </c>
      <c r="AA85" s="5" t="s">
        <v>1372</v>
      </c>
      <c r="AB85" t="e">
        <f t="shared" si="202"/>
        <v>#VALUE!</v>
      </c>
      <c r="AC85">
        <v>1</v>
      </c>
      <c r="AD85">
        <v>1</v>
      </c>
      <c r="AE85">
        <f t="shared" si="203"/>
        <v>0</v>
      </c>
      <c r="AF85">
        <v>1</v>
      </c>
      <c r="AG85">
        <v>2</v>
      </c>
      <c r="AH85">
        <f t="shared" si="204"/>
        <v>1</v>
      </c>
      <c r="AI85" s="5" t="s">
        <v>1372</v>
      </c>
      <c r="AJ85" s="5" t="s">
        <v>1372</v>
      </c>
      <c r="AK85" t="e">
        <f t="shared" si="205"/>
        <v>#VALUE!</v>
      </c>
      <c r="AL85" s="5" t="s">
        <v>1372</v>
      </c>
      <c r="AM85" s="5" t="s">
        <v>1372</v>
      </c>
      <c r="AN85" t="e">
        <f t="shared" si="206"/>
        <v>#VALUE!</v>
      </c>
      <c r="AO85" s="5" t="s">
        <v>1372</v>
      </c>
      <c r="AP85" s="5" t="s">
        <v>1372</v>
      </c>
      <c r="AQ85" t="e">
        <f t="shared" si="207"/>
        <v>#VALUE!</v>
      </c>
      <c r="AR85">
        <v>1</v>
      </c>
      <c r="AS85">
        <v>1</v>
      </c>
      <c r="AT85">
        <f t="shared" si="208"/>
        <v>0</v>
      </c>
      <c r="AU85">
        <v>1</v>
      </c>
      <c r="AV85">
        <v>1</v>
      </c>
      <c r="AW85">
        <f t="shared" si="209"/>
        <v>0</v>
      </c>
      <c r="AX85" s="5" t="s">
        <v>1372</v>
      </c>
      <c r="AY85" s="5" t="s">
        <v>1372</v>
      </c>
      <c r="AZ85" t="e">
        <f t="shared" si="210"/>
        <v>#VALUE!</v>
      </c>
      <c r="BA85" s="5" t="s">
        <v>1372</v>
      </c>
      <c r="BB85" s="5" t="s">
        <v>1372</v>
      </c>
      <c r="BC85" t="e">
        <f t="shared" si="211"/>
        <v>#VALUE!</v>
      </c>
      <c r="BD85">
        <v>2</v>
      </c>
      <c r="BE85">
        <v>1</v>
      </c>
      <c r="BF85">
        <f t="shared" si="212"/>
        <v>1</v>
      </c>
      <c r="BG85">
        <v>1</v>
      </c>
      <c r="BH85">
        <v>1</v>
      </c>
      <c r="BI85">
        <f t="shared" si="213"/>
        <v>0</v>
      </c>
      <c r="BJ85" s="5" t="s">
        <v>1372</v>
      </c>
      <c r="BK85" s="5" t="s">
        <v>1372</v>
      </c>
      <c r="BL85" t="e">
        <f t="shared" si="214"/>
        <v>#VALUE!</v>
      </c>
      <c r="BM85" s="5" t="s">
        <v>1372</v>
      </c>
      <c r="BN85" s="5" t="s">
        <v>1372</v>
      </c>
      <c r="BO85" t="e">
        <f t="shared" si="215"/>
        <v>#VALUE!</v>
      </c>
      <c r="BP85">
        <v>1</v>
      </c>
      <c r="BQ85">
        <v>1</v>
      </c>
      <c r="BR85">
        <f t="shared" si="216"/>
        <v>0</v>
      </c>
      <c r="BS85">
        <v>1</v>
      </c>
      <c r="BT85">
        <v>1</v>
      </c>
      <c r="BU85">
        <f t="shared" si="217"/>
        <v>0</v>
      </c>
      <c r="BV85">
        <v>1</v>
      </c>
      <c r="BW85">
        <v>1</v>
      </c>
      <c r="BX85">
        <f t="shared" si="218"/>
        <v>0</v>
      </c>
      <c r="BY85" s="5" t="s">
        <v>1372</v>
      </c>
      <c r="BZ85" s="5" t="s">
        <v>1372</v>
      </c>
      <c r="CA85" t="e">
        <f t="shared" si="219"/>
        <v>#VALUE!</v>
      </c>
      <c r="CB85">
        <v>1</v>
      </c>
      <c r="CC85">
        <v>1</v>
      </c>
      <c r="CD85">
        <f t="shared" si="220"/>
        <v>0</v>
      </c>
      <c r="CE85">
        <v>1</v>
      </c>
      <c r="CF85">
        <v>1</v>
      </c>
      <c r="CG85">
        <f t="shared" si="221"/>
        <v>0</v>
      </c>
      <c r="CH85" s="5" t="s">
        <v>1372</v>
      </c>
      <c r="CI85" s="5" t="s">
        <v>1372</v>
      </c>
      <c r="CJ85" t="e">
        <f t="shared" si="222"/>
        <v>#VALUE!</v>
      </c>
      <c r="CK85" s="5" t="s">
        <v>1372</v>
      </c>
      <c r="CL85" s="5" t="s">
        <v>1372</v>
      </c>
      <c r="CM85" t="e">
        <f t="shared" si="223"/>
        <v>#VALUE!</v>
      </c>
      <c r="CN85" s="5" t="s">
        <v>1372</v>
      </c>
      <c r="CO85" s="5" t="s">
        <v>1372</v>
      </c>
      <c r="CP85" t="e">
        <f t="shared" si="224"/>
        <v>#VALUE!</v>
      </c>
      <c r="CQ85">
        <v>1</v>
      </c>
      <c r="CR85">
        <v>1</v>
      </c>
      <c r="CS85">
        <f t="shared" si="225"/>
        <v>0</v>
      </c>
      <c r="CT85">
        <v>2</v>
      </c>
      <c r="CU85">
        <v>1</v>
      </c>
      <c r="CV85">
        <f t="shared" si="226"/>
        <v>1</v>
      </c>
      <c r="CW85" s="5" t="s">
        <v>1372</v>
      </c>
      <c r="CX85" s="5" t="s">
        <v>1372</v>
      </c>
      <c r="CY85" t="e">
        <f t="shared" si="227"/>
        <v>#VALUE!</v>
      </c>
      <c r="CZ85">
        <v>1</v>
      </c>
      <c r="DA85">
        <v>1</v>
      </c>
      <c r="DB85">
        <f t="shared" si="228"/>
        <v>0</v>
      </c>
      <c r="DC85">
        <v>1</v>
      </c>
      <c r="DD85">
        <v>1</v>
      </c>
      <c r="DE85">
        <f t="shared" si="229"/>
        <v>0</v>
      </c>
      <c r="DF85" s="5" t="s">
        <v>1372</v>
      </c>
      <c r="DG85" s="5" t="s">
        <v>1372</v>
      </c>
      <c r="DH85" t="e">
        <f t="shared" si="230"/>
        <v>#VALUE!</v>
      </c>
      <c r="DI85">
        <v>1</v>
      </c>
      <c r="DJ85">
        <v>1</v>
      </c>
      <c r="DK85">
        <f t="shared" si="231"/>
        <v>0</v>
      </c>
      <c r="DL85">
        <v>1</v>
      </c>
      <c r="DM85">
        <v>1</v>
      </c>
      <c r="DN85">
        <f t="shared" si="232"/>
        <v>0</v>
      </c>
      <c r="DO85" s="5" t="s">
        <v>1372</v>
      </c>
      <c r="DP85" s="5" t="s">
        <v>1372</v>
      </c>
      <c r="DQ85" t="e">
        <f t="shared" si="233"/>
        <v>#VALUE!</v>
      </c>
      <c r="DR85">
        <v>1</v>
      </c>
      <c r="DS85">
        <v>1</v>
      </c>
      <c r="DT85">
        <f t="shared" si="234"/>
        <v>0</v>
      </c>
      <c r="DU85">
        <v>1</v>
      </c>
      <c r="DV85">
        <v>1</v>
      </c>
      <c r="DW85">
        <f t="shared" si="235"/>
        <v>0</v>
      </c>
      <c r="DX85" s="5" t="s">
        <v>1372</v>
      </c>
      <c r="DY85" s="5" t="s">
        <v>1372</v>
      </c>
      <c r="DZ85" t="e">
        <f t="shared" si="236"/>
        <v>#VALUE!</v>
      </c>
      <c r="EA85" s="5" t="s">
        <v>1372</v>
      </c>
      <c r="EB85" s="5" t="s">
        <v>1372</v>
      </c>
      <c r="EC85" t="e">
        <f t="shared" si="237"/>
        <v>#VALUE!</v>
      </c>
      <c r="ED85">
        <v>1</v>
      </c>
      <c r="EE85">
        <v>1</v>
      </c>
      <c r="EF85">
        <f t="shared" si="238"/>
        <v>0</v>
      </c>
      <c r="EG85">
        <v>1</v>
      </c>
      <c r="EH85">
        <v>1</v>
      </c>
      <c r="EI85">
        <f t="shared" si="239"/>
        <v>0</v>
      </c>
      <c r="EJ85" s="5" t="s">
        <v>1372</v>
      </c>
      <c r="EK85" s="5" t="s">
        <v>1372</v>
      </c>
      <c r="EL85" t="e">
        <f t="shared" si="240"/>
        <v>#VALUE!</v>
      </c>
      <c r="EM85">
        <v>1</v>
      </c>
      <c r="EN85">
        <v>1</v>
      </c>
      <c r="EO85">
        <f t="shared" si="241"/>
        <v>0</v>
      </c>
      <c r="EP85">
        <v>1</v>
      </c>
      <c r="EQ85">
        <v>1</v>
      </c>
      <c r="ER85">
        <f t="shared" si="242"/>
        <v>0</v>
      </c>
      <c r="ES85" s="5" t="s">
        <v>1372</v>
      </c>
      <c r="ET85" s="5" t="s">
        <v>1372</v>
      </c>
      <c r="EU85" t="e">
        <f t="shared" si="243"/>
        <v>#VALUE!</v>
      </c>
      <c r="EV85">
        <v>1</v>
      </c>
      <c r="EW85">
        <v>1</v>
      </c>
      <c r="EX85">
        <f t="shared" si="244"/>
        <v>0</v>
      </c>
      <c r="EY85">
        <v>1</v>
      </c>
      <c r="EZ85">
        <v>1</v>
      </c>
      <c r="FA85">
        <f t="shared" si="245"/>
        <v>0</v>
      </c>
      <c r="FB85" s="5" t="s">
        <v>1372</v>
      </c>
      <c r="FC85" s="5" t="s">
        <v>1372</v>
      </c>
      <c r="FD85" t="e">
        <f t="shared" si="246"/>
        <v>#VALUE!</v>
      </c>
      <c r="FE85">
        <v>1</v>
      </c>
      <c r="FF85">
        <v>1</v>
      </c>
      <c r="FG85">
        <f t="shared" si="247"/>
        <v>0</v>
      </c>
      <c r="FH85">
        <v>1</v>
      </c>
      <c r="FI85">
        <v>1</v>
      </c>
      <c r="FJ85">
        <f t="shared" si="248"/>
        <v>0</v>
      </c>
      <c r="FK85" s="5" t="s">
        <v>1372</v>
      </c>
      <c r="FL85" s="5" t="s">
        <v>1372</v>
      </c>
      <c r="FM85" t="e">
        <f t="shared" si="249"/>
        <v>#VALUE!</v>
      </c>
      <c r="FN85">
        <v>1</v>
      </c>
      <c r="FO85">
        <v>1</v>
      </c>
      <c r="FP85">
        <f t="shared" si="250"/>
        <v>0</v>
      </c>
      <c r="FQ85">
        <v>1</v>
      </c>
      <c r="FR85">
        <v>1</v>
      </c>
      <c r="FS85">
        <f t="shared" si="251"/>
        <v>0</v>
      </c>
      <c r="FT85" s="5" t="s">
        <v>1372</v>
      </c>
      <c r="FU85" s="5" t="s">
        <v>1372</v>
      </c>
      <c r="FV85" t="e">
        <f t="shared" si="252"/>
        <v>#VALUE!</v>
      </c>
      <c r="FW85">
        <v>1</v>
      </c>
      <c r="FX85">
        <v>1</v>
      </c>
      <c r="FY85">
        <f t="shared" si="253"/>
        <v>0</v>
      </c>
      <c r="FZ85">
        <v>1</v>
      </c>
      <c r="GA85">
        <v>1</v>
      </c>
      <c r="GB85">
        <f t="shared" si="254"/>
        <v>0</v>
      </c>
      <c r="GC85" s="5" t="s">
        <v>1372</v>
      </c>
      <c r="GD85" s="5" t="s">
        <v>1372</v>
      </c>
      <c r="GE85" t="e">
        <f t="shared" si="255"/>
        <v>#VALUE!</v>
      </c>
      <c r="GF85">
        <v>1</v>
      </c>
      <c r="GG85">
        <v>1</v>
      </c>
      <c r="GH85">
        <f t="shared" si="256"/>
        <v>0</v>
      </c>
      <c r="GI85">
        <v>1</v>
      </c>
      <c r="GJ85">
        <v>1</v>
      </c>
      <c r="GK85">
        <f t="shared" si="257"/>
        <v>0</v>
      </c>
      <c r="GL85" s="5" t="s">
        <v>1372</v>
      </c>
      <c r="GM85" s="5" t="s">
        <v>1372</v>
      </c>
      <c r="GN85" t="e">
        <f t="shared" si="258"/>
        <v>#VALUE!</v>
      </c>
    </row>
    <row r="86" spans="1:196" x14ac:dyDescent="0.2">
      <c r="A86" s="5">
        <v>22</v>
      </c>
      <c r="B86">
        <v>1</v>
      </c>
      <c r="C86">
        <v>1</v>
      </c>
      <c r="D86">
        <f t="shared" si="194"/>
        <v>0</v>
      </c>
      <c r="E86">
        <v>1</v>
      </c>
      <c r="F86">
        <v>1</v>
      </c>
      <c r="G86">
        <f t="shared" si="195"/>
        <v>1</v>
      </c>
      <c r="H86" s="5" t="s">
        <v>1372</v>
      </c>
      <c r="I86" s="5" t="s">
        <v>1372</v>
      </c>
      <c r="J86" t="e">
        <f t="shared" si="196"/>
        <v>#VALUE!</v>
      </c>
      <c r="K86" s="5" t="s">
        <v>1372</v>
      </c>
      <c r="L86" s="5" t="s">
        <v>1372</v>
      </c>
      <c r="M86" t="e">
        <f t="shared" si="197"/>
        <v>#VALUE!</v>
      </c>
      <c r="N86">
        <v>1</v>
      </c>
      <c r="O86">
        <v>1</v>
      </c>
      <c r="P86">
        <f t="shared" si="198"/>
        <v>0</v>
      </c>
      <c r="Q86">
        <v>1</v>
      </c>
      <c r="R86">
        <v>2</v>
      </c>
      <c r="S86">
        <f t="shared" si="199"/>
        <v>1</v>
      </c>
      <c r="T86" s="5" t="s">
        <v>1372</v>
      </c>
      <c r="U86" s="5" t="s">
        <v>1372</v>
      </c>
      <c r="V86" t="e">
        <f t="shared" si="200"/>
        <v>#VALUE!</v>
      </c>
      <c r="W86" s="5" t="s">
        <v>1372</v>
      </c>
      <c r="X86" s="5" t="s">
        <v>1372</v>
      </c>
      <c r="Y86" t="e">
        <f t="shared" si="201"/>
        <v>#VALUE!</v>
      </c>
      <c r="Z86" s="5" t="s">
        <v>1372</v>
      </c>
      <c r="AA86" s="5" t="s">
        <v>1372</v>
      </c>
      <c r="AB86" t="e">
        <f t="shared" si="202"/>
        <v>#VALUE!</v>
      </c>
      <c r="AC86">
        <v>2</v>
      </c>
      <c r="AD86">
        <v>2</v>
      </c>
      <c r="AE86">
        <f t="shared" si="203"/>
        <v>0</v>
      </c>
      <c r="AF86">
        <v>1</v>
      </c>
      <c r="AG86">
        <v>2</v>
      </c>
      <c r="AH86">
        <f t="shared" si="204"/>
        <v>1</v>
      </c>
      <c r="AI86" s="5" t="s">
        <v>1372</v>
      </c>
      <c r="AJ86" s="5" t="s">
        <v>1372</v>
      </c>
      <c r="AK86" t="e">
        <f t="shared" si="205"/>
        <v>#VALUE!</v>
      </c>
      <c r="AL86" s="5" t="s">
        <v>1372</v>
      </c>
      <c r="AM86" s="5" t="s">
        <v>1372</v>
      </c>
      <c r="AN86" t="e">
        <f t="shared" si="206"/>
        <v>#VALUE!</v>
      </c>
      <c r="AO86" s="5" t="s">
        <v>1372</v>
      </c>
      <c r="AP86" s="5" t="s">
        <v>1372</v>
      </c>
      <c r="AQ86" t="e">
        <f t="shared" si="207"/>
        <v>#VALUE!</v>
      </c>
      <c r="AR86">
        <v>1</v>
      </c>
      <c r="AS86">
        <v>1</v>
      </c>
      <c r="AT86">
        <f t="shared" si="208"/>
        <v>0</v>
      </c>
      <c r="AU86" s="5" t="s">
        <v>1372</v>
      </c>
      <c r="AV86" s="5" t="s">
        <v>1372</v>
      </c>
      <c r="AW86" t="e">
        <f t="shared" si="209"/>
        <v>#VALUE!</v>
      </c>
      <c r="AX86" s="5" t="s">
        <v>1372</v>
      </c>
      <c r="AY86" s="5" t="s">
        <v>1372</v>
      </c>
      <c r="AZ86" t="e">
        <f t="shared" si="210"/>
        <v>#VALUE!</v>
      </c>
      <c r="BA86" s="5" t="s">
        <v>1372</v>
      </c>
      <c r="BB86" s="5" t="s">
        <v>1372</v>
      </c>
      <c r="BC86" t="e">
        <f t="shared" si="211"/>
        <v>#VALUE!</v>
      </c>
      <c r="BD86">
        <v>2</v>
      </c>
      <c r="BE86">
        <v>2</v>
      </c>
      <c r="BF86">
        <f t="shared" si="212"/>
        <v>0</v>
      </c>
      <c r="BG86">
        <v>2</v>
      </c>
      <c r="BH86">
        <v>2</v>
      </c>
      <c r="BI86">
        <f t="shared" si="213"/>
        <v>0</v>
      </c>
      <c r="BJ86" s="5" t="s">
        <v>1372</v>
      </c>
      <c r="BK86" s="5" t="s">
        <v>1372</v>
      </c>
      <c r="BL86" t="e">
        <f t="shared" si="214"/>
        <v>#VALUE!</v>
      </c>
      <c r="BM86" s="5" t="s">
        <v>1372</v>
      </c>
      <c r="BN86" s="5" t="s">
        <v>1372</v>
      </c>
      <c r="BO86" t="e">
        <f t="shared" si="215"/>
        <v>#VALUE!</v>
      </c>
      <c r="BP86">
        <v>2</v>
      </c>
      <c r="BQ86">
        <v>2</v>
      </c>
      <c r="BR86">
        <f t="shared" si="216"/>
        <v>0</v>
      </c>
      <c r="BS86">
        <v>3</v>
      </c>
      <c r="BT86">
        <v>3</v>
      </c>
      <c r="BU86">
        <f t="shared" si="217"/>
        <v>0</v>
      </c>
      <c r="BV86" s="5" t="s">
        <v>1372</v>
      </c>
      <c r="BW86" s="5" t="s">
        <v>1372</v>
      </c>
      <c r="BX86" t="e">
        <f t="shared" si="218"/>
        <v>#VALUE!</v>
      </c>
      <c r="BY86" s="5" t="s">
        <v>1372</v>
      </c>
      <c r="BZ86" s="5" t="s">
        <v>1372</v>
      </c>
      <c r="CA86" t="e">
        <f t="shared" si="219"/>
        <v>#VALUE!</v>
      </c>
      <c r="CB86">
        <v>2</v>
      </c>
      <c r="CC86">
        <v>2</v>
      </c>
      <c r="CD86">
        <f t="shared" si="220"/>
        <v>0</v>
      </c>
      <c r="CE86">
        <v>1</v>
      </c>
      <c r="CF86">
        <v>2</v>
      </c>
      <c r="CG86">
        <f t="shared" si="221"/>
        <v>1</v>
      </c>
      <c r="CH86" s="5" t="s">
        <v>1372</v>
      </c>
      <c r="CI86" s="5" t="s">
        <v>1372</v>
      </c>
      <c r="CJ86" t="e">
        <f t="shared" si="222"/>
        <v>#VALUE!</v>
      </c>
      <c r="CK86" s="5" t="s">
        <v>1372</v>
      </c>
      <c r="CL86" s="5" t="s">
        <v>1372</v>
      </c>
      <c r="CM86" t="e">
        <f t="shared" si="223"/>
        <v>#VALUE!</v>
      </c>
      <c r="CN86" s="5" t="s">
        <v>1372</v>
      </c>
      <c r="CO86" s="5" t="s">
        <v>1372</v>
      </c>
      <c r="CP86" t="e">
        <f t="shared" si="224"/>
        <v>#VALUE!</v>
      </c>
      <c r="CQ86">
        <v>1</v>
      </c>
      <c r="CR86">
        <v>1</v>
      </c>
      <c r="CS86">
        <f t="shared" si="225"/>
        <v>0</v>
      </c>
      <c r="CT86">
        <v>1</v>
      </c>
      <c r="CU86">
        <v>1</v>
      </c>
      <c r="CV86">
        <f t="shared" si="226"/>
        <v>0</v>
      </c>
      <c r="CW86" s="5" t="s">
        <v>1372</v>
      </c>
      <c r="CX86" s="5" t="s">
        <v>1372</v>
      </c>
      <c r="CY86" t="e">
        <f t="shared" si="227"/>
        <v>#VALUE!</v>
      </c>
      <c r="CZ86">
        <v>1</v>
      </c>
      <c r="DA86">
        <v>2</v>
      </c>
      <c r="DB86">
        <f t="shared" si="228"/>
        <v>1</v>
      </c>
      <c r="DC86">
        <v>1</v>
      </c>
      <c r="DD86">
        <v>2</v>
      </c>
      <c r="DE86">
        <f t="shared" si="229"/>
        <v>1</v>
      </c>
      <c r="DF86" s="5" t="s">
        <v>1372</v>
      </c>
      <c r="DG86" s="5" t="s">
        <v>1372</v>
      </c>
      <c r="DH86" t="e">
        <f t="shared" si="230"/>
        <v>#VALUE!</v>
      </c>
      <c r="DI86">
        <v>1</v>
      </c>
      <c r="DJ86">
        <v>2</v>
      </c>
      <c r="DK86">
        <f t="shared" si="231"/>
        <v>1</v>
      </c>
      <c r="DL86">
        <v>1</v>
      </c>
      <c r="DM86">
        <v>2</v>
      </c>
      <c r="DN86">
        <f t="shared" si="232"/>
        <v>1</v>
      </c>
      <c r="DO86" s="5" t="s">
        <v>1372</v>
      </c>
      <c r="DP86" s="5" t="s">
        <v>1372</v>
      </c>
      <c r="DQ86" t="e">
        <f t="shared" si="233"/>
        <v>#VALUE!</v>
      </c>
      <c r="DR86">
        <v>1</v>
      </c>
      <c r="DS86">
        <v>2</v>
      </c>
      <c r="DT86">
        <f t="shared" si="234"/>
        <v>1</v>
      </c>
      <c r="DU86">
        <v>2</v>
      </c>
      <c r="DV86">
        <v>2</v>
      </c>
      <c r="DW86">
        <f t="shared" si="235"/>
        <v>0</v>
      </c>
      <c r="DX86" s="5" t="s">
        <v>1372</v>
      </c>
      <c r="DY86" s="5" t="s">
        <v>1372</v>
      </c>
      <c r="DZ86" t="e">
        <f t="shared" si="236"/>
        <v>#VALUE!</v>
      </c>
      <c r="EA86" s="5" t="s">
        <v>1372</v>
      </c>
      <c r="EB86" s="5" t="s">
        <v>1372</v>
      </c>
      <c r="EC86" t="e">
        <f t="shared" si="237"/>
        <v>#VALUE!</v>
      </c>
      <c r="ED86">
        <v>1</v>
      </c>
      <c r="EE86">
        <v>2</v>
      </c>
      <c r="EF86">
        <f t="shared" si="238"/>
        <v>1</v>
      </c>
      <c r="EG86">
        <v>1</v>
      </c>
      <c r="EH86">
        <v>2</v>
      </c>
      <c r="EI86">
        <f t="shared" si="239"/>
        <v>1</v>
      </c>
      <c r="EJ86" s="5" t="s">
        <v>1372</v>
      </c>
      <c r="EK86" s="5" t="s">
        <v>1372</v>
      </c>
      <c r="EL86" t="e">
        <f t="shared" si="240"/>
        <v>#VALUE!</v>
      </c>
      <c r="EM86">
        <v>1</v>
      </c>
      <c r="EN86">
        <v>1</v>
      </c>
      <c r="EO86">
        <f t="shared" si="241"/>
        <v>0</v>
      </c>
      <c r="EP86">
        <v>1</v>
      </c>
      <c r="EQ86">
        <v>1</v>
      </c>
      <c r="ER86">
        <f t="shared" si="242"/>
        <v>0</v>
      </c>
      <c r="ES86" s="5" t="s">
        <v>1372</v>
      </c>
      <c r="ET86" s="5" t="s">
        <v>1372</v>
      </c>
      <c r="EU86" t="e">
        <f t="shared" si="243"/>
        <v>#VALUE!</v>
      </c>
      <c r="EV86">
        <v>1</v>
      </c>
      <c r="EW86">
        <v>1</v>
      </c>
      <c r="EX86">
        <f t="shared" si="244"/>
        <v>0</v>
      </c>
      <c r="EY86">
        <v>1</v>
      </c>
      <c r="EZ86">
        <v>1</v>
      </c>
      <c r="FA86">
        <f t="shared" si="245"/>
        <v>0</v>
      </c>
      <c r="FB86" s="5" t="s">
        <v>1372</v>
      </c>
      <c r="FC86" s="5" t="s">
        <v>1372</v>
      </c>
      <c r="FD86" t="e">
        <f t="shared" si="246"/>
        <v>#VALUE!</v>
      </c>
      <c r="FE86">
        <v>2</v>
      </c>
      <c r="FF86">
        <v>2</v>
      </c>
      <c r="FG86">
        <f t="shared" si="247"/>
        <v>0</v>
      </c>
      <c r="FH86">
        <v>1</v>
      </c>
      <c r="FI86">
        <v>2</v>
      </c>
      <c r="FJ86">
        <f t="shared" si="248"/>
        <v>1</v>
      </c>
      <c r="FK86" s="5" t="s">
        <v>1372</v>
      </c>
      <c r="FL86" s="5" t="s">
        <v>1372</v>
      </c>
      <c r="FM86" t="e">
        <f t="shared" si="249"/>
        <v>#VALUE!</v>
      </c>
      <c r="FN86">
        <v>1</v>
      </c>
      <c r="FO86">
        <v>2</v>
      </c>
      <c r="FP86">
        <f t="shared" si="250"/>
        <v>1</v>
      </c>
      <c r="FQ86">
        <v>3</v>
      </c>
      <c r="FR86">
        <v>3</v>
      </c>
      <c r="FS86">
        <f t="shared" si="251"/>
        <v>0</v>
      </c>
      <c r="FT86">
        <v>1</v>
      </c>
      <c r="FU86">
        <v>2</v>
      </c>
      <c r="FV86">
        <f t="shared" si="252"/>
        <v>1</v>
      </c>
      <c r="FW86">
        <v>1</v>
      </c>
      <c r="FX86">
        <v>2</v>
      </c>
      <c r="FY86">
        <f t="shared" si="253"/>
        <v>1</v>
      </c>
      <c r="FZ86" s="5" t="s">
        <v>1372</v>
      </c>
      <c r="GA86" s="5" t="s">
        <v>1372</v>
      </c>
      <c r="GB86" t="e">
        <f t="shared" si="254"/>
        <v>#VALUE!</v>
      </c>
      <c r="GC86" s="5" t="s">
        <v>1372</v>
      </c>
      <c r="GD86" s="5" t="s">
        <v>1372</v>
      </c>
      <c r="GE86" t="e">
        <f t="shared" si="255"/>
        <v>#VALUE!</v>
      </c>
      <c r="GF86">
        <v>1</v>
      </c>
      <c r="GG86">
        <v>2</v>
      </c>
      <c r="GH86">
        <f t="shared" si="256"/>
        <v>1</v>
      </c>
      <c r="GI86">
        <v>1</v>
      </c>
      <c r="GJ86">
        <v>2</v>
      </c>
      <c r="GK86">
        <f t="shared" si="257"/>
        <v>1</v>
      </c>
      <c r="GL86" s="5" t="s">
        <v>1372</v>
      </c>
      <c r="GM86" s="5" t="s">
        <v>1372</v>
      </c>
      <c r="GN86" t="e">
        <f t="shared" si="258"/>
        <v>#VALUE!</v>
      </c>
    </row>
    <row r="87" spans="1:196" x14ac:dyDescent="0.2">
      <c r="A87" s="5">
        <v>23</v>
      </c>
      <c r="B87">
        <v>1</v>
      </c>
      <c r="C87">
        <v>1</v>
      </c>
      <c r="D87">
        <f t="shared" si="194"/>
        <v>0</v>
      </c>
      <c r="E87">
        <v>1</v>
      </c>
      <c r="F87">
        <v>1</v>
      </c>
      <c r="G87" t="e">
        <f t="shared" si="195"/>
        <v>#VALUE!</v>
      </c>
      <c r="H87" s="5" t="s">
        <v>1372</v>
      </c>
      <c r="I87" s="5" t="s">
        <v>1372</v>
      </c>
      <c r="J87" t="e">
        <f t="shared" si="196"/>
        <v>#VALUE!</v>
      </c>
      <c r="K87" s="5" t="s">
        <v>1372</v>
      </c>
      <c r="L87" s="5" t="s">
        <v>1372</v>
      </c>
      <c r="M87" t="e">
        <f t="shared" si="197"/>
        <v>#VALUE!</v>
      </c>
      <c r="N87">
        <v>2</v>
      </c>
      <c r="O87">
        <v>1</v>
      </c>
      <c r="P87">
        <f t="shared" si="198"/>
        <v>1</v>
      </c>
      <c r="Q87" s="5" t="s">
        <v>1372</v>
      </c>
      <c r="R87" s="5" t="s">
        <v>1372</v>
      </c>
      <c r="S87" t="e">
        <f t="shared" si="199"/>
        <v>#VALUE!</v>
      </c>
      <c r="T87" s="5" t="s">
        <v>1372</v>
      </c>
      <c r="U87" s="5" t="s">
        <v>1372</v>
      </c>
      <c r="V87" t="e">
        <f t="shared" si="200"/>
        <v>#VALUE!</v>
      </c>
      <c r="W87" s="5" t="s">
        <v>1372</v>
      </c>
      <c r="X87" s="5" t="s">
        <v>1372</v>
      </c>
      <c r="Y87" t="e">
        <f t="shared" si="201"/>
        <v>#VALUE!</v>
      </c>
      <c r="Z87" s="5" t="s">
        <v>1372</v>
      </c>
      <c r="AA87" s="5" t="s">
        <v>1372</v>
      </c>
      <c r="AB87" t="e">
        <f t="shared" si="202"/>
        <v>#VALUE!</v>
      </c>
      <c r="AC87">
        <v>1</v>
      </c>
      <c r="AD87">
        <v>1</v>
      </c>
      <c r="AE87">
        <f t="shared" si="203"/>
        <v>0</v>
      </c>
      <c r="AF87">
        <v>1</v>
      </c>
      <c r="AG87">
        <v>1</v>
      </c>
      <c r="AH87">
        <f t="shared" si="204"/>
        <v>0</v>
      </c>
      <c r="AI87" s="5" t="s">
        <v>1372</v>
      </c>
      <c r="AJ87" s="5" t="s">
        <v>1372</v>
      </c>
      <c r="AK87" t="e">
        <f t="shared" si="205"/>
        <v>#VALUE!</v>
      </c>
      <c r="AL87" s="5" t="s">
        <v>1372</v>
      </c>
      <c r="AM87" s="5" t="s">
        <v>1372</v>
      </c>
      <c r="AN87" t="e">
        <f t="shared" si="206"/>
        <v>#VALUE!</v>
      </c>
      <c r="AO87" s="5" t="s">
        <v>1372</v>
      </c>
      <c r="AP87" s="5" t="s">
        <v>1372</v>
      </c>
      <c r="AQ87" t="e">
        <f t="shared" si="207"/>
        <v>#VALUE!</v>
      </c>
      <c r="AR87">
        <v>1</v>
      </c>
      <c r="AS87">
        <v>1</v>
      </c>
      <c r="AT87">
        <f t="shared" si="208"/>
        <v>0</v>
      </c>
      <c r="AU87">
        <v>2</v>
      </c>
      <c r="AV87">
        <v>1</v>
      </c>
      <c r="AW87">
        <f t="shared" si="209"/>
        <v>1</v>
      </c>
      <c r="AX87">
        <v>1</v>
      </c>
      <c r="AY87">
        <v>1</v>
      </c>
      <c r="AZ87">
        <f t="shared" si="210"/>
        <v>0</v>
      </c>
      <c r="BA87" s="5" t="s">
        <v>1372</v>
      </c>
      <c r="BB87" s="5" t="s">
        <v>1372</v>
      </c>
      <c r="BC87" t="e">
        <f t="shared" si="211"/>
        <v>#VALUE!</v>
      </c>
      <c r="BD87">
        <v>2</v>
      </c>
      <c r="BE87">
        <v>2</v>
      </c>
      <c r="BF87">
        <f t="shared" si="212"/>
        <v>0</v>
      </c>
      <c r="BG87">
        <v>1</v>
      </c>
      <c r="BH87">
        <v>1</v>
      </c>
      <c r="BI87">
        <f t="shared" si="213"/>
        <v>0</v>
      </c>
      <c r="BJ87" s="5" t="s">
        <v>1372</v>
      </c>
      <c r="BK87" s="5" t="s">
        <v>1372</v>
      </c>
      <c r="BL87" t="e">
        <f t="shared" si="214"/>
        <v>#VALUE!</v>
      </c>
      <c r="BM87" s="5" t="s">
        <v>1372</v>
      </c>
      <c r="BN87" s="5" t="s">
        <v>1372</v>
      </c>
      <c r="BO87" t="e">
        <f t="shared" si="215"/>
        <v>#VALUE!</v>
      </c>
      <c r="BP87">
        <v>1</v>
      </c>
      <c r="BQ87">
        <v>1</v>
      </c>
      <c r="BR87">
        <f t="shared" si="216"/>
        <v>0</v>
      </c>
      <c r="BS87">
        <v>1</v>
      </c>
      <c r="BT87">
        <v>1</v>
      </c>
      <c r="BU87">
        <f t="shared" si="217"/>
        <v>0</v>
      </c>
      <c r="BV87" s="5" t="s">
        <v>1372</v>
      </c>
      <c r="BW87" s="5" t="s">
        <v>1372</v>
      </c>
      <c r="BX87" t="e">
        <f t="shared" si="218"/>
        <v>#VALUE!</v>
      </c>
      <c r="BY87" s="5" t="s">
        <v>1372</v>
      </c>
      <c r="BZ87" s="5" t="s">
        <v>1372</v>
      </c>
      <c r="CA87" t="e">
        <f t="shared" si="219"/>
        <v>#VALUE!</v>
      </c>
      <c r="CB87">
        <v>1</v>
      </c>
      <c r="CC87">
        <v>2</v>
      </c>
      <c r="CD87">
        <f t="shared" si="220"/>
        <v>1</v>
      </c>
      <c r="CE87">
        <v>1</v>
      </c>
      <c r="CF87">
        <v>1</v>
      </c>
      <c r="CG87">
        <f t="shared" si="221"/>
        <v>0</v>
      </c>
      <c r="CH87" s="5" t="s">
        <v>1372</v>
      </c>
      <c r="CI87" s="5" t="s">
        <v>1372</v>
      </c>
      <c r="CJ87" t="e">
        <f t="shared" si="222"/>
        <v>#VALUE!</v>
      </c>
      <c r="CK87" s="5" t="s">
        <v>1372</v>
      </c>
      <c r="CL87" s="5" t="s">
        <v>1372</v>
      </c>
      <c r="CM87" t="e">
        <f t="shared" si="223"/>
        <v>#VALUE!</v>
      </c>
      <c r="CN87" s="5" t="s">
        <v>1372</v>
      </c>
      <c r="CO87" s="5" t="s">
        <v>1372</v>
      </c>
      <c r="CP87" t="e">
        <f t="shared" si="224"/>
        <v>#VALUE!</v>
      </c>
      <c r="CQ87">
        <v>2</v>
      </c>
      <c r="CR87">
        <v>1</v>
      </c>
      <c r="CS87">
        <f t="shared" si="225"/>
        <v>1</v>
      </c>
      <c r="CT87">
        <v>2</v>
      </c>
      <c r="CU87">
        <v>2</v>
      </c>
      <c r="CV87">
        <f t="shared" si="226"/>
        <v>0</v>
      </c>
      <c r="CW87">
        <v>1</v>
      </c>
      <c r="CX87">
        <v>1</v>
      </c>
      <c r="CY87">
        <f t="shared" si="227"/>
        <v>0</v>
      </c>
      <c r="CZ87">
        <v>1</v>
      </c>
      <c r="DA87">
        <v>1</v>
      </c>
      <c r="DB87">
        <f t="shared" si="228"/>
        <v>0</v>
      </c>
      <c r="DC87">
        <v>1</v>
      </c>
      <c r="DD87">
        <v>1</v>
      </c>
      <c r="DE87">
        <f t="shared" si="229"/>
        <v>0</v>
      </c>
      <c r="DF87" s="5" t="s">
        <v>1372</v>
      </c>
      <c r="DG87" s="5" t="s">
        <v>1372</v>
      </c>
      <c r="DH87" t="e">
        <f t="shared" si="230"/>
        <v>#VALUE!</v>
      </c>
      <c r="DI87">
        <v>1</v>
      </c>
      <c r="DJ87">
        <v>1</v>
      </c>
      <c r="DK87">
        <f t="shared" si="231"/>
        <v>0</v>
      </c>
      <c r="DL87">
        <v>1</v>
      </c>
      <c r="DM87">
        <v>2</v>
      </c>
      <c r="DN87">
        <f t="shared" si="232"/>
        <v>1</v>
      </c>
      <c r="DO87">
        <v>2</v>
      </c>
      <c r="DP87">
        <v>1</v>
      </c>
      <c r="DQ87">
        <f t="shared" si="233"/>
        <v>1</v>
      </c>
      <c r="DR87">
        <v>1</v>
      </c>
      <c r="DS87">
        <v>1</v>
      </c>
      <c r="DT87">
        <f t="shared" si="234"/>
        <v>0</v>
      </c>
      <c r="DU87">
        <v>1</v>
      </c>
      <c r="DV87">
        <v>2</v>
      </c>
      <c r="DW87">
        <f t="shared" si="235"/>
        <v>1</v>
      </c>
      <c r="DX87" s="5" t="s">
        <v>1372</v>
      </c>
      <c r="DY87" s="5" t="s">
        <v>1372</v>
      </c>
      <c r="DZ87" t="e">
        <f t="shared" si="236"/>
        <v>#VALUE!</v>
      </c>
      <c r="EA87" s="5" t="s">
        <v>1372</v>
      </c>
      <c r="EB87" s="5" t="s">
        <v>1372</v>
      </c>
      <c r="EC87" t="e">
        <f t="shared" si="237"/>
        <v>#VALUE!</v>
      </c>
      <c r="ED87">
        <v>2</v>
      </c>
      <c r="EE87">
        <v>1</v>
      </c>
      <c r="EF87">
        <f t="shared" si="238"/>
        <v>1</v>
      </c>
      <c r="EG87">
        <v>2</v>
      </c>
      <c r="EH87">
        <v>1</v>
      </c>
      <c r="EI87">
        <f t="shared" si="239"/>
        <v>1</v>
      </c>
      <c r="EJ87" s="5" t="s">
        <v>1372</v>
      </c>
      <c r="EK87" s="5" t="s">
        <v>1372</v>
      </c>
      <c r="EL87" t="e">
        <f t="shared" si="240"/>
        <v>#VALUE!</v>
      </c>
      <c r="EM87">
        <v>1</v>
      </c>
      <c r="EN87">
        <v>1</v>
      </c>
      <c r="EO87">
        <f t="shared" si="241"/>
        <v>0</v>
      </c>
      <c r="EP87">
        <v>2</v>
      </c>
      <c r="EQ87">
        <v>1</v>
      </c>
      <c r="ER87">
        <f t="shared" si="242"/>
        <v>1</v>
      </c>
      <c r="ES87" s="5" t="s">
        <v>1372</v>
      </c>
      <c r="ET87" s="5" t="s">
        <v>1372</v>
      </c>
      <c r="EU87" t="e">
        <f t="shared" si="243"/>
        <v>#VALUE!</v>
      </c>
      <c r="EV87">
        <v>1</v>
      </c>
      <c r="EW87">
        <v>1</v>
      </c>
      <c r="EX87">
        <f t="shared" si="244"/>
        <v>0</v>
      </c>
      <c r="EY87" s="5" t="s">
        <v>1372</v>
      </c>
      <c r="EZ87" s="5" t="s">
        <v>1372</v>
      </c>
      <c r="FA87" t="e">
        <f t="shared" si="245"/>
        <v>#VALUE!</v>
      </c>
      <c r="FB87" s="5" t="s">
        <v>1372</v>
      </c>
      <c r="FC87" s="5" t="s">
        <v>1372</v>
      </c>
      <c r="FD87" t="e">
        <f t="shared" si="246"/>
        <v>#VALUE!</v>
      </c>
      <c r="FE87">
        <v>1</v>
      </c>
      <c r="FF87">
        <v>1</v>
      </c>
      <c r="FG87">
        <f t="shared" si="247"/>
        <v>0</v>
      </c>
      <c r="FH87" s="5" t="s">
        <v>1372</v>
      </c>
      <c r="FI87" s="5" t="s">
        <v>1372</v>
      </c>
      <c r="FJ87" t="e">
        <f t="shared" si="248"/>
        <v>#VALUE!</v>
      </c>
      <c r="FK87" s="5" t="s">
        <v>1372</v>
      </c>
      <c r="FL87" s="5" t="s">
        <v>1372</v>
      </c>
      <c r="FM87" t="e">
        <f t="shared" si="249"/>
        <v>#VALUE!</v>
      </c>
      <c r="FN87">
        <v>1</v>
      </c>
      <c r="FO87">
        <v>1</v>
      </c>
      <c r="FP87">
        <f t="shared" si="250"/>
        <v>0</v>
      </c>
      <c r="FQ87" s="5" t="s">
        <v>1372</v>
      </c>
      <c r="FR87" s="5" t="s">
        <v>1372</v>
      </c>
      <c r="FS87" t="e">
        <f t="shared" si="251"/>
        <v>#VALUE!</v>
      </c>
      <c r="FT87" s="5" t="s">
        <v>1372</v>
      </c>
      <c r="FU87" s="5" t="s">
        <v>1372</v>
      </c>
      <c r="FV87" t="e">
        <f t="shared" si="252"/>
        <v>#VALUE!</v>
      </c>
      <c r="FW87">
        <v>2</v>
      </c>
      <c r="FX87">
        <v>2</v>
      </c>
      <c r="FY87">
        <f t="shared" si="253"/>
        <v>0</v>
      </c>
      <c r="FZ87" s="5" t="s">
        <v>1372</v>
      </c>
      <c r="GA87" s="5" t="s">
        <v>1372</v>
      </c>
      <c r="GB87" t="e">
        <f t="shared" si="254"/>
        <v>#VALUE!</v>
      </c>
      <c r="GC87" s="5" t="s">
        <v>1372</v>
      </c>
      <c r="GD87" s="5" t="s">
        <v>1372</v>
      </c>
      <c r="GE87" t="e">
        <f t="shared" si="255"/>
        <v>#VALUE!</v>
      </c>
      <c r="GF87">
        <v>2</v>
      </c>
      <c r="GG87">
        <v>2</v>
      </c>
      <c r="GH87">
        <f t="shared" si="256"/>
        <v>0</v>
      </c>
      <c r="GI87" s="5" t="s">
        <v>1372</v>
      </c>
      <c r="GJ87" s="5" t="s">
        <v>1372</v>
      </c>
      <c r="GK87" t="e">
        <f t="shared" si="257"/>
        <v>#VALUE!</v>
      </c>
      <c r="GL87" s="5" t="s">
        <v>1372</v>
      </c>
      <c r="GM87" s="5" t="s">
        <v>1372</v>
      </c>
      <c r="GN87" t="e">
        <f t="shared" si="258"/>
        <v>#VALUE!</v>
      </c>
    </row>
    <row r="88" spans="1:196" x14ac:dyDescent="0.2">
      <c r="A88" s="5">
        <v>24</v>
      </c>
      <c r="B88">
        <v>1</v>
      </c>
      <c r="C88">
        <v>1</v>
      </c>
      <c r="D88">
        <f t="shared" si="194"/>
        <v>0</v>
      </c>
      <c r="E88">
        <v>1</v>
      </c>
      <c r="F88">
        <v>2</v>
      </c>
      <c r="G88">
        <f t="shared" si="195"/>
        <v>0</v>
      </c>
      <c r="H88">
        <v>1</v>
      </c>
      <c r="I88">
        <v>2</v>
      </c>
      <c r="J88">
        <f t="shared" si="196"/>
        <v>1</v>
      </c>
      <c r="K88" s="5" t="s">
        <v>1372</v>
      </c>
      <c r="L88" s="5" t="s">
        <v>1372</v>
      </c>
      <c r="M88" t="e">
        <f t="shared" si="197"/>
        <v>#VALUE!</v>
      </c>
      <c r="N88">
        <v>1</v>
      </c>
      <c r="O88">
        <v>2</v>
      </c>
      <c r="P88">
        <f t="shared" si="198"/>
        <v>1</v>
      </c>
      <c r="Q88">
        <v>1</v>
      </c>
      <c r="R88">
        <v>2</v>
      </c>
      <c r="S88">
        <f t="shared" si="199"/>
        <v>1</v>
      </c>
      <c r="T88" s="5" t="s">
        <v>1372</v>
      </c>
      <c r="U88" s="5" t="s">
        <v>1372</v>
      </c>
      <c r="V88" t="e">
        <f t="shared" si="200"/>
        <v>#VALUE!</v>
      </c>
      <c r="W88" s="5" t="s">
        <v>1372</v>
      </c>
      <c r="X88" s="5" t="s">
        <v>1372</v>
      </c>
      <c r="Y88" t="e">
        <f t="shared" si="201"/>
        <v>#VALUE!</v>
      </c>
      <c r="Z88" s="5" t="s">
        <v>1372</v>
      </c>
      <c r="AA88" s="5" t="s">
        <v>1372</v>
      </c>
      <c r="AB88" t="e">
        <f t="shared" si="202"/>
        <v>#VALUE!</v>
      </c>
      <c r="AC88">
        <v>1</v>
      </c>
      <c r="AD88">
        <v>2</v>
      </c>
      <c r="AE88">
        <f t="shared" si="203"/>
        <v>1</v>
      </c>
      <c r="AF88">
        <v>1</v>
      </c>
      <c r="AG88">
        <v>2</v>
      </c>
      <c r="AH88">
        <f t="shared" si="204"/>
        <v>1</v>
      </c>
      <c r="AI88" s="5" t="s">
        <v>1372</v>
      </c>
      <c r="AJ88" s="5" t="s">
        <v>1372</v>
      </c>
      <c r="AK88" t="e">
        <f t="shared" si="205"/>
        <v>#VALUE!</v>
      </c>
      <c r="AL88" s="5" t="s">
        <v>1372</v>
      </c>
      <c r="AM88" s="5" t="s">
        <v>1372</v>
      </c>
      <c r="AN88" t="e">
        <f t="shared" si="206"/>
        <v>#VALUE!</v>
      </c>
      <c r="AO88" s="5" t="s">
        <v>1372</v>
      </c>
      <c r="AP88" s="5" t="s">
        <v>1372</v>
      </c>
      <c r="AQ88" t="e">
        <f t="shared" si="207"/>
        <v>#VALUE!</v>
      </c>
      <c r="AR88">
        <v>1</v>
      </c>
      <c r="AS88">
        <v>2</v>
      </c>
      <c r="AT88">
        <f t="shared" si="208"/>
        <v>1</v>
      </c>
      <c r="AU88">
        <v>1</v>
      </c>
      <c r="AV88">
        <v>2</v>
      </c>
      <c r="AW88">
        <f t="shared" si="209"/>
        <v>1</v>
      </c>
      <c r="AX88">
        <v>1</v>
      </c>
      <c r="AY88">
        <v>2</v>
      </c>
      <c r="AZ88">
        <f t="shared" si="210"/>
        <v>1</v>
      </c>
      <c r="BA88" s="5" t="s">
        <v>1372</v>
      </c>
      <c r="BB88" s="5" t="s">
        <v>1372</v>
      </c>
      <c r="BC88" t="e">
        <f t="shared" si="211"/>
        <v>#VALUE!</v>
      </c>
      <c r="BD88">
        <v>1</v>
      </c>
      <c r="BE88">
        <v>2</v>
      </c>
      <c r="BF88">
        <f t="shared" si="212"/>
        <v>1</v>
      </c>
      <c r="BG88">
        <v>1</v>
      </c>
      <c r="BH88">
        <v>2</v>
      </c>
      <c r="BI88">
        <f t="shared" si="213"/>
        <v>1</v>
      </c>
      <c r="BJ88">
        <v>1</v>
      </c>
      <c r="BK88">
        <v>2</v>
      </c>
      <c r="BL88">
        <f t="shared" si="214"/>
        <v>1</v>
      </c>
      <c r="BM88" s="5" t="s">
        <v>1372</v>
      </c>
      <c r="BN88" s="5" t="s">
        <v>1372</v>
      </c>
      <c r="BO88" t="e">
        <f t="shared" si="215"/>
        <v>#VALUE!</v>
      </c>
      <c r="BP88">
        <v>1</v>
      </c>
      <c r="BQ88">
        <v>2</v>
      </c>
      <c r="BR88">
        <f t="shared" si="216"/>
        <v>1</v>
      </c>
      <c r="BS88">
        <v>1</v>
      </c>
      <c r="BT88">
        <v>2</v>
      </c>
      <c r="BU88">
        <f t="shared" si="217"/>
        <v>1</v>
      </c>
      <c r="BV88" s="5" t="s">
        <v>1372</v>
      </c>
      <c r="BW88" s="5" t="s">
        <v>1372</v>
      </c>
      <c r="BX88" t="e">
        <f t="shared" si="218"/>
        <v>#VALUE!</v>
      </c>
      <c r="BY88" s="5" t="s">
        <v>1372</v>
      </c>
      <c r="BZ88" s="5" t="s">
        <v>1372</v>
      </c>
      <c r="CA88" t="e">
        <f t="shared" si="219"/>
        <v>#VALUE!</v>
      </c>
      <c r="CB88">
        <v>1</v>
      </c>
      <c r="CC88">
        <v>1</v>
      </c>
      <c r="CD88">
        <f t="shared" si="220"/>
        <v>0</v>
      </c>
      <c r="CE88">
        <v>1</v>
      </c>
      <c r="CF88">
        <v>1</v>
      </c>
      <c r="CG88">
        <f t="shared" si="221"/>
        <v>0</v>
      </c>
      <c r="CH88" s="5" t="s">
        <v>1372</v>
      </c>
      <c r="CI88" s="5" t="s">
        <v>1372</v>
      </c>
      <c r="CJ88" t="e">
        <f t="shared" si="222"/>
        <v>#VALUE!</v>
      </c>
      <c r="CK88" s="5" t="s">
        <v>1372</v>
      </c>
      <c r="CL88" s="5" t="s">
        <v>1372</v>
      </c>
      <c r="CM88" t="e">
        <f t="shared" si="223"/>
        <v>#VALUE!</v>
      </c>
      <c r="CN88" s="5" t="s">
        <v>1372</v>
      </c>
      <c r="CO88" s="5" t="s">
        <v>1372</v>
      </c>
      <c r="CP88" t="e">
        <f t="shared" si="224"/>
        <v>#VALUE!</v>
      </c>
      <c r="CQ88">
        <v>1</v>
      </c>
      <c r="CR88">
        <v>1</v>
      </c>
      <c r="CS88">
        <f t="shared" si="225"/>
        <v>0</v>
      </c>
      <c r="CT88">
        <v>1</v>
      </c>
      <c r="CU88">
        <v>1</v>
      </c>
      <c r="CV88">
        <f t="shared" si="226"/>
        <v>0</v>
      </c>
      <c r="CW88" s="5" t="s">
        <v>1372</v>
      </c>
      <c r="CX88" s="5" t="s">
        <v>1372</v>
      </c>
      <c r="CY88" t="e">
        <f t="shared" si="227"/>
        <v>#VALUE!</v>
      </c>
      <c r="CZ88">
        <v>1</v>
      </c>
      <c r="DA88">
        <v>2</v>
      </c>
      <c r="DB88">
        <f t="shared" si="228"/>
        <v>1</v>
      </c>
      <c r="DC88">
        <v>1</v>
      </c>
      <c r="DD88">
        <v>2</v>
      </c>
      <c r="DE88">
        <f t="shared" si="229"/>
        <v>1</v>
      </c>
      <c r="DF88" s="5" t="s">
        <v>1372</v>
      </c>
      <c r="DG88" s="5" t="s">
        <v>1372</v>
      </c>
      <c r="DH88" t="e">
        <f t="shared" si="230"/>
        <v>#VALUE!</v>
      </c>
      <c r="DI88">
        <v>1</v>
      </c>
      <c r="DJ88">
        <v>2</v>
      </c>
      <c r="DK88">
        <f t="shared" si="231"/>
        <v>1</v>
      </c>
      <c r="DL88">
        <v>1</v>
      </c>
      <c r="DM88">
        <v>2</v>
      </c>
      <c r="DN88">
        <f t="shared" si="232"/>
        <v>1</v>
      </c>
      <c r="DO88" s="5" t="s">
        <v>1372</v>
      </c>
      <c r="DP88" s="5" t="s">
        <v>1372</v>
      </c>
      <c r="DQ88" t="e">
        <f t="shared" si="233"/>
        <v>#VALUE!</v>
      </c>
      <c r="DR88">
        <v>1</v>
      </c>
      <c r="DS88">
        <v>2</v>
      </c>
      <c r="DT88">
        <f t="shared" si="234"/>
        <v>1</v>
      </c>
      <c r="DU88">
        <v>1</v>
      </c>
      <c r="DV88">
        <v>2</v>
      </c>
      <c r="DW88">
        <f t="shared" si="235"/>
        <v>1</v>
      </c>
      <c r="DX88" s="5" t="s">
        <v>1372</v>
      </c>
      <c r="DY88" s="5" t="s">
        <v>1372</v>
      </c>
      <c r="DZ88" t="e">
        <f t="shared" si="236"/>
        <v>#VALUE!</v>
      </c>
      <c r="EA88" s="5" t="s">
        <v>1372</v>
      </c>
      <c r="EB88" s="5" t="s">
        <v>1372</v>
      </c>
      <c r="EC88" t="e">
        <f t="shared" si="237"/>
        <v>#VALUE!</v>
      </c>
      <c r="ED88">
        <v>1</v>
      </c>
      <c r="EE88">
        <v>2</v>
      </c>
      <c r="EF88">
        <f t="shared" si="238"/>
        <v>1</v>
      </c>
      <c r="EG88">
        <v>1</v>
      </c>
      <c r="EH88">
        <v>2</v>
      </c>
      <c r="EI88">
        <f t="shared" si="239"/>
        <v>1</v>
      </c>
      <c r="EJ88" s="5" t="s">
        <v>1372</v>
      </c>
      <c r="EK88" s="5" t="s">
        <v>1372</v>
      </c>
      <c r="EL88" t="e">
        <f t="shared" si="240"/>
        <v>#VALUE!</v>
      </c>
      <c r="EM88">
        <v>1</v>
      </c>
      <c r="EN88">
        <v>1</v>
      </c>
      <c r="EO88">
        <f t="shared" si="241"/>
        <v>0</v>
      </c>
      <c r="EP88">
        <v>1</v>
      </c>
      <c r="EQ88">
        <v>2</v>
      </c>
      <c r="ER88">
        <f t="shared" si="242"/>
        <v>1</v>
      </c>
      <c r="ES88" s="5" t="s">
        <v>1372</v>
      </c>
      <c r="ET88" s="5" t="s">
        <v>1372</v>
      </c>
      <c r="EU88" t="e">
        <f t="shared" si="243"/>
        <v>#VALUE!</v>
      </c>
      <c r="EV88">
        <v>1</v>
      </c>
      <c r="EW88">
        <v>2</v>
      </c>
      <c r="EX88">
        <f t="shared" si="244"/>
        <v>1</v>
      </c>
      <c r="EY88">
        <v>1</v>
      </c>
      <c r="EZ88">
        <v>2</v>
      </c>
      <c r="FA88">
        <f t="shared" si="245"/>
        <v>1</v>
      </c>
      <c r="FB88" s="5" t="s">
        <v>1372</v>
      </c>
      <c r="FC88" s="5" t="s">
        <v>1372</v>
      </c>
      <c r="FD88" t="e">
        <f t="shared" si="246"/>
        <v>#VALUE!</v>
      </c>
      <c r="FE88">
        <v>1</v>
      </c>
      <c r="FF88">
        <v>1</v>
      </c>
      <c r="FG88">
        <f t="shared" si="247"/>
        <v>0</v>
      </c>
      <c r="FH88">
        <v>2</v>
      </c>
      <c r="FI88">
        <v>1</v>
      </c>
      <c r="FJ88">
        <f t="shared" si="248"/>
        <v>1</v>
      </c>
      <c r="FK88" s="5" t="s">
        <v>1372</v>
      </c>
      <c r="FL88" s="5" t="s">
        <v>1372</v>
      </c>
      <c r="FM88" t="e">
        <f t="shared" si="249"/>
        <v>#VALUE!</v>
      </c>
      <c r="FN88">
        <v>1</v>
      </c>
      <c r="FO88">
        <v>1</v>
      </c>
      <c r="FP88">
        <f t="shared" si="250"/>
        <v>0</v>
      </c>
      <c r="FQ88" s="5" t="s">
        <v>1372</v>
      </c>
      <c r="FR88" s="5" t="s">
        <v>1372</v>
      </c>
      <c r="FS88" t="e">
        <f t="shared" si="251"/>
        <v>#VALUE!</v>
      </c>
      <c r="FT88" s="5" t="s">
        <v>1372</v>
      </c>
      <c r="FU88" s="5" t="s">
        <v>1372</v>
      </c>
      <c r="FV88" t="e">
        <f t="shared" si="252"/>
        <v>#VALUE!</v>
      </c>
      <c r="FW88">
        <v>1</v>
      </c>
      <c r="FX88">
        <v>1</v>
      </c>
      <c r="FY88">
        <f t="shared" si="253"/>
        <v>0</v>
      </c>
      <c r="FZ88">
        <v>1</v>
      </c>
      <c r="GA88">
        <v>1</v>
      </c>
      <c r="GB88">
        <f t="shared" si="254"/>
        <v>0</v>
      </c>
      <c r="GC88" s="5" t="s">
        <v>1372</v>
      </c>
      <c r="GD88" s="5" t="s">
        <v>1372</v>
      </c>
      <c r="GE88" t="e">
        <f t="shared" si="255"/>
        <v>#VALUE!</v>
      </c>
      <c r="GF88">
        <v>1</v>
      </c>
      <c r="GG88">
        <v>1</v>
      </c>
      <c r="GH88">
        <f t="shared" si="256"/>
        <v>0</v>
      </c>
      <c r="GI88">
        <v>1</v>
      </c>
      <c r="GJ88">
        <v>2</v>
      </c>
      <c r="GK88">
        <f t="shared" si="257"/>
        <v>1</v>
      </c>
      <c r="GL88" s="5" t="s">
        <v>1372</v>
      </c>
      <c r="GM88" s="5" t="s">
        <v>1372</v>
      </c>
      <c r="GN88" t="e">
        <f t="shared" si="258"/>
        <v>#VALUE!</v>
      </c>
    </row>
    <row r="89" spans="1:196" x14ac:dyDescent="0.2">
      <c r="A89" s="5">
        <v>27</v>
      </c>
      <c r="B89">
        <v>1</v>
      </c>
      <c r="C89">
        <v>1</v>
      </c>
      <c r="D89">
        <f t="shared" si="194"/>
        <v>0</v>
      </c>
      <c r="E89" s="5" t="s">
        <v>1372</v>
      </c>
      <c r="F89" s="5" t="s">
        <v>1372</v>
      </c>
      <c r="G89" t="e">
        <f t="shared" si="195"/>
        <v>#VALUE!</v>
      </c>
      <c r="H89" s="5" t="s">
        <v>1372</v>
      </c>
      <c r="I89" s="5" t="s">
        <v>1372</v>
      </c>
      <c r="J89" t="e">
        <f t="shared" si="196"/>
        <v>#VALUE!</v>
      </c>
      <c r="K89" s="5" t="s">
        <v>1372</v>
      </c>
      <c r="L89" s="5" t="s">
        <v>1372</v>
      </c>
      <c r="M89" t="e">
        <f t="shared" si="197"/>
        <v>#VALUE!</v>
      </c>
      <c r="N89">
        <v>1</v>
      </c>
      <c r="O89">
        <v>1</v>
      </c>
      <c r="P89">
        <f t="shared" si="198"/>
        <v>0</v>
      </c>
      <c r="Q89">
        <v>1</v>
      </c>
      <c r="R89">
        <v>1</v>
      </c>
      <c r="S89">
        <f t="shared" si="199"/>
        <v>0</v>
      </c>
      <c r="T89" s="5" t="s">
        <v>1372</v>
      </c>
      <c r="U89" s="5" t="s">
        <v>1372</v>
      </c>
      <c r="V89" t="e">
        <f t="shared" si="200"/>
        <v>#VALUE!</v>
      </c>
      <c r="W89" s="5" t="s">
        <v>1372</v>
      </c>
      <c r="X89" s="5" t="s">
        <v>1372</v>
      </c>
      <c r="Y89" t="e">
        <f t="shared" si="201"/>
        <v>#VALUE!</v>
      </c>
      <c r="Z89" s="5" t="s">
        <v>1372</v>
      </c>
      <c r="AA89" s="5" t="s">
        <v>1372</v>
      </c>
      <c r="AB89" t="e">
        <f t="shared" si="202"/>
        <v>#VALUE!</v>
      </c>
      <c r="AC89">
        <v>1</v>
      </c>
      <c r="AD89">
        <v>1</v>
      </c>
      <c r="AE89">
        <f t="shared" si="203"/>
        <v>0</v>
      </c>
      <c r="AF89">
        <v>1</v>
      </c>
      <c r="AG89">
        <v>1</v>
      </c>
      <c r="AH89">
        <f t="shared" si="204"/>
        <v>0</v>
      </c>
      <c r="AI89" s="5" t="s">
        <v>1372</v>
      </c>
      <c r="AJ89" s="5" t="s">
        <v>1372</v>
      </c>
      <c r="AK89" t="e">
        <f t="shared" si="205"/>
        <v>#VALUE!</v>
      </c>
      <c r="AL89" s="5" t="s">
        <v>1372</v>
      </c>
      <c r="AM89" s="5" t="s">
        <v>1372</v>
      </c>
      <c r="AN89" t="e">
        <f t="shared" si="206"/>
        <v>#VALUE!</v>
      </c>
      <c r="AO89" s="5" t="s">
        <v>1372</v>
      </c>
      <c r="AP89" s="5" t="s">
        <v>1372</v>
      </c>
      <c r="AQ89" t="e">
        <f t="shared" si="207"/>
        <v>#VALUE!</v>
      </c>
      <c r="AR89">
        <v>1</v>
      </c>
      <c r="AS89">
        <v>1</v>
      </c>
      <c r="AT89">
        <f t="shared" si="208"/>
        <v>0</v>
      </c>
      <c r="AU89">
        <v>1</v>
      </c>
      <c r="AV89">
        <v>1</v>
      </c>
      <c r="AW89">
        <f t="shared" si="209"/>
        <v>0</v>
      </c>
      <c r="AX89" s="5" t="s">
        <v>1372</v>
      </c>
      <c r="AY89" s="5" t="s">
        <v>1372</v>
      </c>
      <c r="AZ89" t="e">
        <f t="shared" si="210"/>
        <v>#VALUE!</v>
      </c>
      <c r="BA89" s="5" t="s">
        <v>1372</v>
      </c>
      <c r="BB89" s="5" t="s">
        <v>1372</v>
      </c>
      <c r="BC89" t="e">
        <f t="shared" si="211"/>
        <v>#VALUE!</v>
      </c>
      <c r="BD89">
        <v>1</v>
      </c>
      <c r="BE89">
        <v>1</v>
      </c>
      <c r="BF89">
        <f t="shared" si="212"/>
        <v>0</v>
      </c>
      <c r="BG89">
        <v>1</v>
      </c>
      <c r="BH89">
        <v>1</v>
      </c>
      <c r="BI89">
        <f t="shared" si="213"/>
        <v>0</v>
      </c>
      <c r="BJ89" s="5" t="s">
        <v>1372</v>
      </c>
      <c r="BK89" s="5" t="s">
        <v>1372</v>
      </c>
      <c r="BL89" t="e">
        <f t="shared" si="214"/>
        <v>#VALUE!</v>
      </c>
      <c r="BM89" s="5" t="s">
        <v>1372</v>
      </c>
      <c r="BN89" s="5" t="s">
        <v>1372</v>
      </c>
      <c r="BO89" t="e">
        <f t="shared" si="215"/>
        <v>#VALUE!</v>
      </c>
      <c r="BP89">
        <v>1</v>
      </c>
      <c r="BQ89">
        <v>1</v>
      </c>
      <c r="BR89">
        <f t="shared" si="216"/>
        <v>0</v>
      </c>
      <c r="BS89">
        <v>1</v>
      </c>
      <c r="BT89">
        <v>1</v>
      </c>
      <c r="BU89">
        <f t="shared" si="217"/>
        <v>0</v>
      </c>
      <c r="BV89" s="5" t="s">
        <v>1372</v>
      </c>
      <c r="BW89" s="5" t="s">
        <v>1372</v>
      </c>
      <c r="BX89" t="e">
        <f t="shared" si="218"/>
        <v>#VALUE!</v>
      </c>
      <c r="BY89" s="5" t="s">
        <v>1372</v>
      </c>
      <c r="BZ89" s="5" t="s">
        <v>1372</v>
      </c>
      <c r="CA89" t="e">
        <f t="shared" si="219"/>
        <v>#VALUE!</v>
      </c>
      <c r="CB89">
        <v>1</v>
      </c>
      <c r="CC89">
        <v>1</v>
      </c>
      <c r="CD89">
        <f t="shared" si="220"/>
        <v>0</v>
      </c>
      <c r="CE89">
        <v>2</v>
      </c>
      <c r="CF89">
        <v>1</v>
      </c>
      <c r="CG89">
        <f t="shared" si="221"/>
        <v>1</v>
      </c>
      <c r="CH89" s="5" t="s">
        <v>1372</v>
      </c>
      <c r="CI89" s="5" t="s">
        <v>1372</v>
      </c>
      <c r="CJ89" t="e">
        <f t="shared" si="222"/>
        <v>#VALUE!</v>
      </c>
      <c r="CK89" s="5" t="s">
        <v>1372</v>
      </c>
      <c r="CL89" s="5" t="s">
        <v>1372</v>
      </c>
      <c r="CM89" t="e">
        <f t="shared" si="223"/>
        <v>#VALUE!</v>
      </c>
      <c r="CN89" s="5" t="s">
        <v>1372</v>
      </c>
      <c r="CO89" s="5" t="s">
        <v>1372</v>
      </c>
      <c r="CP89" t="e">
        <f t="shared" si="224"/>
        <v>#VALUE!</v>
      </c>
      <c r="CQ89">
        <v>1</v>
      </c>
      <c r="CR89">
        <v>1</v>
      </c>
      <c r="CS89">
        <f t="shared" si="225"/>
        <v>0</v>
      </c>
      <c r="CT89" s="5" t="s">
        <v>1372</v>
      </c>
      <c r="CU89" s="5" t="s">
        <v>1372</v>
      </c>
      <c r="CV89" t="e">
        <f t="shared" si="226"/>
        <v>#VALUE!</v>
      </c>
      <c r="CW89" s="5" t="s">
        <v>1372</v>
      </c>
      <c r="CX89" s="5" t="s">
        <v>1372</v>
      </c>
      <c r="CY89" t="e">
        <f t="shared" si="227"/>
        <v>#VALUE!</v>
      </c>
      <c r="CZ89">
        <v>1</v>
      </c>
      <c r="DA89">
        <v>1</v>
      </c>
      <c r="DB89">
        <f t="shared" si="228"/>
        <v>0</v>
      </c>
      <c r="DC89">
        <v>1</v>
      </c>
      <c r="DD89">
        <v>1</v>
      </c>
      <c r="DE89">
        <f t="shared" si="229"/>
        <v>0</v>
      </c>
      <c r="DF89" s="5" t="s">
        <v>1372</v>
      </c>
      <c r="DG89" s="5" t="s">
        <v>1372</v>
      </c>
      <c r="DH89" t="e">
        <f t="shared" si="230"/>
        <v>#VALUE!</v>
      </c>
      <c r="DI89">
        <v>1</v>
      </c>
      <c r="DJ89">
        <v>1</v>
      </c>
      <c r="DK89">
        <f t="shared" si="231"/>
        <v>0</v>
      </c>
      <c r="DL89" s="5" t="s">
        <v>1372</v>
      </c>
      <c r="DM89" s="5" t="s">
        <v>1372</v>
      </c>
      <c r="DN89" t="e">
        <f t="shared" si="232"/>
        <v>#VALUE!</v>
      </c>
      <c r="DO89" s="5" t="s">
        <v>1372</v>
      </c>
      <c r="DP89" s="5" t="s">
        <v>1372</v>
      </c>
      <c r="DQ89" t="e">
        <f t="shared" si="233"/>
        <v>#VALUE!</v>
      </c>
      <c r="DR89">
        <v>1</v>
      </c>
      <c r="DS89">
        <v>1</v>
      </c>
      <c r="DT89">
        <f t="shared" si="234"/>
        <v>0</v>
      </c>
      <c r="DU89" s="5" t="s">
        <v>1372</v>
      </c>
      <c r="DV89" s="5" t="s">
        <v>1372</v>
      </c>
      <c r="DW89" t="e">
        <f t="shared" si="235"/>
        <v>#VALUE!</v>
      </c>
      <c r="DX89" s="5" t="s">
        <v>1372</v>
      </c>
      <c r="DY89" s="5" t="s">
        <v>1372</v>
      </c>
      <c r="DZ89" t="e">
        <f t="shared" si="236"/>
        <v>#VALUE!</v>
      </c>
      <c r="EA89" s="5" t="s">
        <v>1372</v>
      </c>
      <c r="EB89" s="5" t="s">
        <v>1372</v>
      </c>
      <c r="EC89" t="e">
        <f t="shared" si="237"/>
        <v>#VALUE!</v>
      </c>
      <c r="ED89">
        <v>1</v>
      </c>
      <c r="EE89">
        <v>1</v>
      </c>
      <c r="EF89">
        <f t="shared" si="238"/>
        <v>0</v>
      </c>
      <c r="EG89">
        <v>1</v>
      </c>
      <c r="EH89">
        <v>1</v>
      </c>
      <c r="EI89">
        <f t="shared" si="239"/>
        <v>0</v>
      </c>
      <c r="EJ89" s="5" t="s">
        <v>1372</v>
      </c>
      <c r="EK89" s="5" t="s">
        <v>1372</v>
      </c>
      <c r="EL89" t="e">
        <f t="shared" si="240"/>
        <v>#VALUE!</v>
      </c>
      <c r="EM89" s="5" t="s">
        <v>1372</v>
      </c>
      <c r="EN89" s="5" t="s">
        <v>1372</v>
      </c>
      <c r="EO89" t="e">
        <f t="shared" si="241"/>
        <v>#VALUE!</v>
      </c>
      <c r="EP89" s="5" t="s">
        <v>1372</v>
      </c>
      <c r="EQ89" s="5" t="s">
        <v>1372</v>
      </c>
      <c r="ER89" t="e">
        <f t="shared" si="242"/>
        <v>#VALUE!</v>
      </c>
      <c r="ES89" s="5" t="s">
        <v>1372</v>
      </c>
      <c r="ET89" s="5" t="s">
        <v>1372</v>
      </c>
      <c r="EU89" t="e">
        <f t="shared" si="243"/>
        <v>#VALUE!</v>
      </c>
      <c r="EV89" s="5" t="s">
        <v>1372</v>
      </c>
      <c r="EW89" s="5" t="s">
        <v>1372</v>
      </c>
      <c r="EX89" t="e">
        <f t="shared" si="244"/>
        <v>#VALUE!</v>
      </c>
      <c r="EY89" s="5" t="s">
        <v>1372</v>
      </c>
      <c r="EZ89" s="5" t="s">
        <v>1372</v>
      </c>
      <c r="FA89" t="e">
        <f t="shared" si="245"/>
        <v>#VALUE!</v>
      </c>
      <c r="FB89" s="5" t="s">
        <v>1372</v>
      </c>
      <c r="FC89" s="5" t="s">
        <v>1372</v>
      </c>
      <c r="FD89" t="e">
        <f t="shared" si="246"/>
        <v>#VALUE!</v>
      </c>
      <c r="FE89" s="5" t="s">
        <v>1372</v>
      </c>
      <c r="FF89" s="5" t="s">
        <v>1372</v>
      </c>
      <c r="FG89" t="e">
        <f t="shared" si="247"/>
        <v>#VALUE!</v>
      </c>
      <c r="FH89" s="5" t="s">
        <v>1372</v>
      </c>
      <c r="FI89" s="5" t="s">
        <v>1372</v>
      </c>
      <c r="FJ89" t="e">
        <f t="shared" si="248"/>
        <v>#VALUE!</v>
      </c>
      <c r="FK89" s="5" t="s">
        <v>1372</v>
      </c>
      <c r="FL89" s="5" t="s">
        <v>1372</v>
      </c>
      <c r="FM89" t="e">
        <f t="shared" si="249"/>
        <v>#VALUE!</v>
      </c>
      <c r="FN89" s="5" t="s">
        <v>1372</v>
      </c>
      <c r="FO89" s="5" t="s">
        <v>1372</v>
      </c>
      <c r="FP89" t="e">
        <f t="shared" si="250"/>
        <v>#VALUE!</v>
      </c>
      <c r="FQ89" s="5" t="s">
        <v>1372</v>
      </c>
      <c r="FR89" s="5" t="s">
        <v>1372</v>
      </c>
      <c r="FS89" t="e">
        <f t="shared" si="251"/>
        <v>#VALUE!</v>
      </c>
      <c r="FT89" s="5" t="s">
        <v>1372</v>
      </c>
      <c r="FU89" s="5" t="s">
        <v>1372</v>
      </c>
      <c r="FV89" t="e">
        <f t="shared" si="252"/>
        <v>#VALUE!</v>
      </c>
      <c r="FW89" s="5" t="s">
        <v>1372</v>
      </c>
      <c r="FX89" s="5" t="s">
        <v>1372</v>
      </c>
      <c r="FY89" t="e">
        <f t="shared" si="253"/>
        <v>#VALUE!</v>
      </c>
      <c r="FZ89" s="5" t="s">
        <v>1372</v>
      </c>
      <c r="GA89" s="5" t="s">
        <v>1372</v>
      </c>
      <c r="GB89" t="e">
        <f t="shared" si="254"/>
        <v>#VALUE!</v>
      </c>
      <c r="GC89" s="5" t="s">
        <v>1372</v>
      </c>
      <c r="GD89" s="5" t="s">
        <v>1372</v>
      </c>
      <c r="GE89" t="e">
        <f t="shared" si="255"/>
        <v>#VALUE!</v>
      </c>
      <c r="GF89" s="5" t="s">
        <v>1372</v>
      </c>
      <c r="GG89" s="5" t="s">
        <v>1372</v>
      </c>
      <c r="GH89" t="e">
        <f t="shared" si="256"/>
        <v>#VALUE!</v>
      </c>
      <c r="GI89" s="5" t="s">
        <v>1372</v>
      </c>
      <c r="GJ89" s="5" t="s">
        <v>1372</v>
      </c>
      <c r="GK89" t="e">
        <f t="shared" si="257"/>
        <v>#VALUE!</v>
      </c>
      <c r="GL89" s="5" t="s">
        <v>1372</v>
      </c>
      <c r="GM89" s="5" t="s">
        <v>1372</v>
      </c>
      <c r="GN89" t="e">
        <f t="shared" si="258"/>
        <v>#VALUE!</v>
      </c>
    </row>
    <row r="90" spans="1:196" x14ac:dyDescent="0.2">
      <c r="A90" s="5">
        <v>28</v>
      </c>
      <c r="B90">
        <v>2</v>
      </c>
      <c r="C90">
        <v>2</v>
      </c>
      <c r="D90">
        <f t="shared" si="194"/>
        <v>0</v>
      </c>
      <c r="E90">
        <v>2</v>
      </c>
      <c r="F90">
        <v>2</v>
      </c>
      <c r="G90">
        <f t="shared" si="195"/>
        <v>0</v>
      </c>
      <c r="H90" s="5" t="s">
        <v>1372</v>
      </c>
      <c r="I90" s="5" t="s">
        <v>1372</v>
      </c>
      <c r="J90" t="e">
        <f t="shared" si="196"/>
        <v>#VALUE!</v>
      </c>
      <c r="K90" s="5" t="s">
        <v>1372</v>
      </c>
      <c r="L90" s="5" t="s">
        <v>1372</v>
      </c>
      <c r="M90" t="e">
        <f t="shared" si="197"/>
        <v>#VALUE!</v>
      </c>
      <c r="N90">
        <v>2</v>
      </c>
      <c r="O90">
        <v>2</v>
      </c>
      <c r="P90">
        <f t="shared" si="198"/>
        <v>0</v>
      </c>
      <c r="Q90">
        <v>2</v>
      </c>
      <c r="R90">
        <v>2</v>
      </c>
      <c r="S90">
        <f t="shared" si="199"/>
        <v>0</v>
      </c>
      <c r="T90" s="5" t="s">
        <v>1372</v>
      </c>
      <c r="U90" s="5" t="s">
        <v>1372</v>
      </c>
      <c r="V90" t="e">
        <f t="shared" si="200"/>
        <v>#VALUE!</v>
      </c>
      <c r="W90" s="5" t="s">
        <v>1372</v>
      </c>
      <c r="X90" s="5" t="s">
        <v>1372</v>
      </c>
      <c r="Y90" t="e">
        <f t="shared" si="201"/>
        <v>#VALUE!</v>
      </c>
      <c r="Z90" s="5" t="s">
        <v>1372</v>
      </c>
      <c r="AA90" s="5" t="s">
        <v>1372</v>
      </c>
      <c r="AB90" t="e">
        <f t="shared" si="202"/>
        <v>#VALUE!</v>
      </c>
      <c r="AC90">
        <v>2</v>
      </c>
      <c r="AD90">
        <v>2</v>
      </c>
      <c r="AE90">
        <f t="shared" si="203"/>
        <v>0</v>
      </c>
      <c r="AF90">
        <v>2</v>
      </c>
      <c r="AG90">
        <v>2</v>
      </c>
      <c r="AH90">
        <f t="shared" si="204"/>
        <v>0</v>
      </c>
      <c r="AI90" s="5" t="s">
        <v>1372</v>
      </c>
      <c r="AJ90" s="5" t="s">
        <v>1372</v>
      </c>
      <c r="AK90" t="e">
        <f t="shared" si="205"/>
        <v>#VALUE!</v>
      </c>
      <c r="AL90" s="5" t="s">
        <v>1372</v>
      </c>
      <c r="AM90" s="5" t="s">
        <v>1372</v>
      </c>
      <c r="AN90" t="e">
        <f t="shared" si="206"/>
        <v>#VALUE!</v>
      </c>
      <c r="AO90" s="5" t="s">
        <v>1372</v>
      </c>
      <c r="AP90" s="5" t="s">
        <v>1372</v>
      </c>
      <c r="AQ90" t="e">
        <f t="shared" si="207"/>
        <v>#VALUE!</v>
      </c>
      <c r="AR90">
        <v>2</v>
      </c>
      <c r="AS90">
        <v>2</v>
      </c>
      <c r="AT90">
        <f t="shared" si="208"/>
        <v>0</v>
      </c>
      <c r="AU90" s="5" t="s">
        <v>1372</v>
      </c>
      <c r="AV90" s="5" t="s">
        <v>1372</v>
      </c>
      <c r="AW90" t="e">
        <f t="shared" si="209"/>
        <v>#VALUE!</v>
      </c>
      <c r="AX90" s="5" t="s">
        <v>1372</v>
      </c>
      <c r="AY90" s="5" t="s">
        <v>1372</v>
      </c>
      <c r="AZ90" t="e">
        <f t="shared" si="210"/>
        <v>#VALUE!</v>
      </c>
      <c r="BA90" s="5" t="s">
        <v>1372</v>
      </c>
      <c r="BB90" s="5" t="s">
        <v>1372</v>
      </c>
      <c r="BC90" t="e">
        <f t="shared" si="211"/>
        <v>#VALUE!</v>
      </c>
      <c r="BD90">
        <v>2</v>
      </c>
      <c r="BE90">
        <v>1</v>
      </c>
      <c r="BF90">
        <f t="shared" si="212"/>
        <v>1</v>
      </c>
      <c r="BG90">
        <v>3</v>
      </c>
      <c r="BH90">
        <v>2</v>
      </c>
      <c r="BI90">
        <f t="shared" si="213"/>
        <v>1</v>
      </c>
      <c r="BJ90" s="5" t="s">
        <v>1372</v>
      </c>
      <c r="BK90" s="5" t="s">
        <v>1372</v>
      </c>
      <c r="BL90" t="e">
        <f t="shared" si="214"/>
        <v>#VALUE!</v>
      </c>
      <c r="BM90" s="5" t="s">
        <v>1372</v>
      </c>
      <c r="BN90" s="5" t="s">
        <v>1372</v>
      </c>
      <c r="BO90" t="e">
        <f t="shared" si="215"/>
        <v>#VALUE!</v>
      </c>
      <c r="BP90">
        <v>1</v>
      </c>
      <c r="BQ90">
        <v>2</v>
      </c>
      <c r="BR90">
        <f t="shared" si="216"/>
        <v>1</v>
      </c>
      <c r="BS90">
        <v>1</v>
      </c>
      <c r="BT90">
        <v>2</v>
      </c>
      <c r="BU90">
        <f t="shared" si="217"/>
        <v>1</v>
      </c>
      <c r="BV90" s="5" t="s">
        <v>1372</v>
      </c>
      <c r="BW90" s="5" t="s">
        <v>1372</v>
      </c>
      <c r="BX90" t="e">
        <f t="shared" si="218"/>
        <v>#VALUE!</v>
      </c>
      <c r="BY90" s="5" t="s">
        <v>1372</v>
      </c>
      <c r="BZ90" s="5" t="s">
        <v>1372</v>
      </c>
      <c r="CA90" t="e">
        <f t="shared" si="219"/>
        <v>#VALUE!</v>
      </c>
      <c r="CB90">
        <v>2</v>
      </c>
      <c r="CC90">
        <v>2</v>
      </c>
      <c r="CD90">
        <f t="shared" si="220"/>
        <v>0</v>
      </c>
      <c r="CE90">
        <v>2</v>
      </c>
      <c r="CF90">
        <v>2</v>
      </c>
      <c r="CG90">
        <f t="shared" si="221"/>
        <v>0</v>
      </c>
      <c r="CH90" s="5" t="s">
        <v>1372</v>
      </c>
      <c r="CI90" s="5" t="s">
        <v>1372</v>
      </c>
      <c r="CJ90" t="e">
        <f t="shared" si="222"/>
        <v>#VALUE!</v>
      </c>
      <c r="CK90" s="5" t="s">
        <v>1372</v>
      </c>
      <c r="CL90" s="5" t="s">
        <v>1372</v>
      </c>
      <c r="CM90" t="e">
        <f t="shared" si="223"/>
        <v>#VALUE!</v>
      </c>
      <c r="CN90" s="5" t="s">
        <v>1372</v>
      </c>
      <c r="CO90" s="5" t="s">
        <v>1372</v>
      </c>
      <c r="CP90" t="e">
        <f t="shared" si="224"/>
        <v>#VALUE!</v>
      </c>
      <c r="CQ90">
        <v>1</v>
      </c>
      <c r="CR90">
        <v>2</v>
      </c>
      <c r="CS90">
        <f t="shared" si="225"/>
        <v>1</v>
      </c>
      <c r="CT90">
        <v>1</v>
      </c>
      <c r="CU90">
        <v>2</v>
      </c>
      <c r="CV90">
        <f t="shared" si="226"/>
        <v>1</v>
      </c>
      <c r="CW90" s="5" t="s">
        <v>1372</v>
      </c>
      <c r="CX90" s="5" t="s">
        <v>1372</v>
      </c>
      <c r="CY90" t="e">
        <f t="shared" si="227"/>
        <v>#VALUE!</v>
      </c>
      <c r="CZ90">
        <v>1</v>
      </c>
      <c r="DA90">
        <v>1</v>
      </c>
      <c r="DB90">
        <f t="shared" si="228"/>
        <v>0</v>
      </c>
      <c r="DC90">
        <v>1</v>
      </c>
      <c r="DD90">
        <v>1</v>
      </c>
      <c r="DE90">
        <f t="shared" si="229"/>
        <v>0</v>
      </c>
      <c r="DF90" s="5" t="s">
        <v>1372</v>
      </c>
      <c r="DG90" s="5" t="s">
        <v>1372</v>
      </c>
      <c r="DH90" t="e">
        <f t="shared" si="230"/>
        <v>#VALUE!</v>
      </c>
      <c r="DI90">
        <v>1</v>
      </c>
      <c r="DJ90">
        <v>1</v>
      </c>
      <c r="DK90">
        <f t="shared" si="231"/>
        <v>0</v>
      </c>
      <c r="DL90">
        <v>1</v>
      </c>
      <c r="DM90">
        <v>1</v>
      </c>
      <c r="DN90">
        <f t="shared" si="232"/>
        <v>0</v>
      </c>
      <c r="DO90" s="5" t="s">
        <v>1372</v>
      </c>
      <c r="DP90" s="5" t="s">
        <v>1372</v>
      </c>
      <c r="DQ90" t="e">
        <f t="shared" si="233"/>
        <v>#VALUE!</v>
      </c>
      <c r="DR90">
        <v>2</v>
      </c>
      <c r="DS90">
        <v>2</v>
      </c>
      <c r="DT90">
        <f t="shared" si="234"/>
        <v>0</v>
      </c>
      <c r="DU90">
        <v>2</v>
      </c>
      <c r="DV90">
        <v>2</v>
      </c>
      <c r="DW90">
        <f t="shared" si="235"/>
        <v>0</v>
      </c>
      <c r="DX90" s="5" t="s">
        <v>1372</v>
      </c>
      <c r="DY90" s="5" t="s">
        <v>1372</v>
      </c>
      <c r="DZ90" t="e">
        <f t="shared" si="236"/>
        <v>#VALUE!</v>
      </c>
      <c r="EA90" s="5" t="s">
        <v>1372</v>
      </c>
      <c r="EB90" s="5" t="s">
        <v>1372</v>
      </c>
      <c r="EC90" t="e">
        <f t="shared" si="237"/>
        <v>#VALUE!</v>
      </c>
      <c r="ED90">
        <v>1</v>
      </c>
      <c r="EE90">
        <v>1</v>
      </c>
      <c r="EF90">
        <f t="shared" si="238"/>
        <v>0</v>
      </c>
      <c r="EG90">
        <v>2</v>
      </c>
      <c r="EH90">
        <v>1</v>
      </c>
      <c r="EI90">
        <f t="shared" si="239"/>
        <v>1</v>
      </c>
      <c r="EJ90" s="5" t="s">
        <v>1372</v>
      </c>
      <c r="EK90" s="5" t="s">
        <v>1372</v>
      </c>
      <c r="EL90" t="e">
        <f t="shared" si="240"/>
        <v>#VALUE!</v>
      </c>
      <c r="EM90">
        <v>2</v>
      </c>
      <c r="EN90">
        <v>2</v>
      </c>
      <c r="EO90">
        <f t="shared" si="241"/>
        <v>0</v>
      </c>
      <c r="EP90">
        <v>2</v>
      </c>
      <c r="EQ90">
        <v>2</v>
      </c>
      <c r="ER90">
        <f t="shared" si="242"/>
        <v>0</v>
      </c>
      <c r="ES90" s="5" t="s">
        <v>1372</v>
      </c>
      <c r="ET90" s="5" t="s">
        <v>1372</v>
      </c>
      <c r="EU90" t="e">
        <f t="shared" si="243"/>
        <v>#VALUE!</v>
      </c>
      <c r="EV90">
        <v>1</v>
      </c>
      <c r="EW90">
        <v>1</v>
      </c>
      <c r="EX90">
        <f t="shared" si="244"/>
        <v>0</v>
      </c>
      <c r="EY90">
        <v>1</v>
      </c>
      <c r="EZ90">
        <v>1</v>
      </c>
      <c r="FA90">
        <f t="shared" si="245"/>
        <v>0</v>
      </c>
      <c r="FB90" s="5" t="s">
        <v>1372</v>
      </c>
      <c r="FC90" s="5" t="s">
        <v>1372</v>
      </c>
      <c r="FD90" t="e">
        <f t="shared" si="246"/>
        <v>#VALUE!</v>
      </c>
      <c r="FE90">
        <v>1</v>
      </c>
      <c r="FF90">
        <v>1</v>
      </c>
      <c r="FG90">
        <f t="shared" si="247"/>
        <v>0</v>
      </c>
      <c r="FH90">
        <v>1</v>
      </c>
      <c r="FI90">
        <v>1</v>
      </c>
      <c r="FJ90">
        <f t="shared" si="248"/>
        <v>0</v>
      </c>
      <c r="FK90" s="5" t="s">
        <v>1372</v>
      </c>
      <c r="FL90" s="5" t="s">
        <v>1372</v>
      </c>
      <c r="FM90" t="e">
        <f t="shared" si="249"/>
        <v>#VALUE!</v>
      </c>
      <c r="FN90">
        <v>1</v>
      </c>
      <c r="FO90">
        <v>1</v>
      </c>
      <c r="FP90">
        <f t="shared" si="250"/>
        <v>0</v>
      </c>
      <c r="FQ90">
        <v>1</v>
      </c>
      <c r="FR90">
        <v>1</v>
      </c>
      <c r="FS90">
        <f t="shared" si="251"/>
        <v>0</v>
      </c>
      <c r="FT90" s="5" t="s">
        <v>1372</v>
      </c>
      <c r="FU90" s="5" t="s">
        <v>1372</v>
      </c>
      <c r="FV90" t="e">
        <f t="shared" si="252"/>
        <v>#VALUE!</v>
      </c>
      <c r="FW90">
        <v>1</v>
      </c>
      <c r="FX90">
        <v>1</v>
      </c>
      <c r="FY90">
        <f t="shared" si="253"/>
        <v>0</v>
      </c>
      <c r="FZ90">
        <v>2</v>
      </c>
      <c r="GA90">
        <v>2</v>
      </c>
      <c r="GB90">
        <f t="shared" si="254"/>
        <v>0</v>
      </c>
      <c r="GC90" s="5" t="s">
        <v>1372</v>
      </c>
      <c r="GD90" s="5" t="s">
        <v>1372</v>
      </c>
      <c r="GE90" t="e">
        <f t="shared" si="255"/>
        <v>#VALUE!</v>
      </c>
      <c r="GF90">
        <v>2</v>
      </c>
      <c r="GG90">
        <v>2</v>
      </c>
      <c r="GH90">
        <f t="shared" si="256"/>
        <v>0</v>
      </c>
      <c r="GI90" s="5" t="s">
        <v>1372</v>
      </c>
      <c r="GJ90" s="5" t="s">
        <v>1372</v>
      </c>
      <c r="GK90" t="e">
        <f t="shared" si="257"/>
        <v>#VALUE!</v>
      </c>
      <c r="GL90" s="5" t="s">
        <v>1372</v>
      </c>
      <c r="GM90" s="5" t="s">
        <v>1372</v>
      </c>
      <c r="GN90" t="e">
        <f t="shared" si="258"/>
        <v>#VALUE!</v>
      </c>
    </row>
    <row r="91" spans="1:196" x14ac:dyDescent="0.2">
      <c r="A91" s="5">
        <v>30</v>
      </c>
      <c r="B91">
        <v>1</v>
      </c>
      <c r="C91">
        <v>1</v>
      </c>
      <c r="D91">
        <f t="shared" si="194"/>
        <v>0</v>
      </c>
      <c r="E91">
        <v>1</v>
      </c>
      <c r="F91">
        <v>1</v>
      </c>
      <c r="G91">
        <f t="shared" si="195"/>
        <v>0</v>
      </c>
      <c r="H91">
        <v>1</v>
      </c>
      <c r="I91">
        <v>1</v>
      </c>
      <c r="J91">
        <f t="shared" si="196"/>
        <v>0</v>
      </c>
      <c r="K91" s="5" t="s">
        <v>1372</v>
      </c>
      <c r="L91" s="5" t="s">
        <v>1372</v>
      </c>
      <c r="M91" t="e">
        <f t="shared" si="197"/>
        <v>#VALUE!</v>
      </c>
      <c r="N91">
        <v>1</v>
      </c>
      <c r="O91">
        <v>1</v>
      </c>
      <c r="P91">
        <f t="shared" si="198"/>
        <v>0</v>
      </c>
      <c r="Q91">
        <v>1</v>
      </c>
      <c r="R91">
        <v>1</v>
      </c>
      <c r="S91">
        <f t="shared" si="199"/>
        <v>0</v>
      </c>
      <c r="T91">
        <v>1</v>
      </c>
      <c r="U91">
        <v>2</v>
      </c>
      <c r="V91">
        <f t="shared" si="200"/>
        <v>1</v>
      </c>
      <c r="W91" s="5" t="s">
        <v>1372</v>
      </c>
      <c r="X91" s="5" t="s">
        <v>1372</v>
      </c>
      <c r="Y91" t="e">
        <f t="shared" si="201"/>
        <v>#VALUE!</v>
      </c>
      <c r="Z91" s="5" t="s">
        <v>1372</v>
      </c>
      <c r="AA91" s="5" t="s">
        <v>1372</v>
      </c>
      <c r="AB91" t="e">
        <f t="shared" si="202"/>
        <v>#VALUE!</v>
      </c>
      <c r="AC91">
        <v>2</v>
      </c>
      <c r="AD91">
        <v>2</v>
      </c>
      <c r="AE91">
        <f t="shared" si="203"/>
        <v>0</v>
      </c>
      <c r="AF91">
        <v>2</v>
      </c>
      <c r="AG91">
        <v>2</v>
      </c>
      <c r="AH91">
        <f t="shared" si="204"/>
        <v>0</v>
      </c>
      <c r="AI91" s="5" t="s">
        <v>1372</v>
      </c>
      <c r="AJ91" s="5" t="s">
        <v>1372</v>
      </c>
      <c r="AK91" t="e">
        <f t="shared" si="205"/>
        <v>#VALUE!</v>
      </c>
      <c r="AL91" s="5" t="s">
        <v>1372</v>
      </c>
      <c r="AM91" s="5" t="s">
        <v>1372</v>
      </c>
      <c r="AN91" t="e">
        <f t="shared" si="206"/>
        <v>#VALUE!</v>
      </c>
      <c r="AO91" s="5" t="s">
        <v>1372</v>
      </c>
      <c r="AP91" s="5" t="s">
        <v>1372</v>
      </c>
      <c r="AQ91" t="e">
        <f t="shared" si="207"/>
        <v>#VALUE!</v>
      </c>
      <c r="AR91">
        <v>1</v>
      </c>
      <c r="AS91">
        <v>1</v>
      </c>
      <c r="AT91">
        <f t="shared" si="208"/>
        <v>0</v>
      </c>
      <c r="AU91">
        <v>1</v>
      </c>
      <c r="AV91">
        <v>1</v>
      </c>
      <c r="AW91">
        <f t="shared" si="209"/>
        <v>0</v>
      </c>
      <c r="AX91" s="5" t="s">
        <v>1372</v>
      </c>
      <c r="AY91" s="5" t="s">
        <v>1372</v>
      </c>
      <c r="AZ91" t="e">
        <f t="shared" si="210"/>
        <v>#VALUE!</v>
      </c>
      <c r="BA91" s="5" t="s">
        <v>1372</v>
      </c>
      <c r="BB91" s="5" t="s">
        <v>1372</v>
      </c>
      <c r="BC91" t="e">
        <f t="shared" si="211"/>
        <v>#VALUE!</v>
      </c>
      <c r="BD91">
        <v>1</v>
      </c>
      <c r="BE91">
        <v>2</v>
      </c>
      <c r="BF91">
        <f t="shared" si="212"/>
        <v>1</v>
      </c>
      <c r="BG91">
        <v>1</v>
      </c>
      <c r="BH91">
        <v>2</v>
      </c>
      <c r="BI91">
        <f t="shared" si="213"/>
        <v>1</v>
      </c>
      <c r="BJ91" s="5" t="s">
        <v>1372</v>
      </c>
      <c r="BK91" s="5" t="s">
        <v>1372</v>
      </c>
      <c r="BL91" t="e">
        <f t="shared" si="214"/>
        <v>#VALUE!</v>
      </c>
      <c r="BM91" s="5" t="s">
        <v>1372</v>
      </c>
      <c r="BN91" s="5" t="s">
        <v>1372</v>
      </c>
      <c r="BO91" t="e">
        <f t="shared" si="215"/>
        <v>#VALUE!</v>
      </c>
      <c r="BP91">
        <v>1</v>
      </c>
      <c r="BQ91">
        <v>2</v>
      </c>
      <c r="BR91">
        <f t="shared" si="216"/>
        <v>1</v>
      </c>
      <c r="BS91">
        <v>3</v>
      </c>
      <c r="BT91">
        <v>2</v>
      </c>
      <c r="BU91">
        <f t="shared" si="217"/>
        <v>1</v>
      </c>
      <c r="BV91">
        <v>2</v>
      </c>
      <c r="BW91">
        <v>2</v>
      </c>
      <c r="BX91">
        <f t="shared" si="218"/>
        <v>0</v>
      </c>
      <c r="BY91" s="5" t="s">
        <v>1372</v>
      </c>
      <c r="BZ91" s="5" t="s">
        <v>1372</v>
      </c>
      <c r="CA91" t="e">
        <f t="shared" si="219"/>
        <v>#VALUE!</v>
      </c>
      <c r="CB91">
        <v>1</v>
      </c>
      <c r="CC91">
        <v>1</v>
      </c>
      <c r="CD91">
        <f t="shared" si="220"/>
        <v>0</v>
      </c>
      <c r="CE91">
        <v>1</v>
      </c>
      <c r="CF91">
        <v>1</v>
      </c>
      <c r="CG91">
        <f t="shared" si="221"/>
        <v>0</v>
      </c>
      <c r="CH91">
        <v>1</v>
      </c>
      <c r="CI91">
        <v>1</v>
      </c>
      <c r="CJ91">
        <f t="shared" si="222"/>
        <v>0</v>
      </c>
      <c r="CK91" s="5" t="s">
        <v>1372</v>
      </c>
      <c r="CL91" s="5" t="s">
        <v>1372</v>
      </c>
      <c r="CM91" t="e">
        <f t="shared" si="223"/>
        <v>#VALUE!</v>
      </c>
      <c r="CN91" s="5" t="s">
        <v>1372</v>
      </c>
      <c r="CO91" s="5" t="s">
        <v>1372</v>
      </c>
      <c r="CP91" t="e">
        <f t="shared" si="224"/>
        <v>#VALUE!</v>
      </c>
      <c r="CQ91">
        <v>1</v>
      </c>
      <c r="CR91">
        <v>1</v>
      </c>
      <c r="CS91">
        <f t="shared" si="225"/>
        <v>0</v>
      </c>
      <c r="CT91">
        <v>1</v>
      </c>
      <c r="CU91">
        <v>1</v>
      </c>
      <c r="CV91">
        <f t="shared" si="226"/>
        <v>0</v>
      </c>
      <c r="CW91" s="5" t="s">
        <v>1372</v>
      </c>
      <c r="CX91" s="5" t="s">
        <v>1372</v>
      </c>
      <c r="CY91" t="e">
        <f t="shared" si="227"/>
        <v>#VALUE!</v>
      </c>
      <c r="CZ91">
        <v>1</v>
      </c>
      <c r="DA91">
        <v>2</v>
      </c>
      <c r="DB91">
        <f t="shared" si="228"/>
        <v>1</v>
      </c>
      <c r="DC91">
        <v>1</v>
      </c>
      <c r="DD91">
        <v>1</v>
      </c>
      <c r="DE91">
        <f t="shared" si="229"/>
        <v>0</v>
      </c>
      <c r="DF91">
        <v>1</v>
      </c>
      <c r="DG91">
        <v>2</v>
      </c>
      <c r="DH91">
        <f t="shared" si="230"/>
        <v>1</v>
      </c>
      <c r="DI91">
        <v>1</v>
      </c>
      <c r="DJ91">
        <v>1</v>
      </c>
      <c r="DK91">
        <f t="shared" si="231"/>
        <v>0</v>
      </c>
      <c r="DL91">
        <v>1</v>
      </c>
      <c r="DM91">
        <v>1</v>
      </c>
      <c r="DN91">
        <f t="shared" si="232"/>
        <v>0</v>
      </c>
      <c r="DO91" s="5" t="s">
        <v>1372</v>
      </c>
      <c r="DP91" s="5" t="s">
        <v>1372</v>
      </c>
      <c r="DQ91" t="e">
        <f t="shared" si="233"/>
        <v>#VALUE!</v>
      </c>
      <c r="DR91">
        <v>1</v>
      </c>
      <c r="DS91">
        <v>1</v>
      </c>
      <c r="DT91">
        <f t="shared" si="234"/>
        <v>0</v>
      </c>
      <c r="DU91">
        <v>1</v>
      </c>
      <c r="DV91">
        <v>2</v>
      </c>
      <c r="DW91">
        <f t="shared" si="235"/>
        <v>1</v>
      </c>
      <c r="DX91" s="5" t="s">
        <v>1372</v>
      </c>
      <c r="DY91" s="5" t="s">
        <v>1372</v>
      </c>
      <c r="DZ91" t="e">
        <f t="shared" si="236"/>
        <v>#VALUE!</v>
      </c>
      <c r="EA91" s="5" t="s">
        <v>1372</v>
      </c>
      <c r="EB91" s="5" t="s">
        <v>1372</v>
      </c>
      <c r="EC91" t="e">
        <f t="shared" si="237"/>
        <v>#VALUE!</v>
      </c>
      <c r="ED91">
        <v>1</v>
      </c>
      <c r="EE91">
        <v>1</v>
      </c>
      <c r="EF91">
        <f t="shared" si="238"/>
        <v>0</v>
      </c>
      <c r="EG91">
        <v>1</v>
      </c>
      <c r="EH91">
        <v>2</v>
      </c>
      <c r="EI91">
        <f t="shared" si="239"/>
        <v>1</v>
      </c>
      <c r="EJ91" s="5" t="s">
        <v>1372</v>
      </c>
      <c r="EK91" s="5" t="s">
        <v>1372</v>
      </c>
      <c r="EL91" t="e">
        <f t="shared" si="240"/>
        <v>#VALUE!</v>
      </c>
      <c r="EM91">
        <v>1</v>
      </c>
      <c r="EN91">
        <v>1</v>
      </c>
      <c r="EO91">
        <f t="shared" si="241"/>
        <v>0</v>
      </c>
      <c r="EP91">
        <v>1</v>
      </c>
      <c r="EQ91">
        <v>1</v>
      </c>
      <c r="ER91">
        <f t="shared" si="242"/>
        <v>0</v>
      </c>
      <c r="ES91" s="5" t="s">
        <v>1372</v>
      </c>
      <c r="ET91" s="5" t="s">
        <v>1372</v>
      </c>
      <c r="EU91" t="e">
        <f t="shared" si="243"/>
        <v>#VALUE!</v>
      </c>
      <c r="EV91">
        <v>1</v>
      </c>
      <c r="EW91">
        <v>1</v>
      </c>
      <c r="EX91">
        <f t="shared" si="244"/>
        <v>0</v>
      </c>
      <c r="EY91">
        <v>1</v>
      </c>
      <c r="EZ91">
        <v>1</v>
      </c>
      <c r="FA91">
        <f t="shared" si="245"/>
        <v>0</v>
      </c>
      <c r="FB91" s="5" t="s">
        <v>1372</v>
      </c>
      <c r="FC91" s="5" t="s">
        <v>1372</v>
      </c>
      <c r="FD91" t="e">
        <f t="shared" si="246"/>
        <v>#VALUE!</v>
      </c>
      <c r="FE91">
        <v>1</v>
      </c>
      <c r="FF91">
        <v>1</v>
      </c>
      <c r="FG91">
        <f t="shared" si="247"/>
        <v>0</v>
      </c>
      <c r="FH91">
        <v>1</v>
      </c>
      <c r="FI91">
        <v>1</v>
      </c>
      <c r="FJ91">
        <f t="shared" si="248"/>
        <v>0</v>
      </c>
      <c r="FK91" s="5" t="s">
        <v>1372</v>
      </c>
      <c r="FL91" s="5" t="s">
        <v>1372</v>
      </c>
      <c r="FM91" t="e">
        <f t="shared" si="249"/>
        <v>#VALUE!</v>
      </c>
      <c r="FN91">
        <v>1</v>
      </c>
      <c r="FO91">
        <v>1</v>
      </c>
      <c r="FP91">
        <f t="shared" si="250"/>
        <v>0</v>
      </c>
      <c r="FQ91">
        <v>1</v>
      </c>
      <c r="FR91">
        <v>1</v>
      </c>
      <c r="FS91">
        <f t="shared" si="251"/>
        <v>0</v>
      </c>
      <c r="FT91" s="5" t="s">
        <v>1372</v>
      </c>
      <c r="FU91" s="5" t="s">
        <v>1372</v>
      </c>
      <c r="FV91" t="e">
        <f t="shared" si="252"/>
        <v>#VALUE!</v>
      </c>
      <c r="FW91">
        <v>1</v>
      </c>
      <c r="FX91">
        <v>2</v>
      </c>
      <c r="FY91">
        <f t="shared" si="253"/>
        <v>1</v>
      </c>
      <c r="FZ91">
        <v>1</v>
      </c>
      <c r="GA91">
        <v>2</v>
      </c>
      <c r="GB91">
        <f t="shared" si="254"/>
        <v>1</v>
      </c>
      <c r="GC91" s="5" t="s">
        <v>1372</v>
      </c>
      <c r="GD91" s="5" t="s">
        <v>1372</v>
      </c>
      <c r="GE91" t="e">
        <f t="shared" si="255"/>
        <v>#VALUE!</v>
      </c>
      <c r="GF91">
        <v>1</v>
      </c>
      <c r="GG91">
        <v>2</v>
      </c>
      <c r="GH91">
        <f t="shared" si="256"/>
        <v>1</v>
      </c>
      <c r="GI91">
        <v>1</v>
      </c>
      <c r="GJ91">
        <v>2</v>
      </c>
      <c r="GK91">
        <f t="shared" si="257"/>
        <v>1</v>
      </c>
      <c r="GL91" s="5" t="s">
        <v>1372</v>
      </c>
      <c r="GM91" s="5" t="s">
        <v>1372</v>
      </c>
      <c r="GN91" t="e">
        <f t="shared" si="258"/>
        <v>#VALUE!</v>
      </c>
    </row>
    <row r="92" spans="1:196" x14ac:dyDescent="0.2">
      <c r="A92" s="5">
        <v>31</v>
      </c>
      <c r="B92">
        <v>1</v>
      </c>
      <c r="C92">
        <v>1</v>
      </c>
      <c r="D92">
        <f t="shared" si="194"/>
        <v>0</v>
      </c>
      <c r="E92">
        <v>1</v>
      </c>
      <c r="F92">
        <v>1</v>
      </c>
      <c r="G92">
        <f t="shared" si="195"/>
        <v>0</v>
      </c>
      <c r="H92">
        <v>1</v>
      </c>
      <c r="I92">
        <v>1</v>
      </c>
      <c r="J92">
        <f t="shared" si="196"/>
        <v>0</v>
      </c>
      <c r="K92" s="5" t="s">
        <v>1372</v>
      </c>
      <c r="L92" s="5" t="s">
        <v>1372</v>
      </c>
      <c r="M92" t="e">
        <f t="shared" si="197"/>
        <v>#VALUE!</v>
      </c>
      <c r="N92">
        <v>1</v>
      </c>
      <c r="O92">
        <v>1</v>
      </c>
      <c r="P92">
        <f t="shared" si="198"/>
        <v>0</v>
      </c>
      <c r="Q92">
        <v>1</v>
      </c>
      <c r="R92">
        <v>1</v>
      </c>
      <c r="S92">
        <f t="shared" si="199"/>
        <v>0</v>
      </c>
      <c r="T92" s="5" t="s">
        <v>1372</v>
      </c>
      <c r="U92" s="5" t="s">
        <v>1372</v>
      </c>
      <c r="V92" t="e">
        <f t="shared" si="200"/>
        <v>#VALUE!</v>
      </c>
      <c r="W92" s="5" t="s">
        <v>1372</v>
      </c>
      <c r="X92" s="5" t="s">
        <v>1372</v>
      </c>
      <c r="Y92" t="e">
        <f t="shared" si="201"/>
        <v>#VALUE!</v>
      </c>
      <c r="Z92" s="5" t="s">
        <v>1372</v>
      </c>
      <c r="AA92" s="5" t="s">
        <v>1372</v>
      </c>
      <c r="AB92" t="e">
        <f t="shared" si="202"/>
        <v>#VALUE!</v>
      </c>
      <c r="AC92">
        <v>1</v>
      </c>
      <c r="AD92">
        <v>2</v>
      </c>
      <c r="AE92">
        <f t="shared" si="203"/>
        <v>1</v>
      </c>
      <c r="AF92">
        <v>1</v>
      </c>
      <c r="AG92">
        <v>2</v>
      </c>
      <c r="AH92">
        <f t="shared" si="204"/>
        <v>1</v>
      </c>
      <c r="AI92" s="5" t="s">
        <v>1372</v>
      </c>
      <c r="AJ92" s="5" t="s">
        <v>1372</v>
      </c>
      <c r="AK92" t="e">
        <f t="shared" si="205"/>
        <v>#VALUE!</v>
      </c>
      <c r="AL92" s="5" t="s">
        <v>1372</v>
      </c>
      <c r="AM92" s="5" t="s">
        <v>1372</v>
      </c>
      <c r="AN92" t="e">
        <f t="shared" si="206"/>
        <v>#VALUE!</v>
      </c>
      <c r="AO92" s="5" t="s">
        <v>1372</v>
      </c>
      <c r="AP92" s="5" t="s">
        <v>1372</v>
      </c>
      <c r="AQ92" t="e">
        <f t="shared" si="207"/>
        <v>#VALUE!</v>
      </c>
      <c r="AR92">
        <v>1</v>
      </c>
      <c r="AS92">
        <v>2</v>
      </c>
      <c r="AT92">
        <f t="shared" si="208"/>
        <v>1</v>
      </c>
      <c r="AU92">
        <v>1</v>
      </c>
      <c r="AV92">
        <v>2</v>
      </c>
      <c r="AW92">
        <f t="shared" si="209"/>
        <v>1</v>
      </c>
      <c r="AX92" s="5" t="s">
        <v>1372</v>
      </c>
      <c r="AY92" s="5" t="s">
        <v>1372</v>
      </c>
      <c r="AZ92" t="e">
        <f t="shared" si="210"/>
        <v>#VALUE!</v>
      </c>
      <c r="BA92" s="5" t="s">
        <v>1372</v>
      </c>
      <c r="BB92" s="5" t="s">
        <v>1372</v>
      </c>
      <c r="BC92" t="e">
        <f t="shared" si="211"/>
        <v>#VALUE!</v>
      </c>
      <c r="BD92">
        <v>2</v>
      </c>
      <c r="BE92">
        <v>3</v>
      </c>
      <c r="BF92">
        <f t="shared" si="212"/>
        <v>1</v>
      </c>
      <c r="BG92">
        <v>2</v>
      </c>
      <c r="BH92">
        <v>2</v>
      </c>
      <c r="BI92">
        <f t="shared" si="213"/>
        <v>0</v>
      </c>
      <c r="BJ92" s="5" t="s">
        <v>1372</v>
      </c>
      <c r="BK92" s="5" t="s">
        <v>1372</v>
      </c>
      <c r="BL92" t="e">
        <f t="shared" si="214"/>
        <v>#VALUE!</v>
      </c>
      <c r="BM92" s="5" t="s">
        <v>1372</v>
      </c>
      <c r="BN92" s="5" t="s">
        <v>1372</v>
      </c>
      <c r="BO92" t="e">
        <f t="shared" si="215"/>
        <v>#VALUE!</v>
      </c>
      <c r="BP92">
        <v>2</v>
      </c>
      <c r="BQ92">
        <v>2</v>
      </c>
      <c r="BR92">
        <f t="shared" si="216"/>
        <v>0</v>
      </c>
      <c r="BS92">
        <v>1</v>
      </c>
      <c r="BT92">
        <v>3</v>
      </c>
      <c r="BU92">
        <f t="shared" si="217"/>
        <v>2</v>
      </c>
      <c r="BV92" s="5" t="s">
        <v>1372</v>
      </c>
      <c r="BW92" s="5" t="s">
        <v>1372</v>
      </c>
      <c r="BX92" t="e">
        <f t="shared" si="218"/>
        <v>#VALUE!</v>
      </c>
      <c r="BY92" s="5" t="s">
        <v>1372</v>
      </c>
      <c r="BZ92" s="5" t="s">
        <v>1372</v>
      </c>
      <c r="CA92" t="e">
        <f t="shared" si="219"/>
        <v>#VALUE!</v>
      </c>
      <c r="CB92">
        <v>1</v>
      </c>
      <c r="CC92">
        <v>2</v>
      </c>
      <c r="CD92">
        <f t="shared" si="220"/>
        <v>1</v>
      </c>
      <c r="CE92">
        <v>1</v>
      </c>
      <c r="CF92">
        <v>2</v>
      </c>
      <c r="CG92">
        <f t="shared" si="221"/>
        <v>1</v>
      </c>
      <c r="CH92" s="5" t="s">
        <v>1372</v>
      </c>
      <c r="CI92" s="5" t="s">
        <v>1372</v>
      </c>
      <c r="CJ92" t="e">
        <f t="shared" si="222"/>
        <v>#VALUE!</v>
      </c>
      <c r="CK92" s="5" t="s">
        <v>1372</v>
      </c>
      <c r="CL92" s="5" t="s">
        <v>1372</v>
      </c>
      <c r="CM92" t="e">
        <f t="shared" si="223"/>
        <v>#VALUE!</v>
      </c>
      <c r="CN92" s="5" t="s">
        <v>1372</v>
      </c>
      <c r="CO92" s="5" t="s">
        <v>1372</v>
      </c>
      <c r="CP92" t="e">
        <f t="shared" si="224"/>
        <v>#VALUE!</v>
      </c>
      <c r="CQ92">
        <v>1</v>
      </c>
      <c r="CR92">
        <v>2</v>
      </c>
      <c r="CS92">
        <f t="shared" si="225"/>
        <v>1</v>
      </c>
      <c r="CT92">
        <v>1</v>
      </c>
      <c r="CU92">
        <v>2</v>
      </c>
      <c r="CV92">
        <f t="shared" si="226"/>
        <v>1</v>
      </c>
      <c r="CW92" s="5" t="s">
        <v>1372</v>
      </c>
      <c r="CX92" s="5" t="s">
        <v>1372</v>
      </c>
      <c r="CY92" t="e">
        <f t="shared" si="227"/>
        <v>#VALUE!</v>
      </c>
      <c r="CZ92">
        <v>1</v>
      </c>
      <c r="DA92">
        <v>1</v>
      </c>
      <c r="DB92">
        <f t="shared" si="228"/>
        <v>0</v>
      </c>
      <c r="DC92">
        <v>3</v>
      </c>
      <c r="DD92">
        <v>3</v>
      </c>
      <c r="DE92">
        <f t="shared" si="229"/>
        <v>0</v>
      </c>
      <c r="DF92">
        <v>1</v>
      </c>
      <c r="DG92">
        <v>1</v>
      </c>
      <c r="DH92">
        <f t="shared" si="230"/>
        <v>0</v>
      </c>
      <c r="DI92">
        <v>1</v>
      </c>
      <c r="DJ92">
        <v>1</v>
      </c>
      <c r="DK92">
        <f t="shared" si="231"/>
        <v>0</v>
      </c>
      <c r="DL92">
        <v>2</v>
      </c>
      <c r="DM92">
        <v>2</v>
      </c>
      <c r="DN92">
        <f t="shared" si="232"/>
        <v>0</v>
      </c>
      <c r="DO92" s="5" t="s">
        <v>1372</v>
      </c>
      <c r="DP92" s="5" t="s">
        <v>1372</v>
      </c>
      <c r="DQ92" t="e">
        <f t="shared" si="233"/>
        <v>#VALUE!</v>
      </c>
      <c r="DR92">
        <v>2</v>
      </c>
      <c r="DS92">
        <v>2</v>
      </c>
      <c r="DT92">
        <f t="shared" si="234"/>
        <v>0</v>
      </c>
      <c r="DU92">
        <v>1</v>
      </c>
      <c r="DV92">
        <v>1</v>
      </c>
      <c r="DW92">
        <f t="shared" si="235"/>
        <v>0</v>
      </c>
      <c r="DX92" s="5" t="s">
        <v>1372</v>
      </c>
      <c r="DY92" s="5" t="s">
        <v>1372</v>
      </c>
      <c r="DZ92" t="e">
        <f t="shared" si="236"/>
        <v>#VALUE!</v>
      </c>
      <c r="EA92" s="5" t="s">
        <v>1372</v>
      </c>
      <c r="EB92" s="5" t="s">
        <v>1372</v>
      </c>
      <c r="EC92" t="e">
        <f t="shared" si="237"/>
        <v>#VALUE!</v>
      </c>
      <c r="ED92">
        <v>1</v>
      </c>
      <c r="EE92">
        <v>2</v>
      </c>
      <c r="EF92">
        <f t="shared" si="238"/>
        <v>1</v>
      </c>
      <c r="EG92" s="5" t="s">
        <v>1372</v>
      </c>
      <c r="EH92" s="5" t="s">
        <v>1372</v>
      </c>
      <c r="EI92" t="e">
        <f t="shared" si="239"/>
        <v>#VALUE!</v>
      </c>
      <c r="EJ92" s="5" t="s">
        <v>1372</v>
      </c>
      <c r="EK92" s="5" t="s">
        <v>1372</v>
      </c>
      <c r="EL92" t="e">
        <f t="shared" si="240"/>
        <v>#VALUE!</v>
      </c>
      <c r="EM92">
        <v>2</v>
      </c>
      <c r="EN92">
        <v>2</v>
      </c>
      <c r="EO92">
        <f t="shared" si="241"/>
        <v>0</v>
      </c>
      <c r="EP92">
        <v>3</v>
      </c>
      <c r="EQ92">
        <v>3</v>
      </c>
      <c r="ER92">
        <f t="shared" si="242"/>
        <v>0</v>
      </c>
      <c r="ES92" s="5" t="s">
        <v>1372</v>
      </c>
      <c r="ET92" s="5" t="s">
        <v>1372</v>
      </c>
      <c r="EU92" t="e">
        <f t="shared" si="243"/>
        <v>#VALUE!</v>
      </c>
      <c r="EV92">
        <v>1</v>
      </c>
      <c r="EW92">
        <v>2</v>
      </c>
      <c r="EX92">
        <f t="shared" si="244"/>
        <v>1</v>
      </c>
      <c r="EY92">
        <v>1</v>
      </c>
      <c r="EZ92">
        <v>2</v>
      </c>
      <c r="FA92">
        <f t="shared" si="245"/>
        <v>1</v>
      </c>
      <c r="FB92" s="5" t="s">
        <v>1372</v>
      </c>
      <c r="FC92" s="5" t="s">
        <v>1372</v>
      </c>
      <c r="FD92" t="e">
        <f t="shared" si="246"/>
        <v>#VALUE!</v>
      </c>
      <c r="FE92">
        <v>1</v>
      </c>
      <c r="FF92">
        <v>2</v>
      </c>
      <c r="FG92">
        <f t="shared" si="247"/>
        <v>1</v>
      </c>
      <c r="FH92">
        <v>1</v>
      </c>
      <c r="FI92">
        <v>1</v>
      </c>
      <c r="FJ92">
        <f t="shared" si="248"/>
        <v>0</v>
      </c>
      <c r="FK92" s="5" t="s">
        <v>1372</v>
      </c>
      <c r="FL92" s="5" t="s">
        <v>1372</v>
      </c>
      <c r="FM92" t="e">
        <f t="shared" si="249"/>
        <v>#VALUE!</v>
      </c>
      <c r="FN92">
        <v>1</v>
      </c>
      <c r="FO92">
        <v>1</v>
      </c>
      <c r="FP92">
        <f t="shared" si="250"/>
        <v>0</v>
      </c>
      <c r="FQ92">
        <v>1</v>
      </c>
      <c r="FR92">
        <v>1</v>
      </c>
      <c r="FS92">
        <f t="shared" si="251"/>
        <v>0</v>
      </c>
      <c r="FT92" s="5" t="s">
        <v>1372</v>
      </c>
      <c r="FU92" s="5" t="s">
        <v>1372</v>
      </c>
      <c r="FV92" t="e">
        <f t="shared" si="252"/>
        <v>#VALUE!</v>
      </c>
      <c r="FW92">
        <v>2</v>
      </c>
      <c r="FX92">
        <v>3</v>
      </c>
      <c r="FY92">
        <f t="shared" si="253"/>
        <v>1</v>
      </c>
      <c r="FZ92">
        <v>1</v>
      </c>
      <c r="GA92">
        <v>2</v>
      </c>
      <c r="GB92">
        <f t="shared" si="254"/>
        <v>1</v>
      </c>
      <c r="GC92" s="5" t="s">
        <v>1372</v>
      </c>
      <c r="GD92" s="5" t="s">
        <v>1372</v>
      </c>
      <c r="GE92" t="e">
        <f t="shared" si="255"/>
        <v>#VALUE!</v>
      </c>
      <c r="GF92">
        <v>1</v>
      </c>
      <c r="GG92">
        <v>1</v>
      </c>
      <c r="GH92">
        <f t="shared" si="256"/>
        <v>0</v>
      </c>
      <c r="GI92">
        <v>1</v>
      </c>
      <c r="GJ92">
        <v>1</v>
      </c>
      <c r="GK92">
        <f t="shared" si="257"/>
        <v>0</v>
      </c>
      <c r="GL92" s="5" t="s">
        <v>1372</v>
      </c>
      <c r="GM92" s="5" t="s">
        <v>1372</v>
      </c>
      <c r="GN92" t="e">
        <f t="shared" si="258"/>
        <v>#VALUE!</v>
      </c>
    </row>
    <row r="93" spans="1:196" x14ac:dyDescent="0.2">
      <c r="A93" s="5">
        <v>32</v>
      </c>
      <c r="B93">
        <v>2</v>
      </c>
      <c r="C93">
        <v>2</v>
      </c>
      <c r="D93">
        <f t="shared" si="194"/>
        <v>0</v>
      </c>
      <c r="E93">
        <v>2</v>
      </c>
      <c r="F93">
        <v>2</v>
      </c>
      <c r="G93">
        <f t="shared" si="195"/>
        <v>0</v>
      </c>
      <c r="H93" s="5" t="s">
        <v>1372</v>
      </c>
      <c r="I93" s="5" t="s">
        <v>1372</v>
      </c>
      <c r="J93" t="e">
        <f t="shared" si="196"/>
        <v>#VALUE!</v>
      </c>
      <c r="K93" s="5" t="s">
        <v>1372</v>
      </c>
      <c r="L93" s="5" t="s">
        <v>1372</v>
      </c>
      <c r="M93" t="e">
        <f t="shared" si="197"/>
        <v>#VALUE!</v>
      </c>
      <c r="N93">
        <v>2</v>
      </c>
      <c r="O93">
        <v>2</v>
      </c>
      <c r="P93">
        <f t="shared" si="198"/>
        <v>0</v>
      </c>
      <c r="Q93">
        <v>3</v>
      </c>
      <c r="R93">
        <v>2</v>
      </c>
      <c r="S93">
        <f t="shared" si="199"/>
        <v>1</v>
      </c>
      <c r="T93" s="5" t="s">
        <v>1372</v>
      </c>
      <c r="U93" s="5" t="s">
        <v>1372</v>
      </c>
      <c r="V93" t="e">
        <f t="shared" si="200"/>
        <v>#VALUE!</v>
      </c>
      <c r="W93" s="5" t="s">
        <v>1372</v>
      </c>
      <c r="X93" s="5" t="s">
        <v>1372</v>
      </c>
      <c r="Y93" t="e">
        <f t="shared" si="201"/>
        <v>#VALUE!</v>
      </c>
      <c r="Z93" s="5" t="s">
        <v>1372</v>
      </c>
      <c r="AA93" s="5" t="s">
        <v>1372</v>
      </c>
      <c r="AB93" t="e">
        <f t="shared" si="202"/>
        <v>#VALUE!</v>
      </c>
      <c r="AC93" s="5" t="s">
        <v>1372</v>
      </c>
      <c r="AD93" s="5" t="s">
        <v>1372</v>
      </c>
      <c r="AE93" t="e">
        <f t="shared" si="203"/>
        <v>#VALUE!</v>
      </c>
      <c r="AF93" s="5" t="s">
        <v>1372</v>
      </c>
      <c r="AG93" s="5" t="s">
        <v>1372</v>
      </c>
      <c r="AH93" t="e">
        <f t="shared" si="204"/>
        <v>#VALUE!</v>
      </c>
      <c r="AI93" s="5" t="s">
        <v>1372</v>
      </c>
      <c r="AJ93" s="5" t="s">
        <v>1372</v>
      </c>
      <c r="AK93" t="e">
        <f t="shared" si="205"/>
        <v>#VALUE!</v>
      </c>
      <c r="AL93" s="5" t="s">
        <v>1372</v>
      </c>
      <c r="AM93" s="5" t="s">
        <v>1372</v>
      </c>
      <c r="AN93" t="e">
        <f t="shared" si="206"/>
        <v>#VALUE!</v>
      </c>
      <c r="AO93" s="5" t="s">
        <v>1372</v>
      </c>
      <c r="AP93" s="5" t="s">
        <v>1372</v>
      </c>
      <c r="AQ93" t="e">
        <f t="shared" si="207"/>
        <v>#VALUE!</v>
      </c>
      <c r="AR93">
        <v>2</v>
      </c>
      <c r="AS93">
        <v>2</v>
      </c>
      <c r="AT93">
        <f t="shared" si="208"/>
        <v>0</v>
      </c>
      <c r="AU93">
        <v>2</v>
      </c>
      <c r="AV93">
        <v>2</v>
      </c>
      <c r="AW93">
        <f t="shared" si="209"/>
        <v>0</v>
      </c>
      <c r="AX93" s="5" t="s">
        <v>1372</v>
      </c>
      <c r="AY93" s="5" t="s">
        <v>1372</v>
      </c>
      <c r="AZ93" t="e">
        <f t="shared" si="210"/>
        <v>#VALUE!</v>
      </c>
      <c r="BA93" s="5" t="s">
        <v>1372</v>
      </c>
      <c r="BB93" s="5" t="s">
        <v>1372</v>
      </c>
      <c r="BC93" t="e">
        <f t="shared" si="211"/>
        <v>#VALUE!</v>
      </c>
      <c r="BD93">
        <v>2</v>
      </c>
      <c r="BE93">
        <v>2</v>
      </c>
      <c r="BF93">
        <f t="shared" si="212"/>
        <v>0</v>
      </c>
      <c r="BG93">
        <v>2</v>
      </c>
      <c r="BH93">
        <v>2</v>
      </c>
      <c r="BI93">
        <f t="shared" si="213"/>
        <v>0</v>
      </c>
      <c r="BJ93" s="5" t="s">
        <v>1372</v>
      </c>
      <c r="BK93" s="5" t="s">
        <v>1372</v>
      </c>
      <c r="BL93" t="e">
        <f t="shared" si="214"/>
        <v>#VALUE!</v>
      </c>
      <c r="BM93" s="5" t="s">
        <v>1372</v>
      </c>
      <c r="BN93" s="5" t="s">
        <v>1372</v>
      </c>
      <c r="BO93" t="e">
        <f t="shared" si="215"/>
        <v>#VALUE!</v>
      </c>
      <c r="BP93">
        <v>2</v>
      </c>
      <c r="BQ93">
        <v>2</v>
      </c>
      <c r="BR93">
        <f t="shared" si="216"/>
        <v>0</v>
      </c>
      <c r="BS93">
        <v>2</v>
      </c>
      <c r="BT93">
        <v>2</v>
      </c>
      <c r="BU93">
        <f t="shared" si="217"/>
        <v>0</v>
      </c>
      <c r="BV93" s="5" t="s">
        <v>1372</v>
      </c>
      <c r="BW93" s="5" t="s">
        <v>1372</v>
      </c>
      <c r="BX93" t="e">
        <f t="shared" si="218"/>
        <v>#VALUE!</v>
      </c>
      <c r="BY93" s="5" t="s">
        <v>1372</v>
      </c>
      <c r="BZ93" s="5" t="s">
        <v>1372</v>
      </c>
      <c r="CA93" t="e">
        <f t="shared" si="219"/>
        <v>#VALUE!</v>
      </c>
      <c r="CB93">
        <v>3</v>
      </c>
      <c r="CC93">
        <v>3</v>
      </c>
      <c r="CD93">
        <f t="shared" si="220"/>
        <v>0</v>
      </c>
      <c r="CE93">
        <v>2</v>
      </c>
      <c r="CF93">
        <v>2</v>
      </c>
      <c r="CG93">
        <f t="shared" si="221"/>
        <v>0</v>
      </c>
      <c r="CH93" s="5" t="s">
        <v>1372</v>
      </c>
      <c r="CI93" s="5" t="s">
        <v>1372</v>
      </c>
      <c r="CJ93" t="e">
        <f t="shared" si="222"/>
        <v>#VALUE!</v>
      </c>
      <c r="CK93" s="5" t="s">
        <v>1372</v>
      </c>
      <c r="CL93" s="5" t="s">
        <v>1372</v>
      </c>
      <c r="CM93" t="e">
        <f t="shared" si="223"/>
        <v>#VALUE!</v>
      </c>
      <c r="CN93" s="5" t="s">
        <v>1372</v>
      </c>
      <c r="CO93" s="5" t="s">
        <v>1372</v>
      </c>
      <c r="CP93" t="e">
        <f t="shared" si="224"/>
        <v>#VALUE!</v>
      </c>
      <c r="CQ93">
        <v>3</v>
      </c>
      <c r="CR93">
        <v>2</v>
      </c>
      <c r="CS93">
        <f t="shared" si="225"/>
        <v>1</v>
      </c>
      <c r="CT93">
        <v>2</v>
      </c>
      <c r="CU93">
        <v>2</v>
      </c>
      <c r="CV93">
        <f t="shared" si="226"/>
        <v>0</v>
      </c>
      <c r="CW93" s="5" t="s">
        <v>1372</v>
      </c>
      <c r="CX93" s="5" t="s">
        <v>1372</v>
      </c>
      <c r="CY93" t="e">
        <f t="shared" si="227"/>
        <v>#VALUE!</v>
      </c>
      <c r="CZ93">
        <v>2</v>
      </c>
      <c r="DA93">
        <v>2</v>
      </c>
      <c r="DB93">
        <f t="shared" si="228"/>
        <v>0</v>
      </c>
      <c r="DC93" s="5" t="s">
        <v>1372</v>
      </c>
      <c r="DD93" s="5" t="s">
        <v>1372</v>
      </c>
      <c r="DE93" t="e">
        <f t="shared" si="229"/>
        <v>#VALUE!</v>
      </c>
      <c r="DF93" s="5" t="s">
        <v>1372</v>
      </c>
      <c r="DG93" s="5" t="s">
        <v>1372</v>
      </c>
      <c r="DH93" t="e">
        <f t="shared" si="230"/>
        <v>#VALUE!</v>
      </c>
      <c r="DI93">
        <v>1</v>
      </c>
      <c r="DJ93">
        <v>2</v>
      </c>
      <c r="DK93">
        <f t="shared" si="231"/>
        <v>1</v>
      </c>
      <c r="DL93" s="5" t="s">
        <v>1372</v>
      </c>
      <c r="DM93" s="5" t="s">
        <v>1372</v>
      </c>
      <c r="DN93" t="e">
        <f t="shared" si="232"/>
        <v>#VALUE!</v>
      </c>
      <c r="DO93" s="5" t="s">
        <v>1372</v>
      </c>
      <c r="DP93" s="5" t="s">
        <v>1372</v>
      </c>
      <c r="DQ93" t="e">
        <f t="shared" si="233"/>
        <v>#VALUE!</v>
      </c>
      <c r="DR93">
        <v>1</v>
      </c>
      <c r="DS93">
        <v>2</v>
      </c>
      <c r="DT93">
        <f t="shared" si="234"/>
        <v>1</v>
      </c>
      <c r="DU93" s="5" t="s">
        <v>1372</v>
      </c>
      <c r="DV93" s="5" t="s">
        <v>1372</v>
      </c>
      <c r="DW93" t="e">
        <f t="shared" si="235"/>
        <v>#VALUE!</v>
      </c>
      <c r="DX93" s="5" t="s">
        <v>1372</v>
      </c>
      <c r="DY93" s="5" t="s">
        <v>1372</v>
      </c>
      <c r="DZ93" t="e">
        <f t="shared" si="236"/>
        <v>#VALUE!</v>
      </c>
      <c r="EA93" s="5" t="s">
        <v>1372</v>
      </c>
      <c r="EB93" s="5" t="s">
        <v>1372</v>
      </c>
      <c r="EC93" t="e">
        <f t="shared" si="237"/>
        <v>#VALUE!</v>
      </c>
      <c r="ED93">
        <v>2</v>
      </c>
      <c r="EE93">
        <v>2</v>
      </c>
      <c r="EF93">
        <f t="shared" si="238"/>
        <v>0</v>
      </c>
      <c r="EG93">
        <v>1</v>
      </c>
      <c r="EH93">
        <v>2</v>
      </c>
      <c r="EI93">
        <f t="shared" si="239"/>
        <v>1</v>
      </c>
      <c r="EJ93" s="5" t="s">
        <v>1372</v>
      </c>
      <c r="EK93" s="5" t="s">
        <v>1372</v>
      </c>
      <c r="EL93" t="e">
        <f t="shared" si="240"/>
        <v>#VALUE!</v>
      </c>
      <c r="EM93">
        <v>4</v>
      </c>
      <c r="EN93" s="5" t="s">
        <v>1372</v>
      </c>
      <c r="EO93" t="e">
        <f t="shared" si="241"/>
        <v>#VALUE!</v>
      </c>
      <c r="EP93" s="5" t="s">
        <v>1372</v>
      </c>
      <c r="EQ93" s="5" t="s">
        <v>1372</v>
      </c>
      <c r="ER93" t="e">
        <f t="shared" si="242"/>
        <v>#VALUE!</v>
      </c>
      <c r="ES93" s="5" t="s">
        <v>1372</v>
      </c>
      <c r="ET93" s="5" t="s">
        <v>1372</v>
      </c>
      <c r="EU93" t="e">
        <f t="shared" si="243"/>
        <v>#VALUE!</v>
      </c>
      <c r="EV93">
        <v>2</v>
      </c>
      <c r="EW93">
        <v>3</v>
      </c>
      <c r="EX93">
        <f t="shared" si="244"/>
        <v>1</v>
      </c>
      <c r="EY93" s="5" t="s">
        <v>1372</v>
      </c>
      <c r="EZ93" s="5" t="s">
        <v>1372</v>
      </c>
      <c r="FA93" t="e">
        <f t="shared" si="245"/>
        <v>#VALUE!</v>
      </c>
      <c r="FB93" s="5" t="s">
        <v>1372</v>
      </c>
      <c r="FC93" s="5" t="s">
        <v>1372</v>
      </c>
      <c r="FD93" t="e">
        <f t="shared" si="246"/>
        <v>#VALUE!</v>
      </c>
      <c r="FE93">
        <v>2</v>
      </c>
      <c r="FF93">
        <v>2</v>
      </c>
      <c r="FG93">
        <f t="shared" si="247"/>
        <v>0</v>
      </c>
      <c r="FH93" s="5" t="s">
        <v>1372</v>
      </c>
      <c r="FI93" s="5" t="s">
        <v>1372</v>
      </c>
      <c r="FJ93" t="e">
        <f t="shared" si="248"/>
        <v>#VALUE!</v>
      </c>
      <c r="FK93" s="5" t="s">
        <v>1372</v>
      </c>
      <c r="FL93" s="5" t="s">
        <v>1372</v>
      </c>
      <c r="FM93" t="e">
        <f t="shared" si="249"/>
        <v>#VALUE!</v>
      </c>
      <c r="FN93">
        <v>2</v>
      </c>
      <c r="FO93">
        <v>2</v>
      </c>
      <c r="FP93">
        <f t="shared" si="250"/>
        <v>0</v>
      </c>
      <c r="FQ93">
        <v>2</v>
      </c>
      <c r="FR93">
        <v>2</v>
      </c>
      <c r="FS93">
        <f t="shared" si="251"/>
        <v>0</v>
      </c>
      <c r="FT93" s="5" t="s">
        <v>1372</v>
      </c>
      <c r="FU93" s="5" t="s">
        <v>1372</v>
      </c>
      <c r="FV93" t="e">
        <f t="shared" si="252"/>
        <v>#VALUE!</v>
      </c>
      <c r="FW93">
        <v>1</v>
      </c>
      <c r="FX93">
        <v>1</v>
      </c>
      <c r="FY93">
        <f t="shared" si="253"/>
        <v>0</v>
      </c>
      <c r="FZ93">
        <v>1</v>
      </c>
      <c r="GA93">
        <v>1</v>
      </c>
      <c r="GB93">
        <f t="shared" si="254"/>
        <v>0</v>
      </c>
      <c r="GC93" s="5" t="s">
        <v>1372</v>
      </c>
      <c r="GD93" s="5" t="s">
        <v>1372</v>
      </c>
      <c r="GE93" t="e">
        <f t="shared" si="255"/>
        <v>#VALUE!</v>
      </c>
      <c r="GF93">
        <v>1</v>
      </c>
      <c r="GG93">
        <v>2</v>
      </c>
      <c r="GH93">
        <f t="shared" si="256"/>
        <v>1</v>
      </c>
      <c r="GI93">
        <v>2</v>
      </c>
      <c r="GJ93">
        <v>2</v>
      </c>
      <c r="GK93">
        <f t="shared" si="257"/>
        <v>0</v>
      </c>
      <c r="GL93" s="5" t="s">
        <v>1372</v>
      </c>
      <c r="GM93" s="5" t="s">
        <v>1372</v>
      </c>
      <c r="GN93" t="e">
        <f t="shared" si="258"/>
        <v>#VALUE!</v>
      </c>
    </row>
    <row r="94" spans="1:196" x14ac:dyDescent="0.2">
      <c r="A94" s="5">
        <v>33</v>
      </c>
      <c r="B94">
        <v>1</v>
      </c>
      <c r="C94">
        <v>1</v>
      </c>
      <c r="D94">
        <f t="shared" si="194"/>
        <v>0</v>
      </c>
      <c r="E94">
        <v>1</v>
      </c>
      <c r="F94">
        <v>1</v>
      </c>
      <c r="G94">
        <f t="shared" si="195"/>
        <v>0</v>
      </c>
      <c r="H94" s="5" t="s">
        <v>1372</v>
      </c>
      <c r="I94" s="5" t="s">
        <v>1372</v>
      </c>
      <c r="J94" t="e">
        <f t="shared" si="196"/>
        <v>#VALUE!</v>
      </c>
      <c r="K94" s="5" t="s">
        <v>1372</v>
      </c>
      <c r="L94" s="5" t="s">
        <v>1372</v>
      </c>
      <c r="M94" t="e">
        <f t="shared" si="197"/>
        <v>#VALUE!</v>
      </c>
      <c r="N94">
        <v>1</v>
      </c>
      <c r="O94">
        <v>1</v>
      </c>
      <c r="P94">
        <f t="shared" si="198"/>
        <v>0</v>
      </c>
      <c r="Q94">
        <v>1</v>
      </c>
      <c r="R94">
        <v>1</v>
      </c>
      <c r="S94">
        <f t="shared" si="199"/>
        <v>0</v>
      </c>
      <c r="T94" s="5" t="s">
        <v>1372</v>
      </c>
      <c r="U94" s="5" t="s">
        <v>1372</v>
      </c>
      <c r="V94" t="e">
        <f t="shared" si="200"/>
        <v>#VALUE!</v>
      </c>
      <c r="W94" s="5" t="s">
        <v>1372</v>
      </c>
      <c r="X94" s="5" t="s">
        <v>1372</v>
      </c>
      <c r="Y94" t="e">
        <f t="shared" si="201"/>
        <v>#VALUE!</v>
      </c>
      <c r="Z94" s="5" t="s">
        <v>1372</v>
      </c>
      <c r="AA94" s="5" t="s">
        <v>1372</v>
      </c>
      <c r="AB94" t="e">
        <f t="shared" si="202"/>
        <v>#VALUE!</v>
      </c>
      <c r="AC94">
        <v>2</v>
      </c>
      <c r="AD94">
        <v>2</v>
      </c>
      <c r="AE94">
        <f t="shared" si="203"/>
        <v>0</v>
      </c>
      <c r="AF94">
        <v>2</v>
      </c>
      <c r="AG94">
        <v>2</v>
      </c>
      <c r="AH94">
        <f t="shared" si="204"/>
        <v>0</v>
      </c>
      <c r="AI94" s="5" t="s">
        <v>1372</v>
      </c>
      <c r="AJ94" s="5" t="s">
        <v>1372</v>
      </c>
      <c r="AK94" t="e">
        <f t="shared" si="205"/>
        <v>#VALUE!</v>
      </c>
      <c r="AL94" s="5" t="s">
        <v>1372</v>
      </c>
      <c r="AM94" s="5" t="s">
        <v>1372</v>
      </c>
      <c r="AN94" t="e">
        <f t="shared" si="206"/>
        <v>#VALUE!</v>
      </c>
      <c r="AO94" s="5" t="s">
        <v>1372</v>
      </c>
      <c r="AP94" s="5" t="s">
        <v>1372</v>
      </c>
      <c r="AQ94" t="e">
        <f t="shared" si="207"/>
        <v>#VALUE!</v>
      </c>
      <c r="AR94">
        <v>1</v>
      </c>
      <c r="AS94">
        <v>2</v>
      </c>
      <c r="AT94">
        <f t="shared" si="208"/>
        <v>1</v>
      </c>
      <c r="AU94">
        <v>1</v>
      </c>
      <c r="AV94">
        <v>1</v>
      </c>
      <c r="AW94">
        <f t="shared" si="209"/>
        <v>0</v>
      </c>
      <c r="AX94">
        <v>1</v>
      </c>
      <c r="AY94">
        <v>1</v>
      </c>
      <c r="AZ94">
        <f t="shared" si="210"/>
        <v>0</v>
      </c>
      <c r="BA94" s="5" t="s">
        <v>1372</v>
      </c>
      <c r="BB94" s="5" t="s">
        <v>1372</v>
      </c>
      <c r="BC94" t="e">
        <f t="shared" si="211"/>
        <v>#VALUE!</v>
      </c>
      <c r="BD94">
        <v>1</v>
      </c>
      <c r="BE94">
        <v>2</v>
      </c>
      <c r="BF94">
        <f t="shared" si="212"/>
        <v>1</v>
      </c>
      <c r="BG94">
        <v>1</v>
      </c>
      <c r="BH94">
        <v>2</v>
      </c>
      <c r="BI94">
        <f t="shared" si="213"/>
        <v>1</v>
      </c>
      <c r="BJ94">
        <v>1</v>
      </c>
      <c r="BK94">
        <v>2</v>
      </c>
      <c r="BL94">
        <f t="shared" si="214"/>
        <v>1</v>
      </c>
      <c r="BM94" s="5" t="s">
        <v>1372</v>
      </c>
      <c r="BN94" s="5" t="s">
        <v>1372</v>
      </c>
      <c r="BO94" t="e">
        <f t="shared" si="215"/>
        <v>#VALUE!</v>
      </c>
      <c r="BP94">
        <v>1</v>
      </c>
      <c r="BQ94">
        <v>2</v>
      </c>
      <c r="BR94">
        <f t="shared" si="216"/>
        <v>1</v>
      </c>
      <c r="BS94">
        <v>1</v>
      </c>
      <c r="BT94">
        <v>2</v>
      </c>
      <c r="BU94">
        <f t="shared" si="217"/>
        <v>1</v>
      </c>
      <c r="BV94" s="5" t="s">
        <v>1372</v>
      </c>
      <c r="BW94" s="5" t="s">
        <v>1372</v>
      </c>
      <c r="BX94" t="e">
        <f t="shared" si="218"/>
        <v>#VALUE!</v>
      </c>
      <c r="BY94" s="5" t="s">
        <v>1372</v>
      </c>
      <c r="BZ94" s="5" t="s">
        <v>1372</v>
      </c>
      <c r="CA94" t="e">
        <f t="shared" si="219"/>
        <v>#VALUE!</v>
      </c>
      <c r="CB94">
        <v>1</v>
      </c>
      <c r="CC94">
        <v>2</v>
      </c>
      <c r="CD94">
        <f t="shared" si="220"/>
        <v>1</v>
      </c>
      <c r="CE94">
        <v>1</v>
      </c>
      <c r="CF94">
        <v>2</v>
      </c>
      <c r="CG94">
        <f t="shared" si="221"/>
        <v>1</v>
      </c>
      <c r="CH94" s="5" t="s">
        <v>1372</v>
      </c>
      <c r="CI94" s="5" t="s">
        <v>1372</v>
      </c>
      <c r="CJ94" t="e">
        <f t="shared" si="222"/>
        <v>#VALUE!</v>
      </c>
      <c r="CK94" s="5" t="s">
        <v>1372</v>
      </c>
      <c r="CL94" s="5" t="s">
        <v>1372</v>
      </c>
      <c r="CM94" t="e">
        <f t="shared" si="223"/>
        <v>#VALUE!</v>
      </c>
      <c r="CN94" s="5" t="s">
        <v>1372</v>
      </c>
      <c r="CO94" s="5" t="s">
        <v>1372</v>
      </c>
      <c r="CP94" t="e">
        <f t="shared" si="224"/>
        <v>#VALUE!</v>
      </c>
      <c r="CQ94">
        <v>1</v>
      </c>
      <c r="CR94">
        <v>2</v>
      </c>
      <c r="CS94">
        <f t="shared" si="225"/>
        <v>1</v>
      </c>
      <c r="CT94">
        <v>1</v>
      </c>
      <c r="CU94">
        <v>2</v>
      </c>
      <c r="CV94">
        <f t="shared" si="226"/>
        <v>1</v>
      </c>
      <c r="CW94" s="5" t="s">
        <v>1372</v>
      </c>
      <c r="CX94" s="5" t="s">
        <v>1372</v>
      </c>
      <c r="CY94" t="e">
        <f t="shared" si="227"/>
        <v>#VALUE!</v>
      </c>
      <c r="CZ94">
        <v>1</v>
      </c>
      <c r="DA94">
        <v>1</v>
      </c>
      <c r="DB94">
        <f t="shared" si="228"/>
        <v>0</v>
      </c>
      <c r="DC94">
        <v>1</v>
      </c>
      <c r="DD94">
        <v>1</v>
      </c>
      <c r="DE94">
        <f t="shared" si="229"/>
        <v>0</v>
      </c>
      <c r="DF94" s="5" t="s">
        <v>1372</v>
      </c>
      <c r="DG94" s="5" t="s">
        <v>1372</v>
      </c>
      <c r="DH94" t="e">
        <f t="shared" si="230"/>
        <v>#VALUE!</v>
      </c>
      <c r="DI94">
        <v>1</v>
      </c>
      <c r="DJ94">
        <v>1</v>
      </c>
      <c r="DK94">
        <f t="shared" si="231"/>
        <v>0</v>
      </c>
      <c r="DL94">
        <v>1</v>
      </c>
      <c r="DM94">
        <v>2</v>
      </c>
      <c r="DN94">
        <f t="shared" si="232"/>
        <v>1</v>
      </c>
      <c r="DO94">
        <v>1</v>
      </c>
      <c r="DP94">
        <v>2</v>
      </c>
      <c r="DQ94">
        <f t="shared" si="233"/>
        <v>1</v>
      </c>
      <c r="DR94">
        <v>1</v>
      </c>
      <c r="DS94">
        <v>2</v>
      </c>
      <c r="DT94">
        <f t="shared" si="234"/>
        <v>1</v>
      </c>
      <c r="DU94">
        <v>1</v>
      </c>
      <c r="DV94">
        <v>2</v>
      </c>
      <c r="DW94">
        <f t="shared" si="235"/>
        <v>1</v>
      </c>
      <c r="DX94" s="5" t="s">
        <v>1372</v>
      </c>
      <c r="DY94" s="5" t="s">
        <v>1372</v>
      </c>
      <c r="DZ94" t="e">
        <f t="shared" si="236"/>
        <v>#VALUE!</v>
      </c>
      <c r="EA94" s="5" t="s">
        <v>1372</v>
      </c>
      <c r="EB94" s="5" t="s">
        <v>1372</v>
      </c>
      <c r="EC94" t="e">
        <f t="shared" si="237"/>
        <v>#VALUE!</v>
      </c>
      <c r="ED94">
        <v>1</v>
      </c>
      <c r="EE94">
        <v>2</v>
      </c>
      <c r="EF94">
        <f t="shared" si="238"/>
        <v>1</v>
      </c>
      <c r="EG94">
        <v>1</v>
      </c>
      <c r="EH94">
        <v>1</v>
      </c>
      <c r="EI94">
        <f t="shared" si="239"/>
        <v>0</v>
      </c>
      <c r="EJ94" s="5" t="s">
        <v>1372</v>
      </c>
      <c r="EK94" s="5" t="s">
        <v>1372</v>
      </c>
      <c r="EL94" t="e">
        <f t="shared" si="240"/>
        <v>#VALUE!</v>
      </c>
      <c r="EM94">
        <v>1</v>
      </c>
      <c r="EN94">
        <v>1</v>
      </c>
      <c r="EO94">
        <f t="shared" si="241"/>
        <v>0</v>
      </c>
      <c r="EP94">
        <v>1</v>
      </c>
      <c r="EQ94">
        <v>1</v>
      </c>
      <c r="ER94">
        <f t="shared" si="242"/>
        <v>0</v>
      </c>
      <c r="ES94" s="5" t="s">
        <v>1372</v>
      </c>
      <c r="ET94" s="5" t="s">
        <v>1372</v>
      </c>
      <c r="EU94" t="e">
        <f t="shared" si="243"/>
        <v>#VALUE!</v>
      </c>
      <c r="EV94" s="5" t="s">
        <v>1372</v>
      </c>
      <c r="EW94" s="5" t="s">
        <v>1372</v>
      </c>
      <c r="EX94" t="e">
        <f t="shared" si="244"/>
        <v>#VALUE!</v>
      </c>
      <c r="EY94" s="5" t="s">
        <v>1372</v>
      </c>
      <c r="EZ94" s="5" t="s">
        <v>1372</v>
      </c>
      <c r="FA94" t="e">
        <f t="shared" si="245"/>
        <v>#VALUE!</v>
      </c>
      <c r="FB94" s="5" t="s">
        <v>1372</v>
      </c>
      <c r="FC94" s="5" t="s">
        <v>1372</v>
      </c>
      <c r="FD94" t="e">
        <f t="shared" si="246"/>
        <v>#VALUE!</v>
      </c>
      <c r="FE94" s="5" t="s">
        <v>1372</v>
      </c>
      <c r="FF94" s="5" t="s">
        <v>1372</v>
      </c>
      <c r="FG94" t="e">
        <f t="shared" si="247"/>
        <v>#VALUE!</v>
      </c>
      <c r="FH94" s="5" t="s">
        <v>1372</v>
      </c>
      <c r="FI94" s="5" t="s">
        <v>1372</v>
      </c>
      <c r="FJ94" t="e">
        <f t="shared" si="248"/>
        <v>#VALUE!</v>
      </c>
      <c r="FK94" s="5" t="s">
        <v>1372</v>
      </c>
      <c r="FL94" s="5" t="s">
        <v>1372</v>
      </c>
      <c r="FM94" t="e">
        <f t="shared" si="249"/>
        <v>#VALUE!</v>
      </c>
      <c r="FN94" s="5" t="s">
        <v>1372</v>
      </c>
      <c r="FO94" s="5" t="s">
        <v>1372</v>
      </c>
      <c r="FP94" t="e">
        <f t="shared" si="250"/>
        <v>#VALUE!</v>
      </c>
      <c r="FQ94" s="5" t="s">
        <v>1372</v>
      </c>
      <c r="FR94" s="5" t="s">
        <v>1372</v>
      </c>
      <c r="FS94" t="e">
        <f t="shared" si="251"/>
        <v>#VALUE!</v>
      </c>
      <c r="FT94" s="5" t="s">
        <v>1372</v>
      </c>
      <c r="FU94" s="5" t="s">
        <v>1372</v>
      </c>
      <c r="FV94" t="e">
        <f t="shared" si="252"/>
        <v>#VALUE!</v>
      </c>
      <c r="FW94" s="5" t="s">
        <v>1372</v>
      </c>
      <c r="FX94" s="5" t="s">
        <v>1372</v>
      </c>
      <c r="FY94" t="e">
        <f t="shared" si="253"/>
        <v>#VALUE!</v>
      </c>
      <c r="FZ94" s="5" t="s">
        <v>1372</v>
      </c>
      <c r="GA94" s="5" t="s">
        <v>1372</v>
      </c>
      <c r="GB94" t="e">
        <f t="shared" si="254"/>
        <v>#VALUE!</v>
      </c>
      <c r="GC94" s="5" t="s">
        <v>1372</v>
      </c>
      <c r="GD94" s="5" t="s">
        <v>1372</v>
      </c>
      <c r="GE94" t="e">
        <f t="shared" si="255"/>
        <v>#VALUE!</v>
      </c>
      <c r="GF94" s="5" t="s">
        <v>1372</v>
      </c>
      <c r="GG94" s="5" t="s">
        <v>1372</v>
      </c>
      <c r="GH94" t="e">
        <f t="shared" si="256"/>
        <v>#VALUE!</v>
      </c>
      <c r="GI94" s="5" t="s">
        <v>1372</v>
      </c>
      <c r="GJ94" s="5" t="s">
        <v>1372</v>
      </c>
      <c r="GK94" t="e">
        <f t="shared" si="257"/>
        <v>#VALUE!</v>
      </c>
      <c r="GL94" s="5" t="s">
        <v>1372</v>
      </c>
      <c r="GM94" s="5" t="s">
        <v>1372</v>
      </c>
      <c r="GN94" t="e">
        <f t="shared" si="258"/>
        <v>#VALUE!</v>
      </c>
    </row>
    <row r="95" spans="1:196" x14ac:dyDescent="0.2">
      <c r="A95" s="5">
        <v>34</v>
      </c>
      <c r="B95">
        <v>1</v>
      </c>
      <c r="C95">
        <v>1</v>
      </c>
      <c r="D95">
        <f t="shared" si="194"/>
        <v>0</v>
      </c>
      <c r="E95">
        <v>1</v>
      </c>
      <c r="F95">
        <v>1</v>
      </c>
      <c r="G95">
        <f t="shared" si="195"/>
        <v>0</v>
      </c>
      <c r="H95">
        <v>1</v>
      </c>
      <c r="I95">
        <v>1</v>
      </c>
      <c r="J95">
        <f t="shared" si="196"/>
        <v>0</v>
      </c>
      <c r="K95" s="5" t="s">
        <v>1372</v>
      </c>
      <c r="L95" s="5" t="s">
        <v>1372</v>
      </c>
      <c r="M95" t="e">
        <f t="shared" si="197"/>
        <v>#VALUE!</v>
      </c>
      <c r="N95">
        <v>1</v>
      </c>
      <c r="O95">
        <v>1</v>
      </c>
      <c r="P95">
        <f t="shared" si="198"/>
        <v>0</v>
      </c>
      <c r="Q95">
        <v>1</v>
      </c>
      <c r="R95">
        <v>1</v>
      </c>
      <c r="S95">
        <f t="shared" si="199"/>
        <v>0</v>
      </c>
      <c r="T95" s="5" t="s">
        <v>1372</v>
      </c>
      <c r="U95" s="5" t="s">
        <v>1372</v>
      </c>
      <c r="V95" t="e">
        <f t="shared" si="200"/>
        <v>#VALUE!</v>
      </c>
      <c r="W95" s="5" t="s">
        <v>1372</v>
      </c>
      <c r="X95" s="5" t="s">
        <v>1372</v>
      </c>
      <c r="Y95" t="e">
        <f t="shared" si="201"/>
        <v>#VALUE!</v>
      </c>
      <c r="Z95" s="5" t="s">
        <v>1372</v>
      </c>
      <c r="AA95" s="5" t="s">
        <v>1372</v>
      </c>
      <c r="AB95" t="e">
        <f t="shared" si="202"/>
        <v>#VALUE!</v>
      </c>
      <c r="AC95">
        <v>1</v>
      </c>
      <c r="AD95">
        <v>1</v>
      </c>
      <c r="AE95">
        <f t="shared" si="203"/>
        <v>0</v>
      </c>
      <c r="AF95">
        <v>2</v>
      </c>
      <c r="AG95">
        <v>2</v>
      </c>
      <c r="AH95">
        <f t="shared" si="204"/>
        <v>0</v>
      </c>
      <c r="AI95" s="5" t="s">
        <v>1372</v>
      </c>
      <c r="AJ95" s="5" t="s">
        <v>1372</v>
      </c>
      <c r="AK95" t="e">
        <f t="shared" si="205"/>
        <v>#VALUE!</v>
      </c>
      <c r="AL95" s="5" t="s">
        <v>1372</v>
      </c>
      <c r="AM95" s="5" t="s">
        <v>1372</v>
      </c>
      <c r="AN95" t="e">
        <f t="shared" si="206"/>
        <v>#VALUE!</v>
      </c>
      <c r="AO95" s="5" t="s">
        <v>1372</v>
      </c>
      <c r="AP95" s="5" t="s">
        <v>1372</v>
      </c>
      <c r="AQ95" t="e">
        <f t="shared" si="207"/>
        <v>#VALUE!</v>
      </c>
      <c r="AR95">
        <v>1</v>
      </c>
      <c r="AS95">
        <v>2</v>
      </c>
      <c r="AT95">
        <f t="shared" si="208"/>
        <v>1</v>
      </c>
      <c r="AU95">
        <v>1</v>
      </c>
      <c r="AV95">
        <v>2</v>
      </c>
      <c r="AW95">
        <f t="shared" si="209"/>
        <v>1</v>
      </c>
      <c r="AX95" s="5" t="s">
        <v>1372</v>
      </c>
      <c r="AY95" s="5" t="s">
        <v>1372</v>
      </c>
      <c r="AZ95" t="e">
        <f t="shared" si="210"/>
        <v>#VALUE!</v>
      </c>
      <c r="BA95" s="5" t="s">
        <v>1372</v>
      </c>
      <c r="BB95" s="5" t="s">
        <v>1372</v>
      </c>
      <c r="BC95" t="e">
        <f t="shared" si="211"/>
        <v>#VALUE!</v>
      </c>
      <c r="BD95">
        <v>1</v>
      </c>
      <c r="BE95">
        <v>2</v>
      </c>
      <c r="BF95">
        <f t="shared" si="212"/>
        <v>1</v>
      </c>
      <c r="BG95">
        <v>2</v>
      </c>
      <c r="BH95">
        <v>2</v>
      </c>
      <c r="BI95">
        <f t="shared" si="213"/>
        <v>0</v>
      </c>
      <c r="BJ95" s="5" t="s">
        <v>1372</v>
      </c>
      <c r="BK95" s="5" t="s">
        <v>1372</v>
      </c>
      <c r="BL95" t="e">
        <f t="shared" si="214"/>
        <v>#VALUE!</v>
      </c>
      <c r="BM95" s="5" t="s">
        <v>1372</v>
      </c>
      <c r="BN95" s="5" t="s">
        <v>1372</v>
      </c>
      <c r="BO95" t="e">
        <f t="shared" si="215"/>
        <v>#VALUE!</v>
      </c>
      <c r="BP95">
        <v>1</v>
      </c>
      <c r="BQ95">
        <v>1</v>
      </c>
      <c r="BR95">
        <f t="shared" si="216"/>
        <v>0</v>
      </c>
      <c r="BS95">
        <v>2</v>
      </c>
      <c r="BT95">
        <v>2</v>
      </c>
      <c r="BU95">
        <f t="shared" si="217"/>
        <v>0</v>
      </c>
      <c r="BV95" s="5" t="s">
        <v>1372</v>
      </c>
      <c r="BW95" s="5" t="s">
        <v>1372</v>
      </c>
      <c r="BX95" t="e">
        <f t="shared" si="218"/>
        <v>#VALUE!</v>
      </c>
      <c r="BY95" s="5" t="s">
        <v>1372</v>
      </c>
      <c r="BZ95" s="5" t="s">
        <v>1372</v>
      </c>
      <c r="CA95" t="e">
        <f t="shared" si="219"/>
        <v>#VALUE!</v>
      </c>
      <c r="CB95">
        <v>1</v>
      </c>
      <c r="CC95">
        <v>1</v>
      </c>
      <c r="CD95">
        <f t="shared" si="220"/>
        <v>0</v>
      </c>
      <c r="CE95">
        <v>2</v>
      </c>
      <c r="CF95">
        <v>3</v>
      </c>
      <c r="CG95">
        <f t="shared" si="221"/>
        <v>1</v>
      </c>
      <c r="CH95" s="5" t="s">
        <v>1372</v>
      </c>
      <c r="CI95" s="5" t="s">
        <v>1372</v>
      </c>
      <c r="CJ95" t="e">
        <f t="shared" si="222"/>
        <v>#VALUE!</v>
      </c>
      <c r="CK95" s="5" t="s">
        <v>1372</v>
      </c>
      <c r="CL95" s="5" t="s">
        <v>1372</v>
      </c>
      <c r="CM95" t="e">
        <f t="shared" si="223"/>
        <v>#VALUE!</v>
      </c>
      <c r="CN95" s="5" t="s">
        <v>1372</v>
      </c>
      <c r="CO95" s="5" t="s">
        <v>1372</v>
      </c>
      <c r="CP95" t="e">
        <f t="shared" si="224"/>
        <v>#VALUE!</v>
      </c>
      <c r="CQ95">
        <v>1</v>
      </c>
      <c r="CR95">
        <v>2</v>
      </c>
      <c r="CS95">
        <f t="shared" si="225"/>
        <v>1</v>
      </c>
      <c r="CT95">
        <v>1</v>
      </c>
      <c r="CU95">
        <v>2</v>
      </c>
      <c r="CV95">
        <f t="shared" si="226"/>
        <v>1</v>
      </c>
      <c r="CW95">
        <v>1</v>
      </c>
      <c r="CX95">
        <v>1</v>
      </c>
      <c r="CY95">
        <f t="shared" si="227"/>
        <v>0</v>
      </c>
      <c r="CZ95">
        <v>1</v>
      </c>
      <c r="DA95">
        <v>2</v>
      </c>
      <c r="DB95">
        <f t="shared" si="228"/>
        <v>1</v>
      </c>
      <c r="DC95" s="5" t="s">
        <v>1372</v>
      </c>
      <c r="DD95" s="5" t="s">
        <v>1372</v>
      </c>
      <c r="DE95" t="e">
        <f t="shared" si="229"/>
        <v>#VALUE!</v>
      </c>
      <c r="DF95" s="5" t="s">
        <v>1372</v>
      </c>
      <c r="DG95" s="5" t="s">
        <v>1372</v>
      </c>
      <c r="DH95" t="e">
        <f t="shared" si="230"/>
        <v>#VALUE!</v>
      </c>
      <c r="DI95">
        <v>2</v>
      </c>
      <c r="DJ95">
        <v>3</v>
      </c>
      <c r="DK95">
        <f t="shared" si="231"/>
        <v>1</v>
      </c>
      <c r="DL95">
        <v>1</v>
      </c>
      <c r="DM95">
        <v>2</v>
      </c>
      <c r="DN95">
        <f t="shared" si="232"/>
        <v>1</v>
      </c>
      <c r="DO95" s="5" t="s">
        <v>1372</v>
      </c>
      <c r="DP95" s="5" t="s">
        <v>1372</v>
      </c>
      <c r="DQ95" t="e">
        <f t="shared" si="233"/>
        <v>#VALUE!</v>
      </c>
      <c r="DR95">
        <v>1</v>
      </c>
      <c r="DS95">
        <v>1</v>
      </c>
      <c r="DT95">
        <f t="shared" si="234"/>
        <v>0</v>
      </c>
      <c r="DU95">
        <v>1</v>
      </c>
      <c r="DV95">
        <v>1</v>
      </c>
      <c r="DW95">
        <f t="shared" si="235"/>
        <v>0</v>
      </c>
      <c r="DX95" s="5" t="s">
        <v>1372</v>
      </c>
      <c r="DY95" s="5" t="s">
        <v>1372</v>
      </c>
      <c r="DZ95" t="e">
        <f t="shared" si="236"/>
        <v>#VALUE!</v>
      </c>
      <c r="EA95" s="5" t="s">
        <v>1372</v>
      </c>
      <c r="EB95" s="5" t="s">
        <v>1372</v>
      </c>
      <c r="EC95" t="e">
        <f t="shared" si="237"/>
        <v>#VALUE!</v>
      </c>
      <c r="ED95">
        <v>1</v>
      </c>
      <c r="EE95">
        <v>1</v>
      </c>
      <c r="EF95">
        <f t="shared" si="238"/>
        <v>0</v>
      </c>
      <c r="EG95">
        <v>1</v>
      </c>
      <c r="EH95">
        <v>2</v>
      </c>
      <c r="EI95">
        <f t="shared" si="239"/>
        <v>1</v>
      </c>
      <c r="EJ95" s="5" t="s">
        <v>1372</v>
      </c>
      <c r="EK95" s="5" t="s">
        <v>1372</v>
      </c>
      <c r="EL95" t="e">
        <f t="shared" si="240"/>
        <v>#VALUE!</v>
      </c>
      <c r="EM95">
        <v>1</v>
      </c>
      <c r="EN95">
        <v>2</v>
      </c>
      <c r="EO95">
        <f t="shared" si="241"/>
        <v>1</v>
      </c>
      <c r="EP95">
        <v>1</v>
      </c>
      <c r="EQ95">
        <v>1</v>
      </c>
      <c r="ER95">
        <f t="shared" si="242"/>
        <v>0</v>
      </c>
      <c r="ES95" s="5" t="s">
        <v>1372</v>
      </c>
      <c r="ET95" s="5" t="s">
        <v>1372</v>
      </c>
      <c r="EU95" t="e">
        <f t="shared" si="243"/>
        <v>#VALUE!</v>
      </c>
      <c r="EV95">
        <v>1</v>
      </c>
      <c r="EW95">
        <v>1</v>
      </c>
      <c r="EX95">
        <f t="shared" si="244"/>
        <v>0</v>
      </c>
      <c r="EY95">
        <v>1</v>
      </c>
      <c r="EZ95">
        <v>1</v>
      </c>
      <c r="FA95">
        <f t="shared" si="245"/>
        <v>0</v>
      </c>
      <c r="FB95" s="5" t="s">
        <v>1372</v>
      </c>
      <c r="FC95" s="5" t="s">
        <v>1372</v>
      </c>
      <c r="FD95" t="e">
        <f t="shared" si="246"/>
        <v>#VALUE!</v>
      </c>
      <c r="FE95">
        <v>1</v>
      </c>
      <c r="FF95">
        <v>1</v>
      </c>
      <c r="FG95">
        <f t="shared" si="247"/>
        <v>0</v>
      </c>
      <c r="FH95">
        <v>1</v>
      </c>
      <c r="FI95">
        <v>1</v>
      </c>
      <c r="FJ95">
        <f t="shared" si="248"/>
        <v>0</v>
      </c>
      <c r="FK95" s="5" t="s">
        <v>1372</v>
      </c>
      <c r="FL95" s="5" t="s">
        <v>1372</v>
      </c>
      <c r="FM95" t="e">
        <f t="shared" si="249"/>
        <v>#VALUE!</v>
      </c>
      <c r="FN95" s="5" t="s">
        <v>1372</v>
      </c>
      <c r="FO95" s="5" t="s">
        <v>1372</v>
      </c>
      <c r="FP95" t="e">
        <f t="shared" si="250"/>
        <v>#VALUE!</v>
      </c>
      <c r="FQ95" s="5" t="s">
        <v>1372</v>
      </c>
      <c r="FR95" s="5" t="s">
        <v>1372</v>
      </c>
      <c r="FS95" t="e">
        <f t="shared" si="251"/>
        <v>#VALUE!</v>
      </c>
      <c r="FT95" s="5" t="s">
        <v>1372</v>
      </c>
      <c r="FU95" s="5" t="s">
        <v>1372</v>
      </c>
      <c r="FV95" t="e">
        <f t="shared" si="252"/>
        <v>#VALUE!</v>
      </c>
      <c r="FW95" s="5" t="s">
        <v>1372</v>
      </c>
      <c r="FX95" s="5" t="s">
        <v>1372</v>
      </c>
      <c r="FY95" t="e">
        <f t="shared" si="253"/>
        <v>#VALUE!</v>
      </c>
      <c r="FZ95" s="5" t="s">
        <v>1372</v>
      </c>
      <c r="GA95" s="5" t="s">
        <v>1372</v>
      </c>
      <c r="GB95" t="e">
        <f t="shared" si="254"/>
        <v>#VALUE!</v>
      </c>
      <c r="GC95" s="5" t="s">
        <v>1372</v>
      </c>
      <c r="GD95" s="5" t="s">
        <v>1372</v>
      </c>
      <c r="GE95" t="e">
        <f t="shared" si="255"/>
        <v>#VALUE!</v>
      </c>
      <c r="GF95" s="5" t="s">
        <v>1372</v>
      </c>
      <c r="GG95" s="5" t="s">
        <v>1372</v>
      </c>
      <c r="GH95" t="e">
        <f t="shared" si="256"/>
        <v>#VALUE!</v>
      </c>
      <c r="GI95" s="5" t="s">
        <v>1372</v>
      </c>
      <c r="GJ95" s="5" t="s">
        <v>1372</v>
      </c>
      <c r="GK95" t="e">
        <f t="shared" si="257"/>
        <v>#VALUE!</v>
      </c>
      <c r="GL95" s="5" t="s">
        <v>1372</v>
      </c>
      <c r="GM95" s="5" t="s">
        <v>1372</v>
      </c>
      <c r="GN95" t="e">
        <f t="shared" si="258"/>
        <v>#VALUE!</v>
      </c>
    </row>
    <row r="96" spans="1:196" x14ac:dyDescent="0.2">
      <c r="A96" s="5">
        <v>35</v>
      </c>
      <c r="B96">
        <v>1</v>
      </c>
      <c r="C96">
        <v>1</v>
      </c>
      <c r="D96">
        <f t="shared" si="194"/>
        <v>0</v>
      </c>
      <c r="E96">
        <v>2</v>
      </c>
      <c r="F96">
        <v>2</v>
      </c>
      <c r="G96">
        <f t="shared" si="195"/>
        <v>1</v>
      </c>
      <c r="H96" s="5" t="s">
        <v>1372</v>
      </c>
      <c r="I96" s="5" t="s">
        <v>1372</v>
      </c>
      <c r="J96" t="e">
        <f t="shared" si="196"/>
        <v>#VALUE!</v>
      </c>
      <c r="K96" s="5" t="s">
        <v>1372</v>
      </c>
      <c r="L96" s="5" t="s">
        <v>1372</v>
      </c>
      <c r="M96" t="e">
        <f t="shared" si="197"/>
        <v>#VALUE!</v>
      </c>
      <c r="N96">
        <v>1</v>
      </c>
      <c r="O96">
        <v>2</v>
      </c>
      <c r="P96">
        <f t="shared" si="198"/>
        <v>1</v>
      </c>
      <c r="Q96">
        <v>1</v>
      </c>
      <c r="R96">
        <v>1</v>
      </c>
      <c r="S96">
        <f t="shared" si="199"/>
        <v>0</v>
      </c>
      <c r="T96">
        <v>1</v>
      </c>
      <c r="U96">
        <v>1</v>
      </c>
      <c r="V96">
        <f t="shared" si="200"/>
        <v>0</v>
      </c>
      <c r="W96" s="5" t="s">
        <v>1372</v>
      </c>
      <c r="X96" s="5" t="s">
        <v>1372</v>
      </c>
      <c r="Y96" t="e">
        <f t="shared" si="201"/>
        <v>#VALUE!</v>
      </c>
      <c r="Z96" s="5" t="s">
        <v>1372</v>
      </c>
      <c r="AA96" s="5" t="s">
        <v>1372</v>
      </c>
      <c r="AB96" t="e">
        <f t="shared" si="202"/>
        <v>#VALUE!</v>
      </c>
      <c r="AC96">
        <v>1</v>
      </c>
      <c r="AD96">
        <v>2</v>
      </c>
      <c r="AE96">
        <f t="shared" si="203"/>
        <v>1</v>
      </c>
      <c r="AF96">
        <v>1</v>
      </c>
      <c r="AG96">
        <v>1</v>
      </c>
      <c r="AH96">
        <f t="shared" si="204"/>
        <v>0</v>
      </c>
      <c r="AI96" s="5" t="s">
        <v>1372</v>
      </c>
      <c r="AJ96" s="5" t="s">
        <v>1372</v>
      </c>
      <c r="AK96" t="e">
        <f t="shared" si="205"/>
        <v>#VALUE!</v>
      </c>
      <c r="AL96" s="5" t="s">
        <v>1372</v>
      </c>
      <c r="AM96" s="5" t="s">
        <v>1372</v>
      </c>
      <c r="AN96" t="e">
        <f t="shared" si="206"/>
        <v>#VALUE!</v>
      </c>
      <c r="AO96" s="5" t="s">
        <v>1372</v>
      </c>
      <c r="AP96" s="5" t="s">
        <v>1372</v>
      </c>
      <c r="AQ96" t="e">
        <f t="shared" si="207"/>
        <v>#VALUE!</v>
      </c>
      <c r="AR96">
        <v>1</v>
      </c>
      <c r="AS96">
        <v>1</v>
      </c>
      <c r="AT96">
        <f t="shared" si="208"/>
        <v>0</v>
      </c>
      <c r="AU96">
        <v>1</v>
      </c>
      <c r="AV96">
        <v>3</v>
      </c>
      <c r="AW96">
        <f t="shared" si="209"/>
        <v>2</v>
      </c>
      <c r="AX96">
        <v>1</v>
      </c>
      <c r="AY96">
        <v>3</v>
      </c>
      <c r="AZ96">
        <f t="shared" si="210"/>
        <v>2</v>
      </c>
      <c r="BA96" s="5" t="s">
        <v>1372</v>
      </c>
      <c r="BB96" s="5" t="s">
        <v>1372</v>
      </c>
      <c r="BC96" t="e">
        <f t="shared" si="211"/>
        <v>#VALUE!</v>
      </c>
      <c r="BD96">
        <v>1</v>
      </c>
      <c r="BE96">
        <v>2</v>
      </c>
      <c r="BF96">
        <f t="shared" si="212"/>
        <v>1</v>
      </c>
      <c r="BG96">
        <v>1</v>
      </c>
      <c r="BH96">
        <v>2</v>
      </c>
      <c r="BI96">
        <f t="shared" si="213"/>
        <v>1</v>
      </c>
      <c r="BJ96">
        <v>1</v>
      </c>
      <c r="BK96">
        <v>2</v>
      </c>
      <c r="BL96">
        <f t="shared" si="214"/>
        <v>1</v>
      </c>
      <c r="BM96" s="5" t="s">
        <v>1372</v>
      </c>
      <c r="BN96" s="5" t="s">
        <v>1372</v>
      </c>
      <c r="BO96" t="e">
        <f t="shared" si="215"/>
        <v>#VALUE!</v>
      </c>
      <c r="BP96">
        <v>1</v>
      </c>
      <c r="BQ96">
        <v>1</v>
      </c>
      <c r="BR96">
        <f t="shared" si="216"/>
        <v>0</v>
      </c>
      <c r="BS96">
        <v>1</v>
      </c>
      <c r="BT96">
        <v>2</v>
      </c>
      <c r="BU96">
        <f t="shared" si="217"/>
        <v>1</v>
      </c>
      <c r="BV96" s="5" t="s">
        <v>1372</v>
      </c>
      <c r="BW96" s="5" t="s">
        <v>1372</v>
      </c>
      <c r="BX96" t="e">
        <f t="shared" si="218"/>
        <v>#VALUE!</v>
      </c>
      <c r="BY96" s="5" t="s">
        <v>1372</v>
      </c>
      <c r="BZ96" s="5" t="s">
        <v>1372</v>
      </c>
      <c r="CA96" t="e">
        <f t="shared" si="219"/>
        <v>#VALUE!</v>
      </c>
      <c r="CB96">
        <v>1</v>
      </c>
      <c r="CC96">
        <v>1</v>
      </c>
      <c r="CD96">
        <f t="shared" si="220"/>
        <v>0</v>
      </c>
      <c r="CE96" s="5" t="s">
        <v>1372</v>
      </c>
      <c r="CF96" s="5" t="s">
        <v>1372</v>
      </c>
      <c r="CG96" t="e">
        <f t="shared" si="221"/>
        <v>#VALUE!</v>
      </c>
      <c r="CH96" s="5" t="s">
        <v>1372</v>
      </c>
      <c r="CI96" s="5" t="s">
        <v>1372</v>
      </c>
      <c r="CJ96" t="e">
        <f t="shared" si="222"/>
        <v>#VALUE!</v>
      </c>
      <c r="CK96" s="5" t="s">
        <v>1372</v>
      </c>
      <c r="CL96" s="5" t="s">
        <v>1372</v>
      </c>
      <c r="CM96" t="e">
        <f t="shared" si="223"/>
        <v>#VALUE!</v>
      </c>
      <c r="CN96" s="5" t="s">
        <v>1372</v>
      </c>
      <c r="CO96" s="5" t="s">
        <v>1372</v>
      </c>
      <c r="CP96" t="e">
        <f t="shared" si="224"/>
        <v>#VALUE!</v>
      </c>
      <c r="CQ96">
        <v>1</v>
      </c>
      <c r="CR96">
        <v>1</v>
      </c>
      <c r="CS96">
        <f t="shared" si="225"/>
        <v>0</v>
      </c>
      <c r="CT96" s="5" t="s">
        <v>1372</v>
      </c>
      <c r="CU96" s="5" t="s">
        <v>1372</v>
      </c>
      <c r="CV96" t="e">
        <f t="shared" si="226"/>
        <v>#VALUE!</v>
      </c>
      <c r="CW96" s="5" t="s">
        <v>1372</v>
      </c>
      <c r="CX96" s="5" t="s">
        <v>1372</v>
      </c>
      <c r="CY96" t="e">
        <f t="shared" si="227"/>
        <v>#VALUE!</v>
      </c>
      <c r="CZ96">
        <v>1</v>
      </c>
      <c r="DA96">
        <v>2</v>
      </c>
      <c r="DB96">
        <f t="shared" si="228"/>
        <v>1</v>
      </c>
      <c r="DC96" s="5" t="s">
        <v>1372</v>
      </c>
      <c r="DD96" s="5" t="s">
        <v>1372</v>
      </c>
      <c r="DE96" t="e">
        <f t="shared" si="229"/>
        <v>#VALUE!</v>
      </c>
      <c r="DF96" s="5" t="s">
        <v>1372</v>
      </c>
      <c r="DG96" s="5" t="s">
        <v>1372</v>
      </c>
      <c r="DH96" t="e">
        <f t="shared" si="230"/>
        <v>#VALUE!</v>
      </c>
      <c r="DI96">
        <v>1</v>
      </c>
      <c r="DJ96">
        <v>1</v>
      </c>
      <c r="DK96">
        <f t="shared" si="231"/>
        <v>0</v>
      </c>
      <c r="DL96">
        <v>1</v>
      </c>
      <c r="DM96">
        <v>2</v>
      </c>
      <c r="DN96">
        <f t="shared" si="232"/>
        <v>1</v>
      </c>
      <c r="DO96" s="5" t="s">
        <v>1372</v>
      </c>
      <c r="DP96" s="5" t="s">
        <v>1372</v>
      </c>
      <c r="DQ96" t="e">
        <f t="shared" si="233"/>
        <v>#VALUE!</v>
      </c>
      <c r="DR96">
        <v>1</v>
      </c>
      <c r="DS96">
        <v>1</v>
      </c>
      <c r="DT96">
        <f t="shared" si="234"/>
        <v>0</v>
      </c>
      <c r="DU96" s="5" t="s">
        <v>1372</v>
      </c>
      <c r="DV96" s="5" t="s">
        <v>1372</v>
      </c>
      <c r="DW96" t="e">
        <f t="shared" si="235"/>
        <v>#VALUE!</v>
      </c>
      <c r="DX96" s="5" t="s">
        <v>1372</v>
      </c>
      <c r="DY96" s="5" t="s">
        <v>1372</v>
      </c>
      <c r="DZ96" t="e">
        <f t="shared" si="236"/>
        <v>#VALUE!</v>
      </c>
      <c r="EA96" s="5" t="s">
        <v>1372</v>
      </c>
      <c r="EB96" s="5" t="s">
        <v>1372</v>
      </c>
      <c r="EC96" t="e">
        <f t="shared" si="237"/>
        <v>#VALUE!</v>
      </c>
      <c r="ED96">
        <v>1</v>
      </c>
      <c r="EE96">
        <v>2</v>
      </c>
      <c r="EF96">
        <f t="shared" si="238"/>
        <v>1</v>
      </c>
      <c r="EG96">
        <v>1</v>
      </c>
      <c r="EH96">
        <v>1</v>
      </c>
      <c r="EI96">
        <f t="shared" si="239"/>
        <v>0</v>
      </c>
      <c r="EJ96" s="5" t="s">
        <v>1372</v>
      </c>
      <c r="EK96" s="5" t="s">
        <v>1372</v>
      </c>
      <c r="EL96" t="e">
        <f t="shared" si="240"/>
        <v>#VALUE!</v>
      </c>
      <c r="EM96">
        <v>1</v>
      </c>
      <c r="EN96">
        <v>1</v>
      </c>
      <c r="EO96">
        <f t="shared" si="241"/>
        <v>0</v>
      </c>
      <c r="EP96" s="5" t="s">
        <v>1372</v>
      </c>
      <c r="EQ96" s="5" t="s">
        <v>1372</v>
      </c>
      <c r="ER96" t="e">
        <f t="shared" si="242"/>
        <v>#VALUE!</v>
      </c>
      <c r="ES96" s="5" t="s">
        <v>1372</v>
      </c>
      <c r="ET96" s="5" t="s">
        <v>1372</v>
      </c>
      <c r="EU96" t="e">
        <f t="shared" si="243"/>
        <v>#VALUE!</v>
      </c>
      <c r="EV96">
        <v>1</v>
      </c>
      <c r="EW96">
        <v>1</v>
      </c>
      <c r="EX96">
        <f t="shared" si="244"/>
        <v>0</v>
      </c>
      <c r="EY96" s="5" t="s">
        <v>1372</v>
      </c>
      <c r="EZ96" s="5" t="s">
        <v>1372</v>
      </c>
      <c r="FA96" t="e">
        <f t="shared" si="245"/>
        <v>#VALUE!</v>
      </c>
      <c r="FB96" s="5" t="s">
        <v>1372</v>
      </c>
      <c r="FC96" s="5" t="s">
        <v>1372</v>
      </c>
      <c r="FD96" t="e">
        <f t="shared" si="246"/>
        <v>#VALUE!</v>
      </c>
      <c r="FE96">
        <v>1</v>
      </c>
      <c r="FF96">
        <v>2</v>
      </c>
      <c r="FG96">
        <f t="shared" si="247"/>
        <v>1</v>
      </c>
      <c r="FH96">
        <v>1</v>
      </c>
      <c r="FI96">
        <v>1</v>
      </c>
      <c r="FJ96">
        <f t="shared" si="248"/>
        <v>0</v>
      </c>
      <c r="FK96" s="5" t="s">
        <v>1372</v>
      </c>
      <c r="FL96" s="5" t="s">
        <v>1372</v>
      </c>
      <c r="FM96" t="e">
        <f t="shared" si="249"/>
        <v>#VALUE!</v>
      </c>
      <c r="FN96">
        <v>1</v>
      </c>
      <c r="FO96">
        <v>1</v>
      </c>
      <c r="FP96">
        <f t="shared" si="250"/>
        <v>0</v>
      </c>
      <c r="FQ96">
        <v>1</v>
      </c>
      <c r="FR96">
        <v>2</v>
      </c>
      <c r="FS96">
        <f t="shared" si="251"/>
        <v>1</v>
      </c>
      <c r="FT96" s="5" t="s">
        <v>1372</v>
      </c>
      <c r="FU96" s="5" t="s">
        <v>1372</v>
      </c>
      <c r="FV96" t="e">
        <f t="shared" si="252"/>
        <v>#VALUE!</v>
      </c>
      <c r="FW96">
        <v>1</v>
      </c>
      <c r="FX96">
        <v>2</v>
      </c>
      <c r="FY96">
        <f t="shared" si="253"/>
        <v>1</v>
      </c>
      <c r="FZ96">
        <v>1</v>
      </c>
      <c r="GA96">
        <v>1</v>
      </c>
      <c r="GB96">
        <f t="shared" si="254"/>
        <v>0</v>
      </c>
      <c r="GC96" s="5" t="s">
        <v>1372</v>
      </c>
      <c r="GD96" s="5" t="s">
        <v>1372</v>
      </c>
      <c r="GE96" t="e">
        <f t="shared" si="255"/>
        <v>#VALUE!</v>
      </c>
      <c r="GF96">
        <v>1</v>
      </c>
      <c r="GG96">
        <v>2</v>
      </c>
      <c r="GH96">
        <f t="shared" si="256"/>
        <v>1</v>
      </c>
      <c r="GI96">
        <v>1</v>
      </c>
      <c r="GJ96">
        <v>1</v>
      </c>
      <c r="GK96">
        <f t="shared" si="257"/>
        <v>0</v>
      </c>
      <c r="GL96" s="5" t="s">
        <v>1372</v>
      </c>
      <c r="GM96" s="5" t="s">
        <v>1372</v>
      </c>
      <c r="GN96" t="e">
        <f t="shared" si="258"/>
        <v>#VALUE!</v>
      </c>
    </row>
    <row r="97" spans="1:196" x14ac:dyDescent="0.2">
      <c r="A97" s="5">
        <v>36</v>
      </c>
      <c r="B97">
        <v>1</v>
      </c>
      <c r="C97">
        <v>1</v>
      </c>
      <c r="D97">
        <f t="shared" si="194"/>
        <v>0</v>
      </c>
      <c r="E97">
        <v>1</v>
      </c>
      <c r="F97">
        <v>1</v>
      </c>
      <c r="G97">
        <f t="shared" si="195"/>
        <v>0</v>
      </c>
      <c r="H97" s="5" t="s">
        <v>1372</v>
      </c>
      <c r="I97" s="5" t="s">
        <v>1372</v>
      </c>
      <c r="J97" t="e">
        <f t="shared" si="196"/>
        <v>#VALUE!</v>
      </c>
      <c r="K97" s="5" t="s">
        <v>1372</v>
      </c>
      <c r="L97" s="5" t="s">
        <v>1372</v>
      </c>
      <c r="M97" t="e">
        <f t="shared" si="197"/>
        <v>#VALUE!</v>
      </c>
      <c r="N97">
        <v>1</v>
      </c>
      <c r="O97">
        <v>1</v>
      </c>
      <c r="P97">
        <f t="shared" si="198"/>
        <v>0</v>
      </c>
      <c r="Q97">
        <v>1</v>
      </c>
      <c r="R97">
        <v>1</v>
      </c>
      <c r="S97">
        <f t="shared" si="199"/>
        <v>0</v>
      </c>
      <c r="T97" s="5" t="s">
        <v>1372</v>
      </c>
      <c r="U97" s="5" t="s">
        <v>1372</v>
      </c>
      <c r="V97" t="e">
        <f t="shared" si="200"/>
        <v>#VALUE!</v>
      </c>
      <c r="W97" s="5" t="s">
        <v>1372</v>
      </c>
      <c r="X97" s="5" t="s">
        <v>1372</v>
      </c>
      <c r="Y97" t="e">
        <f t="shared" si="201"/>
        <v>#VALUE!</v>
      </c>
      <c r="Z97" s="5" t="s">
        <v>1372</v>
      </c>
      <c r="AA97" s="5" t="s">
        <v>1372</v>
      </c>
      <c r="AB97" t="e">
        <f t="shared" si="202"/>
        <v>#VALUE!</v>
      </c>
      <c r="AC97">
        <v>1</v>
      </c>
      <c r="AD97">
        <v>1</v>
      </c>
      <c r="AE97">
        <f t="shared" si="203"/>
        <v>0</v>
      </c>
      <c r="AF97">
        <v>1</v>
      </c>
      <c r="AG97">
        <v>1</v>
      </c>
      <c r="AH97">
        <f t="shared" si="204"/>
        <v>0</v>
      </c>
      <c r="AI97" s="5" t="s">
        <v>1372</v>
      </c>
      <c r="AJ97" s="5" t="s">
        <v>1372</v>
      </c>
      <c r="AK97" t="e">
        <f t="shared" si="205"/>
        <v>#VALUE!</v>
      </c>
      <c r="AL97" s="5" t="s">
        <v>1372</v>
      </c>
      <c r="AM97" s="5" t="s">
        <v>1372</v>
      </c>
      <c r="AN97" t="e">
        <f t="shared" si="206"/>
        <v>#VALUE!</v>
      </c>
      <c r="AO97" s="5" t="s">
        <v>1372</v>
      </c>
      <c r="AP97" s="5" t="s">
        <v>1372</v>
      </c>
      <c r="AQ97" t="e">
        <f t="shared" si="207"/>
        <v>#VALUE!</v>
      </c>
      <c r="AR97">
        <v>1</v>
      </c>
      <c r="AS97">
        <v>1</v>
      </c>
      <c r="AT97">
        <f t="shared" si="208"/>
        <v>0</v>
      </c>
      <c r="AU97">
        <v>1</v>
      </c>
      <c r="AV97">
        <v>1</v>
      </c>
      <c r="AW97">
        <f t="shared" si="209"/>
        <v>0</v>
      </c>
      <c r="AX97" s="5" t="s">
        <v>1372</v>
      </c>
      <c r="AY97" s="5" t="s">
        <v>1372</v>
      </c>
      <c r="AZ97" t="e">
        <f t="shared" si="210"/>
        <v>#VALUE!</v>
      </c>
      <c r="BA97" s="5" t="s">
        <v>1372</v>
      </c>
      <c r="BB97" s="5" t="s">
        <v>1372</v>
      </c>
      <c r="BC97" t="e">
        <f t="shared" si="211"/>
        <v>#VALUE!</v>
      </c>
      <c r="BD97">
        <v>1</v>
      </c>
      <c r="BE97">
        <v>1</v>
      </c>
      <c r="BF97">
        <f t="shared" si="212"/>
        <v>0</v>
      </c>
      <c r="BG97">
        <v>1</v>
      </c>
      <c r="BH97">
        <v>1</v>
      </c>
      <c r="BI97">
        <f t="shared" si="213"/>
        <v>0</v>
      </c>
      <c r="BJ97" s="5" t="s">
        <v>1372</v>
      </c>
      <c r="BK97" s="5" t="s">
        <v>1372</v>
      </c>
      <c r="BL97" t="e">
        <f t="shared" si="214"/>
        <v>#VALUE!</v>
      </c>
      <c r="BM97" s="5" t="s">
        <v>1372</v>
      </c>
      <c r="BN97" s="5" t="s">
        <v>1372</v>
      </c>
      <c r="BO97" t="e">
        <f t="shared" si="215"/>
        <v>#VALUE!</v>
      </c>
      <c r="BP97">
        <v>1</v>
      </c>
      <c r="BQ97">
        <v>1</v>
      </c>
      <c r="BR97">
        <f t="shared" si="216"/>
        <v>0</v>
      </c>
      <c r="BS97">
        <v>1</v>
      </c>
      <c r="BT97">
        <v>1</v>
      </c>
      <c r="BU97">
        <f t="shared" si="217"/>
        <v>0</v>
      </c>
      <c r="BV97" s="5" t="s">
        <v>1372</v>
      </c>
      <c r="BW97" s="5" t="s">
        <v>1372</v>
      </c>
      <c r="BX97" t="e">
        <f t="shared" si="218"/>
        <v>#VALUE!</v>
      </c>
      <c r="BY97" s="5" t="s">
        <v>1372</v>
      </c>
      <c r="BZ97" s="5" t="s">
        <v>1372</v>
      </c>
      <c r="CA97" t="e">
        <f t="shared" si="219"/>
        <v>#VALUE!</v>
      </c>
      <c r="CB97">
        <v>1</v>
      </c>
      <c r="CC97">
        <v>1</v>
      </c>
      <c r="CD97">
        <f t="shared" si="220"/>
        <v>0</v>
      </c>
      <c r="CE97">
        <v>1</v>
      </c>
      <c r="CF97">
        <v>1</v>
      </c>
      <c r="CG97">
        <f t="shared" si="221"/>
        <v>0</v>
      </c>
      <c r="CH97" s="5" t="s">
        <v>1372</v>
      </c>
      <c r="CI97" s="5" t="s">
        <v>1372</v>
      </c>
      <c r="CJ97" t="e">
        <f t="shared" si="222"/>
        <v>#VALUE!</v>
      </c>
      <c r="CK97" s="5" t="s">
        <v>1372</v>
      </c>
      <c r="CL97" s="5" t="s">
        <v>1372</v>
      </c>
      <c r="CM97" t="e">
        <f t="shared" si="223"/>
        <v>#VALUE!</v>
      </c>
      <c r="CN97" s="5" t="s">
        <v>1372</v>
      </c>
      <c r="CO97" s="5" t="s">
        <v>1372</v>
      </c>
      <c r="CP97" t="e">
        <f t="shared" si="224"/>
        <v>#VALUE!</v>
      </c>
      <c r="CQ97">
        <v>1</v>
      </c>
      <c r="CR97">
        <v>1</v>
      </c>
      <c r="CS97">
        <f t="shared" si="225"/>
        <v>0</v>
      </c>
      <c r="CT97">
        <v>1</v>
      </c>
      <c r="CU97">
        <v>1</v>
      </c>
      <c r="CV97">
        <f t="shared" si="226"/>
        <v>0</v>
      </c>
      <c r="CW97" s="5" t="s">
        <v>1372</v>
      </c>
      <c r="CX97" s="5" t="s">
        <v>1372</v>
      </c>
      <c r="CY97" t="e">
        <f t="shared" si="227"/>
        <v>#VALUE!</v>
      </c>
      <c r="CZ97">
        <v>1</v>
      </c>
      <c r="DA97">
        <v>1</v>
      </c>
      <c r="DB97">
        <f t="shared" si="228"/>
        <v>0</v>
      </c>
      <c r="DC97">
        <v>1</v>
      </c>
      <c r="DD97">
        <v>1</v>
      </c>
      <c r="DE97">
        <f t="shared" si="229"/>
        <v>0</v>
      </c>
      <c r="DF97" s="5" t="s">
        <v>1372</v>
      </c>
      <c r="DG97" s="5" t="s">
        <v>1372</v>
      </c>
      <c r="DH97" t="e">
        <f t="shared" si="230"/>
        <v>#VALUE!</v>
      </c>
      <c r="DI97">
        <v>1</v>
      </c>
      <c r="DJ97">
        <v>1</v>
      </c>
      <c r="DK97">
        <f t="shared" si="231"/>
        <v>0</v>
      </c>
      <c r="DL97">
        <v>1</v>
      </c>
      <c r="DM97">
        <v>1</v>
      </c>
      <c r="DN97">
        <f t="shared" si="232"/>
        <v>0</v>
      </c>
      <c r="DO97" s="5" t="s">
        <v>1372</v>
      </c>
      <c r="DP97" s="5" t="s">
        <v>1372</v>
      </c>
      <c r="DQ97" t="e">
        <f t="shared" si="233"/>
        <v>#VALUE!</v>
      </c>
      <c r="DR97">
        <v>1</v>
      </c>
      <c r="DS97">
        <v>1</v>
      </c>
      <c r="DT97">
        <f t="shared" si="234"/>
        <v>0</v>
      </c>
      <c r="DU97">
        <v>1</v>
      </c>
      <c r="DV97">
        <v>1</v>
      </c>
      <c r="DW97">
        <f t="shared" si="235"/>
        <v>0</v>
      </c>
      <c r="DX97" s="5" t="s">
        <v>1372</v>
      </c>
      <c r="DY97" s="5" t="s">
        <v>1372</v>
      </c>
      <c r="DZ97" t="e">
        <f t="shared" si="236"/>
        <v>#VALUE!</v>
      </c>
      <c r="EA97" s="5" t="s">
        <v>1372</v>
      </c>
      <c r="EB97" s="5" t="s">
        <v>1372</v>
      </c>
      <c r="EC97" t="e">
        <f t="shared" si="237"/>
        <v>#VALUE!</v>
      </c>
      <c r="ED97">
        <v>1</v>
      </c>
      <c r="EE97">
        <v>1</v>
      </c>
      <c r="EF97">
        <f t="shared" si="238"/>
        <v>0</v>
      </c>
      <c r="EG97">
        <v>1</v>
      </c>
      <c r="EH97">
        <v>1</v>
      </c>
      <c r="EI97">
        <f t="shared" si="239"/>
        <v>0</v>
      </c>
      <c r="EJ97" s="5" t="s">
        <v>1372</v>
      </c>
      <c r="EK97" s="5" t="s">
        <v>1372</v>
      </c>
      <c r="EL97" t="e">
        <f t="shared" si="240"/>
        <v>#VALUE!</v>
      </c>
      <c r="EM97">
        <v>1</v>
      </c>
      <c r="EN97">
        <v>1</v>
      </c>
      <c r="EO97">
        <f t="shared" si="241"/>
        <v>0</v>
      </c>
      <c r="EP97">
        <v>1</v>
      </c>
      <c r="EQ97">
        <v>1</v>
      </c>
      <c r="ER97">
        <f t="shared" si="242"/>
        <v>0</v>
      </c>
      <c r="ES97" s="5" t="s">
        <v>1372</v>
      </c>
      <c r="ET97" s="5" t="s">
        <v>1372</v>
      </c>
      <c r="EU97" t="e">
        <f t="shared" si="243"/>
        <v>#VALUE!</v>
      </c>
      <c r="EV97">
        <v>1</v>
      </c>
      <c r="EW97">
        <v>1</v>
      </c>
      <c r="EX97">
        <f t="shared" si="244"/>
        <v>0</v>
      </c>
      <c r="EY97">
        <v>1</v>
      </c>
      <c r="EZ97">
        <v>1</v>
      </c>
      <c r="FA97">
        <f t="shared" si="245"/>
        <v>0</v>
      </c>
      <c r="FB97" s="5" t="s">
        <v>1372</v>
      </c>
      <c r="FC97" s="5" t="s">
        <v>1372</v>
      </c>
      <c r="FD97" t="e">
        <f t="shared" si="246"/>
        <v>#VALUE!</v>
      </c>
      <c r="FE97">
        <v>1</v>
      </c>
      <c r="FF97">
        <v>1</v>
      </c>
      <c r="FG97">
        <f t="shared" si="247"/>
        <v>0</v>
      </c>
      <c r="FH97">
        <v>1</v>
      </c>
      <c r="FI97">
        <v>1</v>
      </c>
      <c r="FJ97">
        <f t="shared" si="248"/>
        <v>0</v>
      </c>
      <c r="FK97" s="5" t="s">
        <v>1372</v>
      </c>
      <c r="FL97" s="5" t="s">
        <v>1372</v>
      </c>
      <c r="FM97" t="e">
        <f t="shared" si="249"/>
        <v>#VALUE!</v>
      </c>
      <c r="FN97">
        <v>1</v>
      </c>
      <c r="FO97">
        <v>1</v>
      </c>
      <c r="FP97">
        <f t="shared" si="250"/>
        <v>0</v>
      </c>
      <c r="FQ97">
        <v>1</v>
      </c>
      <c r="FR97">
        <v>1</v>
      </c>
      <c r="FS97">
        <f t="shared" si="251"/>
        <v>0</v>
      </c>
      <c r="FT97" s="5" t="s">
        <v>1372</v>
      </c>
      <c r="FU97" s="5" t="s">
        <v>1372</v>
      </c>
      <c r="FV97" t="e">
        <f t="shared" si="252"/>
        <v>#VALUE!</v>
      </c>
      <c r="FW97">
        <v>1</v>
      </c>
      <c r="FX97">
        <v>1</v>
      </c>
      <c r="FY97">
        <f t="shared" si="253"/>
        <v>0</v>
      </c>
      <c r="FZ97">
        <v>1</v>
      </c>
      <c r="GA97">
        <v>1</v>
      </c>
      <c r="GB97">
        <f t="shared" si="254"/>
        <v>0</v>
      </c>
      <c r="GC97" s="5" t="s">
        <v>1372</v>
      </c>
      <c r="GD97" s="5" t="s">
        <v>1372</v>
      </c>
      <c r="GE97" t="e">
        <f t="shared" si="255"/>
        <v>#VALUE!</v>
      </c>
      <c r="GF97">
        <v>1</v>
      </c>
      <c r="GG97">
        <v>1</v>
      </c>
      <c r="GH97">
        <f t="shared" si="256"/>
        <v>0</v>
      </c>
      <c r="GI97">
        <v>1</v>
      </c>
      <c r="GJ97">
        <v>1</v>
      </c>
      <c r="GK97">
        <f t="shared" si="257"/>
        <v>0</v>
      </c>
      <c r="GL97" s="5" t="s">
        <v>1372</v>
      </c>
      <c r="GM97" s="5" t="s">
        <v>1372</v>
      </c>
      <c r="GN97" t="e">
        <f t="shared" si="258"/>
        <v>#VALUE!</v>
      </c>
    </row>
    <row r="98" spans="1:196" x14ac:dyDescent="0.2">
      <c r="A98" s="5">
        <v>37</v>
      </c>
      <c r="B98">
        <v>1</v>
      </c>
      <c r="C98">
        <v>1</v>
      </c>
      <c r="D98">
        <f t="shared" si="194"/>
        <v>0</v>
      </c>
      <c r="E98">
        <v>2</v>
      </c>
      <c r="F98">
        <v>2</v>
      </c>
      <c r="G98">
        <f t="shared" si="195"/>
        <v>0</v>
      </c>
      <c r="H98" s="5" t="s">
        <v>1372</v>
      </c>
      <c r="I98" s="5" t="s">
        <v>1372</v>
      </c>
      <c r="J98" t="e">
        <f t="shared" si="196"/>
        <v>#VALUE!</v>
      </c>
      <c r="K98" s="5" t="s">
        <v>1372</v>
      </c>
      <c r="L98" s="5" t="s">
        <v>1372</v>
      </c>
      <c r="M98" t="e">
        <f t="shared" si="197"/>
        <v>#VALUE!</v>
      </c>
      <c r="N98">
        <v>2</v>
      </c>
      <c r="O98">
        <v>2</v>
      </c>
      <c r="P98">
        <f t="shared" si="198"/>
        <v>0</v>
      </c>
      <c r="Q98">
        <v>2</v>
      </c>
      <c r="R98">
        <v>2</v>
      </c>
      <c r="S98">
        <f t="shared" si="199"/>
        <v>0</v>
      </c>
      <c r="T98" s="5" t="s">
        <v>1372</v>
      </c>
      <c r="U98" s="5" t="s">
        <v>1372</v>
      </c>
      <c r="V98" t="e">
        <f t="shared" si="200"/>
        <v>#VALUE!</v>
      </c>
      <c r="W98" s="5" t="s">
        <v>1372</v>
      </c>
      <c r="X98" s="5" t="s">
        <v>1372</v>
      </c>
      <c r="Y98" t="e">
        <f t="shared" si="201"/>
        <v>#VALUE!</v>
      </c>
      <c r="Z98" s="5" t="s">
        <v>1372</v>
      </c>
      <c r="AA98" s="5" t="s">
        <v>1372</v>
      </c>
      <c r="AB98" t="e">
        <f t="shared" si="202"/>
        <v>#VALUE!</v>
      </c>
      <c r="AC98">
        <v>1</v>
      </c>
      <c r="AD98">
        <v>2</v>
      </c>
      <c r="AE98">
        <f t="shared" si="203"/>
        <v>1</v>
      </c>
      <c r="AF98">
        <v>1</v>
      </c>
      <c r="AG98">
        <v>2</v>
      </c>
      <c r="AH98">
        <f t="shared" si="204"/>
        <v>1</v>
      </c>
      <c r="AI98" s="5" t="s">
        <v>1372</v>
      </c>
      <c r="AJ98" s="5" t="s">
        <v>1372</v>
      </c>
      <c r="AK98" t="e">
        <f t="shared" si="205"/>
        <v>#VALUE!</v>
      </c>
      <c r="AL98" s="5" t="s">
        <v>1372</v>
      </c>
      <c r="AM98" s="5" t="s">
        <v>1372</v>
      </c>
      <c r="AN98" t="e">
        <f t="shared" si="206"/>
        <v>#VALUE!</v>
      </c>
      <c r="AO98" s="5" t="s">
        <v>1372</v>
      </c>
      <c r="AP98" s="5" t="s">
        <v>1372</v>
      </c>
      <c r="AQ98" t="e">
        <f t="shared" si="207"/>
        <v>#VALUE!</v>
      </c>
      <c r="AR98">
        <v>1</v>
      </c>
      <c r="AS98">
        <v>1</v>
      </c>
      <c r="AT98">
        <f t="shared" si="208"/>
        <v>0</v>
      </c>
      <c r="AU98">
        <v>1</v>
      </c>
      <c r="AV98">
        <v>1</v>
      </c>
      <c r="AW98">
        <f t="shared" si="209"/>
        <v>0</v>
      </c>
      <c r="AX98" s="5" t="s">
        <v>1372</v>
      </c>
      <c r="AY98" s="5" t="s">
        <v>1372</v>
      </c>
      <c r="AZ98" t="e">
        <f t="shared" si="210"/>
        <v>#VALUE!</v>
      </c>
      <c r="BA98" s="5" t="s">
        <v>1372</v>
      </c>
      <c r="BB98" s="5" t="s">
        <v>1372</v>
      </c>
      <c r="BC98" t="e">
        <f t="shared" si="211"/>
        <v>#VALUE!</v>
      </c>
      <c r="BD98">
        <v>2</v>
      </c>
      <c r="BE98">
        <v>2</v>
      </c>
      <c r="BF98">
        <f t="shared" si="212"/>
        <v>0</v>
      </c>
      <c r="BG98">
        <v>1</v>
      </c>
      <c r="BH98">
        <v>1</v>
      </c>
      <c r="BI98">
        <f t="shared" si="213"/>
        <v>0</v>
      </c>
      <c r="BJ98" s="5" t="s">
        <v>1372</v>
      </c>
      <c r="BK98" s="5" t="s">
        <v>1372</v>
      </c>
      <c r="BL98" t="e">
        <f t="shared" si="214"/>
        <v>#VALUE!</v>
      </c>
      <c r="BM98" s="5" t="s">
        <v>1372</v>
      </c>
      <c r="BN98" s="5" t="s">
        <v>1372</v>
      </c>
      <c r="BO98" t="e">
        <f t="shared" si="215"/>
        <v>#VALUE!</v>
      </c>
      <c r="BP98">
        <v>1</v>
      </c>
      <c r="BQ98">
        <v>3</v>
      </c>
      <c r="BR98">
        <f t="shared" si="216"/>
        <v>2</v>
      </c>
      <c r="BS98">
        <v>1</v>
      </c>
      <c r="BT98">
        <v>1</v>
      </c>
      <c r="BU98">
        <f t="shared" si="217"/>
        <v>0</v>
      </c>
      <c r="BV98">
        <v>1</v>
      </c>
      <c r="BW98">
        <v>1</v>
      </c>
      <c r="BX98">
        <f t="shared" si="218"/>
        <v>0</v>
      </c>
      <c r="BY98" s="5" t="s">
        <v>1372</v>
      </c>
      <c r="BZ98" s="5" t="s">
        <v>1372</v>
      </c>
      <c r="CA98" t="e">
        <f t="shared" si="219"/>
        <v>#VALUE!</v>
      </c>
      <c r="CB98">
        <v>1</v>
      </c>
      <c r="CC98">
        <v>2</v>
      </c>
      <c r="CD98">
        <f t="shared" si="220"/>
        <v>1</v>
      </c>
      <c r="CE98">
        <v>1</v>
      </c>
      <c r="CF98">
        <v>2</v>
      </c>
      <c r="CG98">
        <f t="shared" si="221"/>
        <v>1</v>
      </c>
      <c r="CH98">
        <v>1</v>
      </c>
      <c r="CI98">
        <v>1</v>
      </c>
      <c r="CJ98">
        <f t="shared" si="222"/>
        <v>0</v>
      </c>
      <c r="CK98" s="5" t="s">
        <v>1372</v>
      </c>
      <c r="CL98" s="5" t="s">
        <v>1372</v>
      </c>
      <c r="CM98" t="e">
        <f t="shared" si="223"/>
        <v>#VALUE!</v>
      </c>
      <c r="CN98" s="5" t="s">
        <v>1372</v>
      </c>
      <c r="CO98" s="5" t="s">
        <v>1372</v>
      </c>
      <c r="CP98" t="e">
        <f t="shared" si="224"/>
        <v>#VALUE!</v>
      </c>
      <c r="CQ98">
        <v>2</v>
      </c>
      <c r="CR98">
        <v>2</v>
      </c>
      <c r="CS98">
        <f t="shared" si="225"/>
        <v>0</v>
      </c>
      <c r="CT98">
        <v>1</v>
      </c>
      <c r="CU98">
        <v>1</v>
      </c>
      <c r="CV98">
        <f t="shared" si="226"/>
        <v>0</v>
      </c>
      <c r="CW98" s="5" t="s">
        <v>1372</v>
      </c>
      <c r="CX98" s="5" t="s">
        <v>1372</v>
      </c>
      <c r="CY98" t="e">
        <f t="shared" si="227"/>
        <v>#VALUE!</v>
      </c>
      <c r="CZ98">
        <v>1</v>
      </c>
      <c r="DA98">
        <v>1</v>
      </c>
      <c r="DB98">
        <f t="shared" si="228"/>
        <v>0</v>
      </c>
      <c r="DC98">
        <v>1</v>
      </c>
      <c r="DD98">
        <v>1</v>
      </c>
      <c r="DE98">
        <f t="shared" si="229"/>
        <v>0</v>
      </c>
      <c r="DF98" s="5" t="s">
        <v>1372</v>
      </c>
      <c r="DG98" s="5" t="s">
        <v>1372</v>
      </c>
      <c r="DH98" t="e">
        <f t="shared" si="230"/>
        <v>#VALUE!</v>
      </c>
      <c r="DI98">
        <v>1</v>
      </c>
      <c r="DJ98">
        <v>1</v>
      </c>
      <c r="DK98">
        <f t="shared" si="231"/>
        <v>0</v>
      </c>
      <c r="DL98">
        <v>1</v>
      </c>
      <c r="DM98">
        <v>1</v>
      </c>
      <c r="DN98">
        <f t="shared" si="232"/>
        <v>0</v>
      </c>
      <c r="DO98" s="5" t="s">
        <v>1372</v>
      </c>
      <c r="DP98" s="5" t="s">
        <v>1372</v>
      </c>
      <c r="DQ98" t="e">
        <f t="shared" si="233"/>
        <v>#VALUE!</v>
      </c>
      <c r="DR98">
        <v>1</v>
      </c>
      <c r="DS98">
        <v>1</v>
      </c>
      <c r="DT98">
        <f t="shared" si="234"/>
        <v>0</v>
      </c>
      <c r="DU98">
        <v>1</v>
      </c>
      <c r="DV98">
        <v>1</v>
      </c>
      <c r="DW98">
        <f t="shared" si="235"/>
        <v>0</v>
      </c>
      <c r="DX98" s="5" t="s">
        <v>1372</v>
      </c>
      <c r="DY98" s="5" t="s">
        <v>1372</v>
      </c>
      <c r="DZ98" t="e">
        <f t="shared" si="236"/>
        <v>#VALUE!</v>
      </c>
      <c r="EA98" s="5" t="s">
        <v>1372</v>
      </c>
      <c r="EB98" s="5" t="s">
        <v>1372</v>
      </c>
      <c r="EC98" t="e">
        <f t="shared" si="237"/>
        <v>#VALUE!</v>
      </c>
      <c r="ED98">
        <v>2</v>
      </c>
      <c r="EE98">
        <v>2</v>
      </c>
      <c r="EF98">
        <f t="shared" si="238"/>
        <v>0</v>
      </c>
      <c r="EG98">
        <v>1</v>
      </c>
      <c r="EH98">
        <v>1</v>
      </c>
      <c r="EI98">
        <f t="shared" si="239"/>
        <v>0</v>
      </c>
      <c r="EJ98" s="5" t="s">
        <v>1372</v>
      </c>
      <c r="EK98" s="5" t="s">
        <v>1372</v>
      </c>
      <c r="EL98" t="e">
        <f t="shared" si="240"/>
        <v>#VALUE!</v>
      </c>
      <c r="EM98">
        <v>2</v>
      </c>
      <c r="EN98">
        <v>2</v>
      </c>
      <c r="EO98">
        <f t="shared" si="241"/>
        <v>0</v>
      </c>
      <c r="EP98">
        <v>1</v>
      </c>
      <c r="EQ98">
        <v>1</v>
      </c>
      <c r="ER98">
        <f t="shared" si="242"/>
        <v>0</v>
      </c>
      <c r="ES98" s="5" t="s">
        <v>1372</v>
      </c>
      <c r="ET98" s="5" t="s">
        <v>1372</v>
      </c>
      <c r="EU98" t="e">
        <f t="shared" si="243"/>
        <v>#VALUE!</v>
      </c>
      <c r="EV98">
        <v>1</v>
      </c>
      <c r="EW98">
        <v>1</v>
      </c>
      <c r="EX98">
        <f t="shared" si="244"/>
        <v>0</v>
      </c>
      <c r="EY98">
        <v>2</v>
      </c>
      <c r="EZ98">
        <v>2</v>
      </c>
      <c r="FA98">
        <f t="shared" si="245"/>
        <v>0</v>
      </c>
      <c r="FB98" s="5" t="s">
        <v>1372</v>
      </c>
      <c r="FC98" s="5" t="s">
        <v>1372</v>
      </c>
      <c r="FD98" t="e">
        <f t="shared" si="246"/>
        <v>#VALUE!</v>
      </c>
      <c r="FE98">
        <v>1</v>
      </c>
      <c r="FF98">
        <v>2</v>
      </c>
      <c r="FG98">
        <f t="shared" si="247"/>
        <v>1</v>
      </c>
      <c r="FH98">
        <v>1</v>
      </c>
      <c r="FI98">
        <v>1</v>
      </c>
      <c r="FJ98">
        <f t="shared" si="248"/>
        <v>0</v>
      </c>
      <c r="FK98" s="5" t="s">
        <v>1372</v>
      </c>
      <c r="FL98" s="5" t="s">
        <v>1372</v>
      </c>
      <c r="FM98" t="e">
        <f t="shared" si="249"/>
        <v>#VALUE!</v>
      </c>
      <c r="FN98">
        <v>1</v>
      </c>
      <c r="FO98">
        <v>1</v>
      </c>
      <c r="FP98">
        <f t="shared" si="250"/>
        <v>0</v>
      </c>
      <c r="FQ98">
        <v>1</v>
      </c>
      <c r="FR98">
        <v>2</v>
      </c>
      <c r="FS98">
        <f t="shared" si="251"/>
        <v>1</v>
      </c>
      <c r="FT98" s="5" t="s">
        <v>1372</v>
      </c>
      <c r="FU98" s="5" t="s">
        <v>1372</v>
      </c>
      <c r="FV98" t="e">
        <f t="shared" si="252"/>
        <v>#VALUE!</v>
      </c>
      <c r="FW98">
        <v>1</v>
      </c>
      <c r="FX98">
        <v>1</v>
      </c>
      <c r="FY98">
        <f t="shared" si="253"/>
        <v>0</v>
      </c>
      <c r="FZ98" s="5" t="s">
        <v>1372</v>
      </c>
      <c r="GA98" s="5" t="s">
        <v>1372</v>
      </c>
      <c r="GB98" t="e">
        <f t="shared" si="254"/>
        <v>#VALUE!</v>
      </c>
      <c r="GC98" s="5" t="s">
        <v>1372</v>
      </c>
      <c r="GD98" s="5" t="s">
        <v>1372</v>
      </c>
      <c r="GE98" t="e">
        <f t="shared" si="255"/>
        <v>#VALUE!</v>
      </c>
      <c r="GF98">
        <v>1</v>
      </c>
      <c r="GG98">
        <v>2</v>
      </c>
      <c r="GH98">
        <f t="shared" si="256"/>
        <v>1</v>
      </c>
      <c r="GI98">
        <v>1</v>
      </c>
      <c r="GJ98">
        <v>2</v>
      </c>
      <c r="GK98">
        <f t="shared" si="257"/>
        <v>1</v>
      </c>
      <c r="GL98" s="5" t="s">
        <v>1372</v>
      </c>
      <c r="GM98" s="5" t="s">
        <v>1372</v>
      </c>
      <c r="GN98" t="e">
        <f t="shared" si="258"/>
        <v>#VALUE!</v>
      </c>
    </row>
    <row r="99" spans="1:196" x14ac:dyDescent="0.2">
      <c r="A99" s="5">
        <v>38</v>
      </c>
      <c r="B99">
        <v>1</v>
      </c>
      <c r="C99">
        <v>2</v>
      </c>
      <c r="D99">
        <f t="shared" si="194"/>
        <v>1</v>
      </c>
      <c r="E99">
        <v>3</v>
      </c>
      <c r="F99">
        <v>3</v>
      </c>
      <c r="G99">
        <f t="shared" si="195"/>
        <v>1</v>
      </c>
      <c r="H99">
        <v>2</v>
      </c>
      <c r="I99">
        <v>2</v>
      </c>
      <c r="J99">
        <f t="shared" si="196"/>
        <v>0</v>
      </c>
      <c r="K99" s="5" t="s">
        <v>1372</v>
      </c>
      <c r="L99" s="5" t="s">
        <v>1372</v>
      </c>
      <c r="M99" t="e">
        <f t="shared" si="197"/>
        <v>#VALUE!</v>
      </c>
      <c r="N99">
        <v>2</v>
      </c>
      <c r="O99">
        <v>3</v>
      </c>
      <c r="P99">
        <f t="shared" si="198"/>
        <v>1</v>
      </c>
      <c r="Q99">
        <v>2</v>
      </c>
      <c r="R99">
        <v>2</v>
      </c>
      <c r="S99">
        <f t="shared" si="199"/>
        <v>0</v>
      </c>
      <c r="T99" s="5" t="s">
        <v>1372</v>
      </c>
      <c r="U99" s="5" t="s">
        <v>1372</v>
      </c>
      <c r="V99" t="e">
        <f t="shared" si="200"/>
        <v>#VALUE!</v>
      </c>
      <c r="W99" s="5" t="s">
        <v>1372</v>
      </c>
      <c r="X99" s="5" t="s">
        <v>1372</v>
      </c>
      <c r="Y99" t="e">
        <f t="shared" si="201"/>
        <v>#VALUE!</v>
      </c>
      <c r="Z99" s="5" t="s">
        <v>1372</v>
      </c>
      <c r="AA99" s="5" t="s">
        <v>1372</v>
      </c>
      <c r="AB99" t="e">
        <f t="shared" si="202"/>
        <v>#VALUE!</v>
      </c>
      <c r="AC99">
        <v>1</v>
      </c>
      <c r="AD99">
        <v>1</v>
      </c>
      <c r="AE99">
        <f t="shared" si="203"/>
        <v>0</v>
      </c>
      <c r="AF99">
        <v>1</v>
      </c>
      <c r="AG99">
        <v>1</v>
      </c>
      <c r="AH99">
        <f t="shared" si="204"/>
        <v>0</v>
      </c>
      <c r="AI99" s="5" t="s">
        <v>1372</v>
      </c>
      <c r="AJ99" s="5" t="s">
        <v>1372</v>
      </c>
      <c r="AK99" t="e">
        <f t="shared" si="205"/>
        <v>#VALUE!</v>
      </c>
      <c r="AL99" s="5" t="s">
        <v>1372</v>
      </c>
      <c r="AM99" s="5" t="s">
        <v>1372</v>
      </c>
      <c r="AN99" t="e">
        <f t="shared" si="206"/>
        <v>#VALUE!</v>
      </c>
      <c r="AO99" s="5" t="s">
        <v>1372</v>
      </c>
      <c r="AP99" s="5" t="s">
        <v>1372</v>
      </c>
      <c r="AQ99" t="e">
        <f t="shared" si="207"/>
        <v>#VALUE!</v>
      </c>
      <c r="AR99">
        <v>2</v>
      </c>
      <c r="AS99">
        <v>2</v>
      </c>
      <c r="AT99">
        <f t="shared" si="208"/>
        <v>0</v>
      </c>
      <c r="AU99">
        <v>1</v>
      </c>
      <c r="AV99">
        <v>2</v>
      </c>
      <c r="AW99">
        <f t="shared" si="209"/>
        <v>1</v>
      </c>
      <c r="AX99" s="5" t="s">
        <v>1372</v>
      </c>
      <c r="AY99" s="5" t="s">
        <v>1372</v>
      </c>
      <c r="AZ99" t="e">
        <f t="shared" si="210"/>
        <v>#VALUE!</v>
      </c>
      <c r="BA99" s="5" t="s">
        <v>1372</v>
      </c>
      <c r="BB99" s="5" t="s">
        <v>1372</v>
      </c>
      <c r="BC99" t="e">
        <f t="shared" si="211"/>
        <v>#VALUE!</v>
      </c>
      <c r="BD99">
        <v>1</v>
      </c>
      <c r="BE99">
        <v>2</v>
      </c>
      <c r="BF99">
        <f t="shared" si="212"/>
        <v>1</v>
      </c>
      <c r="BG99">
        <v>1</v>
      </c>
      <c r="BH99">
        <v>2</v>
      </c>
      <c r="BI99">
        <f t="shared" si="213"/>
        <v>1</v>
      </c>
      <c r="BJ99" s="5" t="s">
        <v>1372</v>
      </c>
      <c r="BK99" s="5" t="s">
        <v>1372</v>
      </c>
      <c r="BL99" t="e">
        <f t="shared" si="214"/>
        <v>#VALUE!</v>
      </c>
      <c r="BM99" s="5" t="s">
        <v>1372</v>
      </c>
      <c r="BN99" s="5" t="s">
        <v>1372</v>
      </c>
      <c r="BO99" t="e">
        <f t="shared" si="215"/>
        <v>#VALUE!</v>
      </c>
      <c r="BP99">
        <v>1</v>
      </c>
      <c r="BQ99">
        <v>2</v>
      </c>
      <c r="BR99">
        <f t="shared" si="216"/>
        <v>1</v>
      </c>
      <c r="BS99">
        <v>1</v>
      </c>
      <c r="BT99">
        <v>1</v>
      </c>
      <c r="BU99">
        <f t="shared" si="217"/>
        <v>0</v>
      </c>
      <c r="BV99" s="5" t="s">
        <v>1372</v>
      </c>
      <c r="BW99" s="5" t="s">
        <v>1372</v>
      </c>
      <c r="BX99" t="e">
        <f t="shared" si="218"/>
        <v>#VALUE!</v>
      </c>
      <c r="BY99" s="5" t="s">
        <v>1372</v>
      </c>
      <c r="BZ99" s="5" t="s">
        <v>1372</v>
      </c>
      <c r="CA99" t="e">
        <f t="shared" si="219"/>
        <v>#VALUE!</v>
      </c>
      <c r="CB99">
        <v>1</v>
      </c>
      <c r="CC99">
        <v>1</v>
      </c>
      <c r="CD99">
        <f t="shared" si="220"/>
        <v>0</v>
      </c>
      <c r="CE99">
        <v>1</v>
      </c>
      <c r="CF99">
        <v>1</v>
      </c>
      <c r="CG99">
        <f t="shared" si="221"/>
        <v>0</v>
      </c>
      <c r="CH99" s="5" t="s">
        <v>1372</v>
      </c>
      <c r="CI99" s="5" t="s">
        <v>1372</v>
      </c>
      <c r="CJ99" t="e">
        <f t="shared" si="222"/>
        <v>#VALUE!</v>
      </c>
      <c r="CK99" s="5" t="s">
        <v>1372</v>
      </c>
      <c r="CL99" s="5" t="s">
        <v>1372</v>
      </c>
      <c r="CM99" t="e">
        <f t="shared" si="223"/>
        <v>#VALUE!</v>
      </c>
      <c r="CN99" s="5" t="s">
        <v>1372</v>
      </c>
      <c r="CO99" s="5" t="s">
        <v>1372</v>
      </c>
      <c r="CP99" t="e">
        <f t="shared" si="224"/>
        <v>#VALUE!</v>
      </c>
      <c r="CQ99">
        <v>1</v>
      </c>
      <c r="CR99">
        <v>1</v>
      </c>
      <c r="CS99">
        <f t="shared" si="225"/>
        <v>0</v>
      </c>
      <c r="CT99">
        <v>1</v>
      </c>
      <c r="CU99">
        <v>1</v>
      </c>
      <c r="CV99">
        <f t="shared" si="226"/>
        <v>0</v>
      </c>
      <c r="CW99" s="5" t="s">
        <v>1372</v>
      </c>
      <c r="CX99" s="5" t="s">
        <v>1372</v>
      </c>
      <c r="CY99" t="e">
        <f t="shared" si="227"/>
        <v>#VALUE!</v>
      </c>
      <c r="CZ99">
        <v>1</v>
      </c>
      <c r="DA99">
        <v>1</v>
      </c>
      <c r="DB99">
        <f t="shared" si="228"/>
        <v>0</v>
      </c>
      <c r="DC99">
        <v>4</v>
      </c>
      <c r="DD99">
        <v>2</v>
      </c>
      <c r="DE99">
        <f t="shared" si="229"/>
        <v>2</v>
      </c>
      <c r="DF99">
        <v>1</v>
      </c>
      <c r="DG99">
        <v>1</v>
      </c>
      <c r="DH99">
        <f t="shared" si="230"/>
        <v>0</v>
      </c>
      <c r="DI99">
        <v>1</v>
      </c>
      <c r="DJ99">
        <v>1</v>
      </c>
      <c r="DK99">
        <f t="shared" si="231"/>
        <v>0</v>
      </c>
      <c r="DL99" s="5" t="s">
        <v>1372</v>
      </c>
      <c r="DM99" s="5" t="s">
        <v>1372</v>
      </c>
      <c r="DN99" t="e">
        <f t="shared" si="232"/>
        <v>#VALUE!</v>
      </c>
      <c r="DO99" s="5" t="s">
        <v>1372</v>
      </c>
      <c r="DP99" s="5" t="s">
        <v>1372</v>
      </c>
      <c r="DQ99" t="e">
        <f t="shared" si="233"/>
        <v>#VALUE!</v>
      </c>
      <c r="DR99">
        <v>1</v>
      </c>
      <c r="DS99">
        <v>2</v>
      </c>
      <c r="DT99">
        <f t="shared" si="234"/>
        <v>1</v>
      </c>
      <c r="DU99">
        <v>1</v>
      </c>
      <c r="DV99">
        <v>1</v>
      </c>
      <c r="DW99">
        <f t="shared" si="235"/>
        <v>0</v>
      </c>
      <c r="DX99" s="5" t="s">
        <v>1372</v>
      </c>
      <c r="DY99" s="5" t="s">
        <v>1372</v>
      </c>
      <c r="DZ99" t="e">
        <f t="shared" si="236"/>
        <v>#VALUE!</v>
      </c>
      <c r="EA99" s="5" t="s">
        <v>1372</v>
      </c>
      <c r="EB99" s="5" t="s">
        <v>1372</v>
      </c>
      <c r="EC99" t="e">
        <f t="shared" si="237"/>
        <v>#VALUE!</v>
      </c>
      <c r="ED99">
        <v>1</v>
      </c>
      <c r="EE99">
        <v>1</v>
      </c>
      <c r="EF99">
        <f t="shared" si="238"/>
        <v>0</v>
      </c>
      <c r="EG99">
        <v>1</v>
      </c>
      <c r="EH99">
        <v>1</v>
      </c>
      <c r="EI99">
        <f t="shared" si="239"/>
        <v>0</v>
      </c>
      <c r="EJ99" s="5" t="s">
        <v>1372</v>
      </c>
      <c r="EK99" s="5" t="s">
        <v>1372</v>
      </c>
      <c r="EL99" t="e">
        <f t="shared" si="240"/>
        <v>#VALUE!</v>
      </c>
      <c r="EM99">
        <v>1</v>
      </c>
      <c r="EN99">
        <v>1</v>
      </c>
      <c r="EO99">
        <f t="shared" si="241"/>
        <v>0</v>
      </c>
      <c r="EP99">
        <v>1</v>
      </c>
      <c r="EQ99">
        <v>1</v>
      </c>
      <c r="ER99">
        <f t="shared" si="242"/>
        <v>0</v>
      </c>
      <c r="ES99" s="5" t="s">
        <v>1372</v>
      </c>
      <c r="ET99" s="5" t="s">
        <v>1372</v>
      </c>
      <c r="EU99" t="e">
        <f t="shared" si="243"/>
        <v>#VALUE!</v>
      </c>
      <c r="EV99">
        <v>1</v>
      </c>
      <c r="EW99">
        <v>1</v>
      </c>
      <c r="EX99">
        <f t="shared" si="244"/>
        <v>0</v>
      </c>
      <c r="EY99">
        <v>1</v>
      </c>
      <c r="EZ99">
        <v>1</v>
      </c>
      <c r="FA99">
        <f t="shared" si="245"/>
        <v>0</v>
      </c>
      <c r="FB99" s="5" t="s">
        <v>1372</v>
      </c>
      <c r="FC99" s="5" t="s">
        <v>1372</v>
      </c>
      <c r="FD99" t="e">
        <f t="shared" si="246"/>
        <v>#VALUE!</v>
      </c>
      <c r="FE99">
        <v>1</v>
      </c>
      <c r="FF99">
        <v>1</v>
      </c>
      <c r="FG99">
        <f t="shared" si="247"/>
        <v>0</v>
      </c>
      <c r="FH99">
        <v>1</v>
      </c>
      <c r="FI99">
        <v>1</v>
      </c>
      <c r="FJ99">
        <f t="shared" si="248"/>
        <v>0</v>
      </c>
      <c r="FK99" s="5" t="s">
        <v>1372</v>
      </c>
      <c r="FL99" s="5" t="s">
        <v>1372</v>
      </c>
      <c r="FM99" t="e">
        <f t="shared" si="249"/>
        <v>#VALUE!</v>
      </c>
      <c r="FN99">
        <v>1</v>
      </c>
      <c r="FO99">
        <v>1</v>
      </c>
      <c r="FP99">
        <f t="shared" si="250"/>
        <v>0</v>
      </c>
      <c r="FQ99">
        <v>1</v>
      </c>
      <c r="FR99">
        <v>2</v>
      </c>
      <c r="FS99">
        <f t="shared" si="251"/>
        <v>1</v>
      </c>
      <c r="FT99" s="5" t="s">
        <v>1372</v>
      </c>
      <c r="FU99" s="5" t="s">
        <v>1372</v>
      </c>
      <c r="FV99" t="e">
        <f t="shared" si="252"/>
        <v>#VALUE!</v>
      </c>
      <c r="FW99">
        <v>1</v>
      </c>
      <c r="FX99">
        <v>1</v>
      </c>
      <c r="FY99">
        <f t="shared" si="253"/>
        <v>0</v>
      </c>
      <c r="FZ99">
        <v>1</v>
      </c>
      <c r="GA99">
        <v>1</v>
      </c>
      <c r="GB99">
        <f t="shared" si="254"/>
        <v>0</v>
      </c>
      <c r="GC99" s="5" t="s">
        <v>1372</v>
      </c>
      <c r="GD99" s="5" t="s">
        <v>1372</v>
      </c>
      <c r="GE99" t="e">
        <f t="shared" si="255"/>
        <v>#VALUE!</v>
      </c>
      <c r="GF99">
        <v>1</v>
      </c>
      <c r="GG99">
        <v>1</v>
      </c>
      <c r="GH99">
        <f t="shared" si="256"/>
        <v>0</v>
      </c>
      <c r="GI99">
        <v>1</v>
      </c>
      <c r="GJ99">
        <v>1</v>
      </c>
      <c r="GK99">
        <f t="shared" si="257"/>
        <v>0</v>
      </c>
      <c r="GL99" s="5" t="s">
        <v>1372</v>
      </c>
      <c r="GM99" s="5" t="s">
        <v>1372</v>
      </c>
      <c r="GN99" t="e">
        <f t="shared" si="258"/>
        <v>#VALUE!</v>
      </c>
    </row>
    <row r="100" spans="1:196" x14ac:dyDescent="0.2">
      <c r="A100" s="5">
        <v>39</v>
      </c>
      <c r="B100">
        <v>1</v>
      </c>
      <c r="C100">
        <v>1</v>
      </c>
      <c r="D100">
        <f t="shared" si="194"/>
        <v>0</v>
      </c>
      <c r="E100" s="5" t="s">
        <v>1372</v>
      </c>
      <c r="F100" s="5" t="s">
        <v>1372</v>
      </c>
      <c r="G100" t="e">
        <f t="shared" si="195"/>
        <v>#VALUE!</v>
      </c>
      <c r="H100" s="5" t="s">
        <v>1372</v>
      </c>
      <c r="I100" s="5" t="s">
        <v>1372</v>
      </c>
      <c r="J100" t="e">
        <f t="shared" si="196"/>
        <v>#VALUE!</v>
      </c>
      <c r="K100" s="5" t="s">
        <v>1372</v>
      </c>
      <c r="L100" s="5" t="s">
        <v>1372</v>
      </c>
      <c r="M100" t="e">
        <f t="shared" si="197"/>
        <v>#VALUE!</v>
      </c>
      <c r="N100">
        <v>1</v>
      </c>
      <c r="O100">
        <v>1</v>
      </c>
      <c r="P100">
        <f t="shared" si="198"/>
        <v>0</v>
      </c>
      <c r="Q100">
        <v>2</v>
      </c>
      <c r="R100">
        <v>2</v>
      </c>
      <c r="S100">
        <f t="shared" si="199"/>
        <v>0</v>
      </c>
      <c r="T100" s="5" t="s">
        <v>1372</v>
      </c>
      <c r="U100" s="5" t="s">
        <v>1372</v>
      </c>
      <c r="V100" t="e">
        <f t="shared" si="200"/>
        <v>#VALUE!</v>
      </c>
      <c r="W100" s="5" t="s">
        <v>1372</v>
      </c>
      <c r="X100" s="5" t="s">
        <v>1372</v>
      </c>
      <c r="Y100" t="e">
        <f t="shared" si="201"/>
        <v>#VALUE!</v>
      </c>
      <c r="Z100" s="5" t="s">
        <v>1372</v>
      </c>
      <c r="AA100" s="5" t="s">
        <v>1372</v>
      </c>
      <c r="AB100" t="e">
        <f t="shared" si="202"/>
        <v>#VALUE!</v>
      </c>
      <c r="AC100">
        <v>2</v>
      </c>
      <c r="AD100">
        <v>2</v>
      </c>
      <c r="AE100">
        <f t="shared" si="203"/>
        <v>0</v>
      </c>
      <c r="AF100">
        <v>2</v>
      </c>
      <c r="AG100">
        <v>2</v>
      </c>
      <c r="AH100">
        <f t="shared" si="204"/>
        <v>0</v>
      </c>
      <c r="AI100" s="5" t="s">
        <v>1372</v>
      </c>
      <c r="AJ100" s="5" t="s">
        <v>1372</v>
      </c>
      <c r="AK100" t="e">
        <f t="shared" si="205"/>
        <v>#VALUE!</v>
      </c>
      <c r="AL100" s="5" t="s">
        <v>1372</v>
      </c>
      <c r="AM100" s="5" t="s">
        <v>1372</v>
      </c>
      <c r="AN100" t="e">
        <f t="shared" si="206"/>
        <v>#VALUE!</v>
      </c>
      <c r="AO100" s="5" t="s">
        <v>1372</v>
      </c>
      <c r="AP100" s="5" t="s">
        <v>1372</v>
      </c>
      <c r="AQ100" t="e">
        <f t="shared" si="207"/>
        <v>#VALUE!</v>
      </c>
      <c r="AR100">
        <v>1</v>
      </c>
      <c r="AS100">
        <v>2</v>
      </c>
      <c r="AT100">
        <f t="shared" si="208"/>
        <v>1</v>
      </c>
      <c r="AU100">
        <v>1</v>
      </c>
      <c r="AV100">
        <v>2</v>
      </c>
      <c r="AW100">
        <f t="shared" si="209"/>
        <v>1</v>
      </c>
      <c r="AX100" s="5" t="s">
        <v>1372</v>
      </c>
      <c r="AY100" s="5" t="s">
        <v>1372</v>
      </c>
      <c r="AZ100" t="e">
        <f t="shared" si="210"/>
        <v>#VALUE!</v>
      </c>
      <c r="BA100" s="5" t="s">
        <v>1372</v>
      </c>
      <c r="BB100" s="5" t="s">
        <v>1372</v>
      </c>
      <c r="BC100" t="e">
        <f t="shared" si="211"/>
        <v>#VALUE!</v>
      </c>
      <c r="BD100">
        <v>1</v>
      </c>
      <c r="BE100">
        <v>2</v>
      </c>
      <c r="BF100">
        <f t="shared" si="212"/>
        <v>1</v>
      </c>
      <c r="BG100">
        <v>1</v>
      </c>
      <c r="BH100">
        <v>1</v>
      </c>
      <c r="BI100">
        <f t="shared" si="213"/>
        <v>0</v>
      </c>
      <c r="BJ100" s="5" t="s">
        <v>1372</v>
      </c>
      <c r="BK100" s="5" t="s">
        <v>1372</v>
      </c>
      <c r="BL100" t="e">
        <f t="shared" si="214"/>
        <v>#VALUE!</v>
      </c>
      <c r="BM100" s="5" t="s">
        <v>1372</v>
      </c>
      <c r="BN100" s="5" t="s">
        <v>1372</v>
      </c>
      <c r="BO100" t="e">
        <f t="shared" si="215"/>
        <v>#VALUE!</v>
      </c>
      <c r="BP100">
        <v>1</v>
      </c>
      <c r="BQ100">
        <v>2</v>
      </c>
      <c r="BR100">
        <f t="shared" si="216"/>
        <v>1</v>
      </c>
      <c r="BS100">
        <v>1</v>
      </c>
      <c r="BT100">
        <v>2</v>
      </c>
      <c r="BU100">
        <f t="shared" si="217"/>
        <v>1</v>
      </c>
      <c r="BV100" s="5" t="s">
        <v>1372</v>
      </c>
      <c r="BW100" s="5" t="s">
        <v>1372</v>
      </c>
      <c r="BX100" t="e">
        <f t="shared" si="218"/>
        <v>#VALUE!</v>
      </c>
      <c r="BY100" s="5" t="s">
        <v>1372</v>
      </c>
      <c r="BZ100" s="5" t="s">
        <v>1372</v>
      </c>
      <c r="CA100" t="e">
        <f t="shared" si="219"/>
        <v>#VALUE!</v>
      </c>
      <c r="CB100">
        <v>1</v>
      </c>
      <c r="CC100">
        <v>1</v>
      </c>
      <c r="CD100">
        <f t="shared" si="220"/>
        <v>0</v>
      </c>
      <c r="CE100">
        <v>1</v>
      </c>
      <c r="CF100">
        <v>2</v>
      </c>
      <c r="CG100">
        <f t="shared" si="221"/>
        <v>1</v>
      </c>
      <c r="CH100" s="5" t="s">
        <v>1372</v>
      </c>
      <c r="CI100" s="5" t="s">
        <v>1372</v>
      </c>
      <c r="CJ100" t="e">
        <f t="shared" si="222"/>
        <v>#VALUE!</v>
      </c>
      <c r="CK100" s="5" t="s">
        <v>1372</v>
      </c>
      <c r="CL100" s="5" t="s">
        <v>1372</v>
      </c>
      <c r="CM100" t="e">
        <f t="shared" si="223"/>
        <v>#VALUE!</v>
      </c>
      <c r="CN100" s="5" t="s">
        <v>1372</v>
      </c>
      <c r="CO100" s="5" t="s">
        <v>1372</v>
      </c>
      <c r="CP100" t="e">
        <f t="shared" si="224"/>
        <v>#VALUE!</v>
      </c>
      <c r="CQ100">
        <v>1</v>
      </c>
      <c r="CR100">
        <v>2</v>
      </c>
      <c r="CS100">
        <f t="shared" si="225"/>
        <v>1</v>
      </c>
      <c r="CT100">
        <v>1</v>
      </c>
      <c r="CU100">
        <v>2</v>
      </c>
      <c r="CV100">
        <f t="shared" si="226"/>
        <v>1</v>
      </c>
      <c r="CW100" s="5" t="s">
        <v>1372</v>
      </c>
      <c r="CX100" s="5" t="s">
        <v>1372</v>
      </c>
      <c r="CY100" t="e">
        <f t="shared" si="227"/>
        <v>#VALUE!</v>
      </c>
      <c r="CZ100">
        <v>1</v>
      </c>
      <c r="DA100">
        <v>2</v>
      </c>
      <c r="DB100">
        <f t="shared" si="228"/>
        <v>1</v>
      </c>
      <c r="DC100">
        <v>1</v>
      </c>
      <c r="DD100">
        <v>2</v>
      </c>
      <c r="DE100">
        <f t="shared" si="229"/>
        <v>1</v>
      </c>
      <c r="DF100" s="5" t="s">
        <v>1372</v>
      </c>
      <c r="DG100" s="5" t="s">
        <v>1372</v>
      </c>
      <c r="DH100" t="e">
        <f t="shared" si="230"/>
        <v>#VALUE!</v>
      </c>
      <c r="DI100">
        <v>1</v>
      </c>
      <c r="DJ100">
        <v>1</v>
      </c>
      <c r="DK100">
        <f t="shared" si="231"/>
        <v>0</v>
      </c>
      <c r="DL100">
        <v>1</v>
      </c>
      <c r="DM100">
        <v>2</v>
      </c>
      <c r="DN100">
        <f t="shared" si="232"/>
        <v>1</v>
      </c>
      <c r="DO100">
        <v>1</v>
      </c>
      <c r="DP100">
        <v>2</v>
      </c>
      <c r="DQ100">
        <f t="shared" si="233"/>
        <v>1</v>
      </c>
      <c r="DR100">
        <v>1</v>
      </c>
      <c r="DS100">
        <v>1</v>
      </c>
      <c r="DT100">
        <f t="shared" si="234"/>
        <v>0</v>
      </c>
      <c r="DU100">
        <v>2</v>
      </c>
      <c r="DV100">
        <v>3</v>
      </c>
      <c r="DW100">
        <f t="shared" si="235"/>
        <v>1</v>
      </c>
      <c r="DX100">
        <v>1</v>
      </c>
      <c r="DY100">
        <v>3</v>
      </c>
      <c r="DZ100">
        <f t="shared" si="236"/>
        <v>2</v>
      </c>
      <c r="EA100">
        <v>1</v>
      </c>
      <c r="EB100">
        <v>1</v>
      </c>
      <c r="EC100">
        <f t="shared" si="237"/>
        <v>0</v>
      </c>
      <c r="ED100">
        <v>1</v>
      </c>
      <c r="EE100">
        <v>1</v>
      </c>
      <c r="EF100">
        <f t="shared" si="238"/>
        <v>0</v>
      </c>
      <c r="EG100">
        <v>1</v>
      </c>
      <c r="EH100">
        <v>2</v>
      </c>
      <c r="EI100">
        <f t="shared" si="239"/>
        <v>1</v>
      </c>
      <c r="EJ100" s="5" t="s">
        <v>1372</v>
      </c>
      <c r="EK100" s="5" t="s">
        <v>1372</v>
      </c>
      <c r="EL100" t="e">
        <f t="shared" si="240"/>
        <v>#VALUE!</v>
      </c>
      <c r="EM100">
        <v>1</v>
      </c>
      <c r="EN100">
        <v>1</v>
      </c>
      <c r="EO100">
        <f t="shared" si="241"/>
        <v>0</v>
      </c>
      <c r="EP100">
        <v>1</v>
      </c>
      <c r="EQ100">
        <v>2</v>
      </c>
      <c r="ER100">
        <f t="shared" si="242"/>
        <v>1</v>
      </c>
      <c r="ES100">
        <v>1</v>
      </c>
      <c r="ET100">
        <v>1</v>
      </c>
      <c r="EU100">
        <f t="shared" si="243"/>
        <v>0</v>
      </c>
      <c r="EV100">
        <v>1</v>
      </c>
      <c r="EW100">
        <v>2</v>
      </c>
      <c r="EX100">
        <f t="shared" si="244"/>
        <v>1</v>
      </c>
      <c r="EY100">
        <v>1</v>
      </c>
      <c r="EZ100">
        <v>2</v>
      </c>
      <c r="FA100">
        <f t="shared" si="245"/>
        <v>1</v>
      </c>
      <c r="FB100" s="5" t="s">
        <v>1372</v>
      </c>
      <c r="FC100" s="5" t="s">
        <v>1372</v>
      </c>
      <c r="FD100" t="e">
        <f t="shared" si="246"/>
        <v>#VALUE!</v>
      </c>
      <c r="FE100">
        <v>1</v>
      </c>
      <c r="FF100">
        <v>2</v>
      </c>
      <c r="FG100">
        <f t="shared" si="247"/>
        <v>1</v>
      </c>
      <c r="FH100">
        <v>1</v>
      </c>
      <c r="FI100">
        <v>2</v>
      </c>
      <c r="FJ100">
        <f t="shared" si="248"/>
        <v>1</v>
      </c>
      <c r="FK100" s="5" t="s">
        <v>1372</v>
      </c>
      <c r="FL100" s="5" t="s">
        <v>1372</v>
      </c>
      <c r="FM100" t="e">
        <f t="shared" si="249"/>
        <v>#VALUE!</v>
      </c>
      <c r="FN100">
        <v>1</v>
      </c>
      <c r="FO100">
        <v>2</v>
      </c>
      <c r="FP100">
        <f t="shared" si="250"/>
        <v>1</v>
      </c>
      <c r="FQ100">
        <v>1</v>
      </c>
      <c r="FR100">
        <v>1</v>
      </c>
      <c r="FS100">
        <f t="shared" si="251"/>
        <v>0</v>
      </c>
      <c r="FT100" s="5" t="s">
        <v>1372</v>
      </c>
      <c r="FU100" s="5" t="s">
        <v>1372</v>
      </c>
      <c r="FV100" t="e">
        <f t="shared" si="252"/>
        <v>#VALUE!</v>
      </c>
      <c r="FW100">
        <v>1</v>
      </c>
      <c r="FX100">
        <v>1</v>
      </c>
      <c r="FY100">
        <f t="shared" si="253"/>
        <v>0</v>
      </c>
      <c r="FZ100" s="5" t="s">
        <v>1372</v>
      </c>
      <c r="GA100" s="5" t="s">
        <v>1372</v>
      </c>
      <c r="GB100" t="e">
        <f t="shared" si="254"/>
        <v>#VALUE!</v>
      </c>
      <c r="GC100" s="5" t="s">
        <v>1372</v>
      </c>
      <c r="GD100" s="5" t="s">
        <v>1372</v>
      </c>
      <c r="GE100" t="e">
        <f t="shared" si="255"/>
        <v>#VALUE!</v>
      </c>
      <c r="GF100">
        <v>1</v>
      </c>
      <c r="GG100">
        <v>2</v>
      </c>
      <c r="GH100">
        <f t="shared" si="256"/>
        <v>1</v>
      </c>
      <c r="GI100">
        <v>1</v>
      </c>
      <c r="GJ100">
        <v>2</v>
      </c>
      <c r="GK100">
        <f t="shared" si="257"/>
        <v>1</v>
      </c>
      <c r="GL100" s="5" t="s">
        <v>1372</v>
      </c>
      <c r="GM100" s="5" t="s">
        <v>1372</v>
      </c>
      <c r="GN100" t="e">
        <f t="shared" si="258"/>
        <v>#VALUE!</v>
      </c>
    </row>
    <row r="101" spans="1:196" x14ac:dyDescent="0.2">
      <c r="A101" s="5">
        <v>40</v>
      </c>
      <c r="B101">
        <v>1</v>
      </c>
      <c r="C101">
        <v>2</v>
      </c>
      <c r="D101">
        <f t="shared" si="194"/>
        <v>1</v>
      </c>
      <c r="E101">
        <v>1</v>
      </c>
      <c r="F101">
        <v>1</v>
      </c>
      <c r="G101">
        <f t="shared" si="195"/>
        <v>1</v>
      </c>
      <c r="H101" s="5" t="s">
        <v>1372</v>
      </c>
      <c r="I101" s="5" t="s">
        <v>1372</v>
      </c>
      <c r="J101" t="e">
        <f t="shared" si="196"/>
        <v>#VALUE!</v>
      </c>
      <c r="K101" s="5" t="s">
        <v>1372</v>
      </c>
      <c r="L101" s="5" t="s">
        <v>1372</v>
      </c>
      <c r="M101" t="e">
        <f t="shared" si="197"/>
        <v>#VALUE!</v>
      </c>
      <c r="N101">
        <v>1</v>
      </c>
      <c r="O101">
        <v>1</v>
      </c>
      <c r="P101">
        <f t="shared" si="198"/>
        <v>0</v>
      </c>
      <c r="Q101">
        <v>1</v>
      </c>
      <c r="R101">
        <v>2</v>
      </c>
      <c r="S101">
        <f t="shared" si="199"/>
        <v>1</v>
      </c>
      <c r="T101" s="5" t="s">
        <v>1372</v>
      </c>
      <c r="U101" s="5" t="s">
        <v>1372</v>
      </c>
      <c r="V101" t="e">
        <f t="shared" si="200"/>
        <v>#VALUE!</v>
      </c>
      <c r="W101" s="5" t="s">
        <v>1372</v>
      </c>
      <c r="X101" s="5" t="s">
        <v>1372</v>
      </c>
      <c r="Y101" t="e">
        <f t="shared" si="201"/>
        <v>#VALUE!</v>
      </c>
      <c r="Z101" s="5" t="s">
        <v>1372</v>
      </c>
      <c r="AA101" s="5" t="s">
        <v>1372</v>
      </c>
      <c r="AB101" t="e">
        <f t="shared" si="202"/>
        <v>#VALUE!</v>
      </c>
      <c r="AC101">
        <v>2</v>
      </c>
      <c r="AD101">
        <v>2</v>
      </c>
      <c r="AE101">
        <f t="shared" si="203"/>
        <v>0</v>
      </c>
      <c r="AF101">
        <v>1</v>
      </c>
      <c r="AG101">
        <v>1</v>
      </c>
      <c r="AH101">
        <f t="shared" si="204"/>
        <v>0</v>
      </c>
      <c r="AI101" s="5" t="s">
        <v>1372</v>
      </c>
      <c r="AJ101" s="5" t="s">
        <v>1372</v>
      </c>
      <c r="AK101" t="e">
        <f t="shared" si="205"/>
        <v>#VALUE!</v>
      </c>
      <c r="AL101" s="5" t="s">
        <v>1372</v>
      </c>
      <c r="AM101" s="5" t="s">
        <v>1372</v>
      </c>
      <c r="AN101" t="e">
        <f t="shared" si="206"/>
        <v>#VALUE!</v>
      </c>
      <c r="AO101" s="5" t="s">
        <v>1372</v>
      </c>
      <c r="AP101" s="5" t="s">
        <v>1372</v>
      </c>
      <c r="AQ101" t="e">
        <f t="shared" si="207"/>
        <v>#VALUE!</v>
      </c>
      <c r="AR101">
        <v>1</v>
      </c>
      <c r="AS101">
        <v>1</v>
      </c>
      <c r="AT101">
        <f t="shared" si="208"/>
        <v>0</v>
      </c>
      <c r="AU101">
        <v>1</v>
      </c>
      <c r="AV101">
        <v>1</v>
      </c>
      <c r="AW101">
        <f t="shared" si="209"/>
        <v>0</v>
      </c>
      <c r="AX101" s="5" t="s">
        <v>1372</v>
      </c>
      <c r="AY101" s="5" t="s">
        <v>1372</v>
      </c>
      <c r="AZ101" t="e">
        <f t="shared" si="210"/>
        <v>#VALUE!</v>
      </c>
      <c r="BA101" s="5" t="s">
        <v>1372</v>
      </c>
      <c r="BB101" s="5" t="s">
        <v>1372</v>
      </c>
      <c r="BC101" t="e">
        <f t="shared" si="211"/>
        <v>#VALUE!</v>
      </c>
      <c r="BD101">
        <v>2</v>
      </c>
      <c r="BE101">
        <v>2</v>
      </c>
      <c r="BF101">
        <f t="shared" si="212"/>
        <v>0</v>
      </c>
      <c r="BG101">
        <v>1</v>
      </c>
      <c r="BH101">
        <v>2</v>
      </c>
      <c r="BI101">
        <f t="shared" si="213"/>
        <v>1</v>
      </c>
      <c r="BJ101" s="5" t="s">
        <v>1372</v>
      </c>
      <c r="BK101" s="5" t="s">
        <v>1372</v>
      </c>
      <c r="BL101" t="e">
        <f t="shared" si="214"/>
        <v>#VALUE!</v>
      </c>
      <c r="BM101" s="5" t="s">
        <v>1372</v>
      </c>
      <c r="BN101" s="5" t="s">
        <v>1372</v>
      </c>
      <c r="BO101" t="e">
        <f t="shared" si="215"/>
        <v>#VALUE!</v>
      </c>
      <c r="BP101">
        <v>1</v>
      </c>
      <c r="BQ101">
        <v>1</v>
      </c>
      <c r="BR101">
        <f t="shared" si="216"/>
        <v>0</v>
      </c>
      <c r="BS101">
        <v>1</v>
      </c>
      <c r="BT101">
        <v>1</v>
      </c>
      <c r="BU101">
        <f t="shared" si="217"/>
        <v>0</v>
      </c>
      <c r="BV101" s="5" t="s">
        <v>1372</v>
      </c>
      <c r="BW101" s="5" t="s">
        <v>1372</v>
      </c>
      <c r="BX101" t="e">
        <f t="shared" si="218"/>
        <v>#VALUE!</v>
      </c>
      <c r="BY101" s="5" t="s">
        <v>1372</v>
      </c>
      <c r="BZ101" s="5" t="s">
        <v>1372</v>
      </c>
      <c r="CA101" t="e">
        <f t="shared" si="219"/>
        <v>#VALUE!</v>
      </c>
      <c r="CB101">
        <v>1</v>
      </c>
      <c r="CC101">
        <v>1</v>
      </c>
      <c r="CD101">
        <f t="shared" si="220"/>
        <v>0</v>
      </c>
      <c r="CE101">
        <v>2</v>
      </c>
      <c r="CF101">
        <v>2</v>
      </c>
      <c r="CG101">
        <f t="shared" si="221"/>
        <v>0</v>
      </c>
      <c r="CH101">
        <v>1</v>
      </c>
      <c r="CI101">
        <v>2</v>
      </c>
      <c r="CJ101">
        <f t="shared" si="222"/>
        <v>1</v>
      </c>
      <c r="CK101" s="5" t="s">
        <v>1372</v>
      </c>
      <c r="CL101" s="5" t="s">
        <v>1372</v>
      </c>
      <c r="CM101" t="e">
        <f t="shared" si="223"/>
        <v>#VALUE!</v>
      </c>
      <c r="CN101" s="5" t="s">
        <v>1372</v>
      </c>
      <c r="CO101" s="5" t="s">
        <v>1372</v>
      </c>
      <c r="CP101" t="e">
        <f t="shared" si="224"/>
        <v>#VALUE!</v>
      </c>
      <c r="CQ101">
        <v>2</v>
      </c>
      <c r="CR101">
        <v>2</v>
      </c>
      <c r="CS101">
        <f t="shared" si="225"/>
        <v>0</v>
      </c>
      <c r="CT101">
        <v>2</v>
      </c>
      <c r="CU101">
        <v>2</v>
      </c>
      <c r="CV101">
        <f t="shared" si="226"/>
        <v>0</v>
      </c>
      <c r="CW101">
        <v>1</v>
      </c>
      <c r="CX101">
        <v>1</v>
      </c>
      <c r="CY101">
        <f t="shared" si="227"/>
        <v>0</v>
      </c>
      <c r="CZ101">
        <v>1</v>
      </c>
      <c r="DA101">
        <v>1</v>
      </c>
      <c r="DB101">
        <f t="shared" si="228"/>
        <v>0</v>
      </c>
      <c r="DC101">
        <v>2</v>
      </c>
      <c r="DD101">
        <v>1</v>
      </c>
      <c r="DE101">
        <f t="shared" si="229"/>
        <v>1</v>
      </c>
      <c r="DF101" s="5" t="s">
        <v>1372</v>
      </c>
      <c r="DG101" s="5" t="s">
        <v>1372</v>
      </c>
      <c r="DH101" t="e">
        <f t="shared" si="230"/>
        <v>#VALUE!</v>
      </c>
      <c r="DI101">
        <v>1</v>
      </c>
      <c r="DJ101">
        <v>1</v>
      </c>
      <c r="DK101">
        <f t="shared" si="231"/>
        <v>0</v>
      </c>
      <c r="DL101">
        <v>2</v>
      </c>
      <c r="DM101">
        <v>1</v>
      </c>
      <c r="DN101">
        <f t="shared" si="232"/>
        <v>1</v>
      </c>
      <c r="DO101" s="5" t="s">
        <v>1372</v>
      </c>
      <c r="DP101" s="5" t="s">
        <v>1372</v>
      </c>
      <c r="DQ101" t="e">
        <f t="shared" si="233"/>
        <v>#VALUE!</v>
      </c>
      <c r="DR101">
        <v>1</v>
      </c>
      <c r="DS101">
        <v>2</v>
      </c>
      <c r="DT101">
        <f t="shared" si="234"/>
        <v>1</v>
      </c>
      <c r="DU101">
        <v>1</v>
      </c>
      <c r="DV101">
        <v>1</v>
      </c>
      <c r="DW101">
        <f t="shared" si="235"/>
        <v>0</v>
      </c>
      <c r="DX101" s="5" t="s">
        <v>1372</v>
      </c>
      <c r="DY101" s="5" t="s">
        <v>1372</v>
      </c>
      <c r="DZ101" t="e">
        <f t="shared" si="236"/>
        <v>#VALUE!</v>
      </c>
      <c r="EA101" s="5" t="s">
        <v>1372</v>
      </c>
      <c r="EB101" s="5" t="s">
        <v>1372</v>
      </c>
      <c r="EC101" t="e">
        <f t="shared" si="237"/>
        <v>#VALUE!</v>
      </c>
      <c r="ED101">
        <v>1</v>
      </c>
      <c r="EE101">
        <v>1</v>
      </c>
      <c r="EF101">
        <f t="shared" si="238"/>
        <v>0</v>
      </c>
      <c r="EG101" s="5" t="s">
        <v>1372</v>
      </c>
      <c r="EH101" s="5" t="s">
        <v>1372</v>
      </c>
      <c r="EI101" t="e">
        <f t="shared" si="239"/>
        <v>#VALUE!</v>
      </c>
      <c r="EJ101" s="5" t="s">
        <v>1372</v>
      </c>
      <c r="EK101" s="5" t="s">
        <v>1372</v>
      </c>
      <c r="EL101" t="e">
        <f t="shared" si="240"/>
        <v>#VALUE!</v>
      </c>
      <c r="EM101">
        <v>1</v>
      </c>
      <c r="EN101">
        <v>2</v>
      </c>
      <c r="EO101">
        <f t="shared" si="241"/>
        <v>1</v>
      </c>
      <c r="EP101">
        <v>1</v>
      </c>
      <c r="EQ101">
        <v>2</v>
      </c>
      <c r="ER101">
        <f t="shared" si="242"/>
        <v>1</v>
      </c>
      <c r="ES101" s="5" t="s">
        <v>1372</v>
      </c>
      <c r="ET101" s="5" t="s">
        <v>1372</v>
      </c>
      <c r="EU101" t="e">
        <f t="shared" si="243"/>
        <v>#VALUE!</v>
      </c>
      <c r="EV101">
        <v>1</v>
      </c>
      <c r="EW101">
        <v>2</v>
      </c>
      <c r="EX101">
        <f t="shared" si="244"/>
        <v>1</v>
      </c>
      <c r="EY101">
        <v>1</v>
      </c>
      <c r="EZ101">
        <v>2</v>
      </c>
      <c r="FA101">
        <f t="shared" si="245"/>
        <v>1</v>
      </c>
      <c r="FB101" s="5" t="s">
        <v>1372</v>
      </c>
      <c r="FC101" s="5" t="s">
        <v>1372</v>
      </c>
      <c r="FD101" t="e">
        <f t="shared" si="246"/>
        <v>#VALUE!</v>
      </c>
      <c r="FE101">
        <v>2</v>
      </c>
      <c r="FF101">
        <v>2</v>
      </c>
      <c r="FG101">
        <f t="shared" si="247"/>
        <v>0</v>
      </c>
      <c r="FH101" s="5" t="s">
        <v>1372</v>
      </c>
      <c r="FI101" s="5" t="s">
        <v>1372</v>
      </c>
      <c r="FJ101" t="e">
        <f t="shared" si="248"/>
        <v>#VALUE!</v>
      </c>
      <c r="FK101" s="5" t="s">
        <v>1372</v>
      </c>
      <c r="FL101" s="5" t="s">
        <v>1372</v>
      </c>
      <c r="FM101" t="e">
        <f t="shared" si="249"/>
        <v>#VALUE!</v>
      </c>
      <c r="FN101">
        <v>1</v>
      </c>
      <c r="FO101">
        <v>1</v>
      </c>
      <c r="FP101">
        <f t="shared" si="250"/>
        <v>0</v>
      </c>
      <c r="FQ101">
        <v>2</v>
      </c>
      <c r="FR101">
        <v>2</v>
      </c>
      <c r="FS101">
        <f t="shared" si="251"/>
        <v>0</v>
      </c>
      <c r="FT101">
        <v>1</v>
      </c>
      <c r="FU101">
        <v>1</v>
      </c>
      <c r="FV101">
        <f t="shared" si="252"/>
        <v>0</v>
      </c>
      <c r="FW101">
        <v>2</v>
      </c>
      <c r="FX101">
        <v>1</v>
      </c>
      <c r="FY101">
        <f t="shared" si="253"/>
        <v>1</v>
      </c>
      <c r="FZ101">
        <v>2</v>
      </c>
      <c r="GA101">
        <v>1</v>
      </c>
      <c r="GB101">
        <f t="shared" si="254"/>
        <v>1</v>
      </c>
      <c r="GC101" s="5" t="s">
        <v>1372</v>
      </c>
      <c r="GD101" s="5" t="s">
        <v>1372</v>
      </c>
      <c r="GE101" t="e">
        <f t="shared" si="255"/>
        <v>#VALUE!</v>
      </c>
      <c r="GF101">
        <v>3</v>
      </c>
      <c r="GG101">
        <v>2</v>
      </c>
      <c r="GH101">
        <f t="shared" si="256"/>
        <v>1</v>
      </c>
      <c r="GI101" s="5" t="s">
        <v>1372</v>
      </c>
      <c r="GJ101" s="5" t="s">
        <v>1372</v>
      </c>
      <c r="GK101" t="e">
        <f t="shared" si="257"/>
        <v>#VALUE!</v>
      </c>
      <c r="GL101" s="5" t="s">
        <v>1372</v>
      </c>
      <c r="GM101" s="5" t="s">
        <v>1372</v>
      </c>
      <c r="GN101" t="e">
        <f t="shared" si="258"/>
        <v>#VALUE!</v>
      </c>
    </row>
    <row r="102" spans="1:196" x14ac:dyDescent="0.2">
      <c r="A102" s="5">
        <v>41</v>
      </c>
      <c r="B102">
        <v>1</v>
      </c>
      <c r="C102">
        <v>1</v>
      </c>
      <c r="D102">
        <f t="shared" si="194"/>
        <v>0</v>
      </c>
      <c r="E102" s="5" t="s">
        <v>1372</v>
      </c>
      <c r="F102" s="5" t="s">
        <v>1372</v>
      </c>
      <c r="G102" t="e">
        <f t="shared" si="195"/>
        <v>#VALUE!</v>
      </c>
      <c r="H102" s="5" t="s">
        <v>1372</v>
      </c>
      <c r="I102" s="5" t="s">
        <v>1372</v>
      </c>
      <c r="J102" t="e">
        <f t="shared" si="196"/>
        <v>#VALUE!</v>
      </c>
      <c r="K102" s="5" t="s">
        <v>1372</v>
      </c>
      <c r="L102" s="5" t="s">
        <v>1372</v>
      </c>
      <c r="M102" t="e">
        <f t="shared" si="197"/>
        <v>#VALUE!</v>
      </c>
      <c r="N102">
        <v>1</v>
      </c>
      <c r="O102">
        <v>3</v>
      </c>
      <c r="P102">
        <f t="shared" si="198"/>
        <v>2</v>
      </c>
      <c r="Q102">
        <v>1</v>
      </c>
      <c r="R102">
        <v>2</v>
      </c>
      <c r="S102">
        <f t="shared" si="199"/>
        <v>1</v>
      </c>
      <c r="T102" s="5" t="s">
        <v>1372</v>
      </c>
      <c r="U102" s="5" t="s">
        <v>1372</v>
      </c>
      <c r="V102" t="e">
        <f t="shared" si="200"/>
        <v>#VALUE!</v>
      </c>
      <c r="W102" s="5" t="s">
        <v>1372</v>
      </c>
      <c r="X102" s="5" t="s">
        <v>1372</v>
      </c>
      <c r="Y102" t="e">
        <f t="shared" si="201"/>
        <v>#VALUE!</v>
      </c>
      <c r="Z102" s="5" t="s">
        <v>1372</v>
      </c>
      <c r="AA102" s="5" t="s">
        <v>1372</v>
      </c>
      <c r="AB102" t="e">
        <f t="shared" si="202"/>
        <v>#VALUE!</v>
      </c>
      <c r="AC102">
        <v>2</v>
      </c>
      <c r="AD102">
        <v>2</v>
      </c>
      <c r="AE102">
        <f t="shared" si="203"/>
        <v>0</v>
      </c>
      <c r="AF102">
        <v>2</v>
      </c>
      <c r="AG102">
        <v>2</v>
      </c>
      <c r="AH102">
        <f t="shared" si="204"/>
        <v>0</v>
      </c>
      <c r="AI102" s="5" t="s">
        <v>1372</v>
      </c>
      <c r="AJ102" s="5" t="s">
        <v>1372</v>
      </c>
      <c r="AK102" t="e">
        <f t="shared" si="205"/>
        <v>#VALUE!</v>
      </c>
      <c r="AL102" s="5" t="s">
        <v>1372</v>
      </c>
      <c r="AM102" s="5" t="s">
        <v>1372</v>
      </c>
      <c r="AN102" t="e">
        <f t="shared" si="206"/>
        <v>#VALUE!</v>
      </c>
      <c r="AO102" s="5" t="s">
        <v>1372</v>
      </c>
      <c r="AP102" s="5" t="s">
        <v>1372</v>
      </c>
      <c r="AQ102" t="e">
        <f t="shared" si="207"/>
        <v>#VALUE!</v>
      </c>
      <c r="AR102">
        <v>1</v>
      </c>
      <c r="AS102">
        <v>1</v>
      </c>
      <c r="AT102">
        <f t="shared" si="208"/>
        <v>0</v>
      </c>
      <c r="AU102">
        <v>1</v>
      </c>
      <c r="AV102">
        <v>1</v>
      </c>
      <c r="AW102">
        <f t="shared" si="209"/>
        <v>0</v>
      </c>
      <c r="AX102" s="5" t="s">
        <v>1372</v>
      </c>
      <c r="AY102" s="5" t="s">
        <v>1372</v>
      </c>
      <c r="AZ102" t="e">
        <f t="shared" si="210"/>
        <v>#VALUE!</v>
      </c>
      <c r="BA102" s="5" t="s">
        <v>1372</v>
      </c>
      <c r="BB102" s="5" t="s">
        <v>1372</v>
      </c>
      <c r="BC102" t="e">
        <f t="shared" si="211"/>
        <v>#VALUE!</v>
      </c>
      <c r="BD102">
        <v>1</v>
      </c>
      <c r="BE102">
        <v>1</v>
      </c>
      <c r="BF102">
        <f t="shared" si="212"/>
        <v>0</v>
      </c>
      <c r="BG102">
        <v>1</v>
      </c>
      <c r="BH102">
        <v>1</v>
      </c>
      <c r="BI102">
        <f t="shared" si="213"/>
        <v>0</v>
      </c>
      <c r="BJ102" s="5" t="s">
        <v>1372</v>
      </c>
      <c r="BK102" s="5" t="s">
        <v>1372</v>
      </c>
      <c r="BL102" t="e">
        <f t="shared" si="214"/>
        <v>#VALUE!</v>
      </c>
      <c r="BM102" s="5" t="s">
        <v>1372</v>
      </c>
      <c r="BN102" s="5" t="s">
        <v>1372</v>
      </c>
      <c r="BO102" t="e">
        <f t="shared" si="215"/>
        <v>#VALUE!</v>
      </c>
      <c r="BP102">
        <v>1</v>
      </c>
      <c r="BQ102">
        <v>2</v>
      </c>
      <c r="BR102">
        <f t="shared" si="216"/>
        <v>1</v>
      </c>
      <c r="BS102">
        <v>1</v>
      </c>
      <c r="BT102">
        <v>1</v>
      </c>
      <c r="BU102">
        <f t="shared" si="217"/>
        <v>0</v>
      </c>
      <c r="BV102" s="5" t="s">
        <v>1372</v>
      </c>
      <c r="BW102" s="5" t="s">
        <v>1372</v>
      </c>
      <c r="BX102" t="e">
        <f t="shared" si="218"/>
        <v>#VALUE!</v>
      </c>
      <c r="BY102" s="5" t="s">
        <v>1372</v>
      </c>
      <c r="BZ102" s="5" t="s">
        <v>1372</v>
      </c>
      <c r="CA102" t="e">
        <f t="shared" si="219"/>
        <v>#VALUE!</v>
      </c>
      <c r="CB102">
        <v>1</v>
      </c>
      <c r="CC102">
        <v>2</v>
      </c>
      <c r="CD102">
        <f t="shared" si="220"/>
        <v>1</v>
      </c>
      <c r="CE102">
        <v>2</v>
      </c>
      <c r="CF102">
        <v>2</v>
      </c>
      <c r="CG102">
        <f t="shared" si="221"/>
        <v>0</v>
      </c>
      <c r="CH102" s="5" t="s">
        <v>1372</v>
      </c>
      <c r="CI102" s="5" t="s">
        <v>1372</v>
      </c>
      <c r="CJ102" t="e">
        <f t="shared" si="222"/>
        <v>#VALUE!</v>
      </c>
      <c r="CK102" s="5" t="s">
        <v>1372</v>
      </c>
      <c r="CL102" s="5" t="s">
        <v>1372</v>
      </c>
      <c r="CM102" t="e">
        <f t="shared" si="223"/>
        <v>#VALUE!</v>
      </c>
      <c r="CN102" s="5" t="s">
        <v>1372</v>
      </c>
      <c r="CO102" s="5" t="s">
        <v>1372</v>
      </c>
      <c r="CP102" t="e">
        <f t="shared" si="224"/>
        <v>#VALUE!</v>
      </c>
      <c r="CQ102">
        <v>1</v>
      </c>
      <c r="CR102">
        <v>2</v>
      </c>
      <c r="CS102">
        <f t="shared" si="225"/>
        <v>1</v>
      </c>
      <c r="CT102">
        <v>1</v>
      </c>
      <c r="CU102">
        <v>2</v>
      </c>
      <c r="CV102">
        <f t="shared" si="226"/>
        <v>1</v>
      </c>
      <c r="CW102" s="5" t="s">
        <v>1372</v>
      </c>
      <c r="CX102" s="5" t="s">
        <v>1372</v>
      </c>
      <c r="CY102" t="e">
        <f t="shared" si="227"/>
        <v>#VALUE!</v>
      </c>
      <c r="CZ102">
        <v>1</v>
      </c>
      <c r="DA102">
        <v>1</v>
      </c>
      <c r="DB102">
        <f t="shared" si="228"/>
        <v>0</v>
      </c>
      <c r="DC102" s="5" t="s">
        <v>1372</v>
      </c>
      <c r="DD102" s="5" t="s">
        <v>1372</v>
      </c>
      <c r="DE102" t="e">
        <f t="shared" si="229"/>
        <v>#VALUE!</v>
      </c>
      <c r="DF102" s="5" t="s">
        <v>1372</v>
      </c>
      <c r="DG102" s="5" t="s">
        <v>1372</v>
      </c>
      <c r="DH102" t="e">
        <f t="shared" si="230"/>
        <v>#VALUE!</v>
      </c>
      <c r="DI102">
        <v>1</v>
      </c>
      <c r="DJ102">
        <v>1</v>
      </c>
      <c r="DK102">
        <f t="shared" si="231"/>
        <v>0</v>
      </c>
      <c r="DL102">
        <v>1</v>
      </c>
      <c r="DM102">
        <v>1</v>
      </c>
      <c r="DN102">
        <f t="shared" si="232"/>
        <v>0</v>
      </c>
      <c r="DO102" s="5" t="s">
        <v>1372</v>
      </c>
      <c r="DP102" s="5" t="s">
        <v>1372</v>
      </c>
      <c r="DQ102" t="e">
        <f t="shared" si="233"/>
        <v>#VALUE!</v>
      </c>
      <c r="DR102">
        <v>1</v>
      </c>
      <c r="DS102">
        <v>2</v>
      </c>
      <c r="DT102">
        <f t="shared" si="234"/>
        <v>1</v>
      </c>
      <c r="DU102">
        <v>1</v>
      </c>
      <c r="DV102">
        <v>2</v>
      </c>
      <c r="DW102">
        <f t="shared" si="235"/>
        <v>1</v>
      </c>
      <c r="DX102" s="5" t="s">
        <v>1372</v>
      </c>
      <c r="DY102" s="5" t="s">
        <v>1372</v>
      </c>
      <c r="DZ102" t="e">
        <f t="shared" si="236"/>
        <v>#VALUE!</v>
      </c>
      <c r="EA102" s="5" t="s">
        <v>1372</v>
      </c>
      <c r="EB102" s="5" t="s">
        <v>1372</v>
      </c>
      <c r="EC102" t="e">
        <f t="shared" si="237"/>
        <v>#VALUE!</v>
      </c>
      <c r="ED102">
        <v>1</v>
      </c>
      <c r="EE102">
        <v>2</v>
      </c>
      <c r="EF102">
        <f t="shared" si="238"/>
        <v>1</v>
      </c>
      <c r="EG102">
        <v>1</v>
      </c>
      <c r="EH102">
        <v>1</v>
      </c>
      <c r="EI102">
        <f t="shared" si="239"/>
        <v>0</v>
      </c>
      <c r="EJ102" s="5" t="s">
        <v>1372</v>
      </c>
      <c r="EK102" s="5" t="s">
        <v>1372</v>
      </c>
      <c r="EL102" t="e">
        <f t="shared" si="240"/>
        <v>#VALUE!</v>
      </c>
      <c r="EM102">
        <v>1</v>
      </c>
      <c r="EN102">
        <v>2</v>
      </c>
      <c r="EO102">
        <f t="shared" si="241"/>
        <v>1</v>
      </c>
      <c r="EP102">
        <v>1</v>
      </c>
      <c r="EQ102">
        <v>2</v>
      </c>
      <c r="ER102">
        <f t="shared" si="242"/>
        <v>1</v>
      </c>
      <c r="ES102" s="5" t="s">
        <v>1372</v>
      </c>
      <c r="ET102" s="5" t="s">
        <v>1372</v>
      </c>
      <c r="EU102" t="e">
        <f t="shared" si="243"/>
        <v>#VALUE!</v>
      </c>
      <c r="EV102">
        <v>1</v>
      </c>
      <c r="EW102">
        <v>2</v>
      </c>
      <c r="EX102">
        <f t="shared" si="244"/>
        <v>1</v>
      </c>
      <c r="EY102">
        <v>1</v>
      </c>
      <c r="EZ102">
        <v>2</v>
      </c>
      <c r="FA102">
        <f t="shared" si="245"/>
        <v>1</v>
      </c>
      <c r="FB102" s="5" t="s">
        <v>1372</v>
      </c>
      <c r="FC102" s="5" t="s">
        <v>1372</v>
      </c>
      <c r="FD102" t="e">
        <f t="shared" si="246"/>
        <v>#VALUE!</v>
      </c>
      <c r="FE102">
        <v>1</v>
      </c>
      <c r="FF102">
        <v>1</v>
      </c>
      <c r="FG102">
        <f t="shared" si="247"/>
        <v>0</v>
      </c>
      <c r="FH102">
        <v>1</v>
      </c>
      <c r="FI102">
        <v>1</v>
      </c>
      <c r="FJ102">
        <f t="shared" si="248"/>
        <v>0</v>
      </c>
      <c r="FK102" s="5" t="s">
        <v>1372</v>
      </c>
      <c r="FL102" s="5" t="s">
        <v>1372</v>
      </c>
      <c r="FM102" t="e">
        <f t="shared" si="249"/>
        <v>#VALUE!</v>
      </c>
      <c r="FN102">
        <v>1</v>
      </c>
      <c r="FO102">
        <v>1</v>
      </c>
      <c r="FP102">
        <f t="shared" si="250"/>
        <v>0</v>
      </c>
      <c r="FQ102">
        <v>1</v>
      </c>
      <c r="FR102">
        <v>1</v>
      </c>
      <c r="FS102">
        <f t="shared" si="251"/>
        <v>0</v>
      </c>
      <c r="FT102" s="5" t="s">
        <v>1372</v>
      </c>
      <c r="FU102" s="5" t="s">
        <v>1372</v>
      </c>
      <c r="FV102" t="e">
        <f t="shared" si="252"/>
        <v>#VALUE!</v>
      </c>
      <c r="FW102">
        <v>1</v>
      </c>
      <c r="FX102">
        <v>1</v>
      </c>
      <c r="FY102">
        <f t="shared" si="253"/>
        <v>0</v>
      </c>
      <c r="FZ102" s="5" t="s">
        <v>1372</v>
      </c>
      <c r="GA102" s="5" t="s">
        <v>1372</v>
      </c>
      <c r="GB102" t="e">
        <f t="shared" si="254"/>
        <v>#VALUE!</v>
      </c>
      <c r="GC102" s="5" t="s">
        <v>1372</v>
      </c>
      <c r="GD102" s="5" t="s">
        <v>1372</v>
      </c>
      <c r="GE102" t="e">
        <f t="shared" si="255"/>
        <v>#VALUE!</v>
      </c>
      <c r="GF102">
        <v>1</v>
      </c>
      <c r="GG102">
        <v>1</v>
      </c>
      <c r="GH102">
        <f t="shared" si="256"/>
        <v>0</v>
      </c>
      <c r="GI102">
        <v>1</v>
      </c>
      <c r="GJ102">
        <v>1</v>
      </c>
      <c r="GK102">
        <f t="shared" si="257"/>
        <v>0</v>
      </c>
      <c r="GL102" s="5" t="s">
        <v>1372</v>
      </c>
      <c r="GM102" s="5" t="s">
        <v>1372</v>
      </c>
      <c r="GN102" t="e">
        <f t="shared" si="258"/>
        <v>#VALUE!</v>
      </c>
    </row>
    <row r="103" spans="1:196" x14ac:dyDescent="0.2">
      <c r="A103" s="5">
        <v>44</v>
      </c>
      <c r="B103">
        <v>1</v>
      </c>
      <c r="C103">
        <v>1</v>
      </c>
      <c r="D103">
        <f t="shared" si="194"/>
        <v>0</v>
      </c>
      <c r="E103">
        <v>1</v>
      </c>
      <c r="F103">
        <v>1</v>
      </c>
      <c r="G103">
        <f t="shared" si="195"/>
        <v>0</v>
      </c>
      <c r="H103">
        <v>1</v>
      </c>
      <c r="I103">
        <v>1</v>
      </c>
      <c r="J103">
        <f t="shared" si="196"/>
        <v>0</v>
      </c>
      <c r="K103" s="5" t="s">
        <v>1372</v>
      </c>
      <c r="L103" s="5" t="s">
        <v>1372</v>
      </c>
      <c r="M103" t="e">
        <f t="shared" si="197"/>
        <v>#VALUE!</v>
      </c>
      <c r="N103">
        <v>1</v>
      </c>
      <c r="O103">
        <v>1</v>
      </c>
      <c r="P103">
        <f t="shared" si="198"/>
        <v>0</v>
      </c>
      <c r="Q103">
        <v>1</v>
      </c>
      <c r="R103">
        <v>1</v>
      </c>
      <c r="S103">
        <f t="shared" si="199"/>
        <v>0</v>
      </c>
      <c r="T103" s="5" t="s">
        <v>1372</v>
      </c>
      <c r="U103" s="5" t="s">
        <v>1372</v>
      </c>
      <c r="V103" t="e">
        <f t="shared" si="200"/>
        <v>#VALUE!</v>
      </c>
      <c r="W103" s="5" t="s">
        <v>1372</v>
      </c>
      <c r="X103" s="5" t="s">
        <v>1372</v>
      </c>
      <c r="Y103" t="e">
        <f t="shared" si="201"/>
        <v>#VALUE!</v>
      </c>
      <c r="Z103" s="5" t="s">
        <v>1372</v>
      </c>
      <c r="AA103" s="5" t="s">
        <v>1372</v>
      </c>
      <c r="AB103" t="e">
        <f t="shared" si="202"/>
        <v>#VALUE!</v>
      </c>
      <c r="AC103">
        <v>2</v>
      </c>
      <c r="AD103">
        <v>2</v>
      </c>
      <c r="AE103">
        <f t="shared" si="203"/>
        <v>0</v>
      </c>
      <c r="AF103">
        <v>1</v>
      </c>
      <c r="AG103">
        <v>1</v>
      </c>
      <c r="AH103">
        <f t="shared" si="204"/>
        <v>0</v>
      </c>
      <c r="AI103" s="5" t="s">
        <v>1372</v>
      </c>
      <c r="AJ103" s="5" t="s">
        <v>1372</v>
      </c>
      <c r="AK103" t="e">
        <f t="shared" si="205"/>
        <v>#VALUE!</v>
      </c>
      <c r="AL103" s="5" t="s">
        <v>1372</v>
      </c>
      <c r="AM103" s="5" t="s">
        <v>1372</v>
      </c>
      <c r="AN103" t="e">
        <f t="shared" si="206"/>
        <v>#VALUE!</v>
      </c>
      <c r="AO103" s="5" t="s">
        <v>1372</v>
      </c>
      <c r="AP103" s="5" t="s">
        <v>1372</v>
      </c>
      <c r="AQ103" t="e">
        <f t="shared" si="207"/>
        <v>#VALUE!</v>
      </c>
      <c r="AR103">
        <v>1</v>
      </c>
      <c r="AS103">
        <v>1</v>
      </c>
      <c r="AT103">
        <f t="shared" si="208"/>
        <v>0</v>
      </c>
      <c r="AU103">
        <v>1</v>
      </c>
      <c r="AV103">
        <v>1</v>
      </c>
      <c r="AW103">
        <f t="shared" si="209"/>
        <v>0</v>
      </c>
      <c r="AX103" s="5" t="s">
        <v>1372</v>
      </c>
      <c r="AY103" s="5" t="s">
        <v>1372</v>
      </c>
      <c r="AZ103" t="e">
        <f t="shared" si="210"/>
        <v>#VALUE!</v>
      </c>
      <c r="BA103" s="5" t="s">
        <v>1372</v>
      </c>
      <c r="BB103" s="5" t="s">
        <v>1372</v>
      </c>
      <c r="BC103" t="e">
        <f t="shared" si="211"/>
        <v>#VALUE!</v>
      </c>
      <c r="BD103">
        <v>1</v>
      </c>
      <c r="BE103">
        <v>1</v>
      </c>
      <c r="BF103">
        <f t="shared" si="212"/>
        <v>0</v>
      </c>
      <c r="BG103">
        <v>1</v>
      </c>
      <c r="BH103">
        <v>1</v>
      </c>
      <c r="BI103">
        <f t="shared" si="213"/>
        <v>0</v>
      </c>
      <c r="BJ103" s="5" t="s">
        <v>1372</v>
      </c>
      <c r="BK103" s="5" t="s">
        <v>1372</v>
      </c>
      <c r="BL103" t="e">
        <f t="shared" si="214"/>
        <v>#VALUE!</v>
      </c>
      <c r="BM103" s="5" t="s">
        <v>1372</v>
      </c>
      <c r="BN103" s="5" t="s">
        <v>1372</v>
      </c>
      <c r="BO103" t="e">
        <f t="shared" si="215"/>
        <v>#VALUE!</v>
      </c>
      <c r="BP103">
        <v>1</v>
      </c>
      <c r="BQ103">
        <v>1</v>
      </c>
      <c r="BR103">
        <f t="shared" si="216"/>
        <v>0</v>
      </c>
      <c r="BS103">
        <v>1</v>
      </c>
      <c r="BT103">
        <v>1</v>
      </c>
      <c r="BU103">
        <f t="shared" si="217"/>
        <v>0</v>
      </c>
      <c r="BV103" s="5" t="s">
        <v>1372</v>
      </c>
      <c r="BW103" s="5" t="s">
        <v>1372</v>
      </c>
      <c r="BX103" t="e">
        <f t="shared" si="218"/>
        <v>#VALUE!</v>
      </c>
      <c r="BY103" s="5" t="s">
        <v>1372</v>
      </c>
      <c r="BZ103" s="5" t="s">
        <v>1372</v>
      </c>
      <c r="CA103" t="e">
        <f t="shared" si="219"/>
        <v>#VALUE!</v>
      </c>
      <c r="CB103">
        <v>1</v>
      </c>
      <c r="CC103">
        <v>1</v>
      </c>
      <c r="CD103">
        <f t="shared" si="220"/>
        <v>0</v>
      </c>
      <c r="CE103" s="5" t="s">
        <v>1372</v>
      </c>
      <c r="CF103" s="5" t="s">
        <v>1372</v>
      </c>
      <c r="CG103" t="e">
        <f t="shared" si="221"/>
        <v>#VALUE!</v>
      </c>
      <c r="CH103" s="5" t="s">
        <v>1372</v>
      </c>
      <c r="CI103" s="5" t="s">
        <v>1372</v>
      </c>
      <c r="CJ103" t="e">
        <f t="shared" si="222"/>
        <v>#VALUE!</v>
      </c>
      <c r="CK103" s="5" t="s">
        <v>1372</v>
      </c>
      <c r="CL103" s="5" t="s">
        <v>1372</v>
      </c>
      <c r="CM103" t="e">
        <f t="shared" si="223"/>
        <v>#VALUE!</v>
      </c>
      <c r="CN103" s="5" t="s">
        <v>1372</v>
      </c>
      <c r="CO103" s="5" t="s">
        <v>1372</v>
      </c>
      <c r="CP103" t="e">
        <f t="shared" si="224"/>
        <v>#VALUE!</v>
      </c>
      <c r="CQ103">
        <v>1</v>
      </c>
      <c r="CR103">
        <v>1</v>
      </c>
      <c r="CS103">
        <f t="shared" si="225"/>
        <v>0</v>
      </c>
      <c r="CT103" s="5" t="s">
        <v>1372</v>
      </c>
      <c r="CU103" s="5" t="s">
        <v>1372</v>
      </c>
      <c r="CV103" t="e">
        <f t="shared" si="226"/>
        <v>#VALUE!</v>
      </c>
      <c r="CW103" s="5" t="s">
        <v>1372</v>
      </c>
      <c r="CX103" s="5" t="s">
        <v>1372</v>
      </c>
      <c r="CY103" t="e">
        <f t="shared" si="227"/>
        <v>#VALUE!</v>
      </c>
      <c r="CZ103">
        <v>1</v>
      </c>
      <c r="DA103">
        <v>1</v>
      </c>
      <c r="DB103">
        <f t="shared" si="228"/>
        <v>0</v>
      </c>
      <c r="DC103" s="5" t="s">
        <v>1372</v>
      </c>
      <c r="DD103" s="5" t="s">
        <v>1372</v>
      </c>
      <c r="DE103" t="e">
        <f t="shared" si="229"/>
        <v>#VALUE!</v>
      </c>
      <c r="DF103" s="5" t="s">
        <v>1372</v>
      </c>
      <c r="DG103" s="5" t="s">
        <v>1372</v>
      </c>
      <c r="DH103" t="e">
        <f t="shared" si="230"/>
        <v>#VALUE!</v>
      </c>
      <c r="DI103">
        <v>1</v>
      </c>
      <c r="DJ103">
        <v>1</v>
      </c>
      <c r="DK103">
        <f t="shared" si="231"/>
        <v>0</v>
      </c>
      <c r="DL103">
        <v>1</v>
      </c>
      <c r="DM103">
        <v>1</v>
      </c>
      <c r="DN103">
        <f t="shared" si="232"/>
        <v>0</v>
      </c>
      <c r="DO103" s="5" t="s">
        <v>1372</v>
      </c>
      <c r="DP103" s="5" t="s">
        <v>1372</v>
      </c>
      <c r="DQ103" t="e">
        <f t="shared" si="233"/>
        <v>#VALUE!</v>
      </c>
      <c r="DR103">
        <v>1</v>
      </c>
      <c r="DS103">
        <v>1</v>
      </c>
      <c r="DT103">
        <f t="shared" si="234"/>
        <v>0</v>
      </c>
      <c r="DU103" s="5" t="s">
        <v>1372</v>
      </c>
      <c r="DV103" s="5" t="s">
        <v>1372</v>
      </c>
      <c r="DW103" t="e">
        <f t="shared" si="235"/>
        <v>#VALUE!</v>
      </c>
      <c r="DX103" s="5" t="s">
        <v>1372</v>
      </c>
      <c r="DY103" s="5" t="s">
        <v>1372</v>
      </c>
      <c r="DZ103" t="e">
        <f t="shared" si="236"/>
        <v>#VALUE!</v>
      </c>
      <c r="EA103" s="5" t="s">
        <v>1372</v>
      </c>
      <c r="EB103" s="5" t="s">
        <v>1372</v>
      </c>
      <c r="EC103" t="e">
        <f t="shared" si="237"/>
        <v>#VALUE!</v>
      </c>
      <c r="ED103">
        <v>1</v>
      </c>
      <c r="EE103">
        <v>2</v>
      </c>
      <c r="EF103">
        <f t="shared" si="238"/>
        <v>1</v>
      </c>
      <c r="EG103" s="5" t="s">
        <v>1372</v>
      </c>
      <c r="EH103" s="5" t="s">
        <v>1372</v>
      </c>
      <c r="EI103" t="e">
        <f t="shared" si="239"/>
        <v>#VALUE!</v>
      </c>
      <c r="EJ103" s="5" t="s">
        <v>1372</v>
      </c>
      <c r="EK103" s="5" t="s">
        <v>1372</v>
      </c>
      <c r="EL103" t="e">
        <f t="shared" si="240"/>
        <v>#VALUE!</v>
      </c>
      <c r="EM103">
        <v>1</v>
      </c>
      <c r="EN103">
        <v>1</v>
      </c>
      <c r="EO103">
        <f t="shared" si="241"/>
        <v>0</v>
      </c>
      <c r="EP103" s="5" t="s">
        <v>1372</v>
      </c>
      <c r="EQ103" s="5" t="s">
        <v>1372</v>
      </c>
      <c r="ER103" t="e">
        <f t="shared" si="242"/>
        <v>#VALUE!</v>
      </c>
      <c r="ES103" s="5" t="s">
        <v>1372</v>
      </c>
      <c r="ET103" s="5" t="s">
        <v>1372</v>
      </c>
      <c r="EU103" t="e">
        <f t="shared" si="243"/>
        <v>#VALUE!</v>
      </c>
      <c r="EV103">
        <v>1</v>
      </c>
      <c r="EW103">
        <v>1</v>
      </c>
      <c r="EX103">
        <f t="shared" si="244"/>
        <v>0</v>
      </c>
      <c r="EY103" s="5" t="s">
        <v>1372</v>
      </c>
      <c r="EZ103" s="5" t="s">
        <v>1372</v>
      </c>
      <c r="FA103" t="e">
        <f t="shared" si="245"/>
        <v>#VALUE!</v>
      </c>
      <c r="FB103" s="5" t="s">
        <v>1372</v>
      </c>
      <c r="FC103" s="5" t="s">
        <v>1372</v>
      </c>
      <c r="FD103" t="e">
        <f t="shared" si="246"/>
        <v>#VALUE!</v>
      </c>
      <c r="FE103">
        <v>1</v>
      </c>
      <c r="FF103">
        <v>1</v>
      </c>
      <c r="FG103">
        <f t="shared" si="247"/>
        <v>0</v>
      </c>
      <c r="FH103">
        <v>1</v>
      </c>
      <c r="FI103">
        <v>1</v>
      </c>
      <c r="FJ103">
        <f t="shared" si="248"/>
        <v>0</v>
      </c>
      <c r="FK103" s="5" t="s">
        <v>1372</v>
      </c>
      <c r="FL103" s="5" t="s">
        <v>1372</v>
      </c>
      <c r="FM103" t="e">
        <f t="shared" si="249"/>
        <v>#VALUE!</v>
      </c>
      <c r="FN103">
        <v>1</v>
      </c>
      <c r="FO103">
        <v>1</v>
      </c>
      <c r="FP103">
        <f t="shared" si="250"/>
        <v>0</v>
      </c>
      <c r="FQ103" s="5" t="s">
        <v>1372</v>
      </c>
      <c r="FR103" s="5" t="s">
        <v>1372</v>
      </c>
      <c r="FS103" t="e">
        <f t="shared" si="251"/>
        <v>#VALUE!</v>
      </c>
      <c r="FT103" s="5" t="s">
        <v>1372</v>
      </c>
      <c r="FU103" s="5" t="s">
        <v>1372</v>
      </c>
      <c r="FV103" t="e">
        <f t="shared" si="252"/>
        <v>#VALUE!</v>
      </c>
      <c r="FW103">
        <v>1</v>
      </c>
      <c r="FX103">
        <v>1</v>
      </c>
      <c r="FY103">
        <f t="shared" si="253"/>
        <v>0</v>
      </c>
      <c r="FZ103" s="5" t="s">
        <v>1372</v>
      </c>
      <c r="GA103" s="5" t="s">
        <v>1372</v>
      </c>
      <c r="GB103" t="e">
        <f t="shared" si="254"/>
        <v>#VALUE!</v>
      </c>
      <c r="GC103" s="5" t="s">
        <v>1372</v>
      </c>
      <c r="GD103" s="5" t="s">
        <v>1372</v>
      </c>
      <c r="GE103" t="e">
        <f t="shared" si="255"/>
        <v>#VALUE!</v>
      </c>
      <c r="GF103">
        <v>1</v>
      </c>
      <c r="GG103">
        <v>2</v>
      </c>
      <c r="GH103">
        <f t="shared" si="256"/>
        <v>1</v>
      </c>
      <c r="GI103" s="5" t="s">
        <v>1372</v>
      </c>
      <c r="GJ103" s="5" t="s">
        <v>1372</v>
      </c>
      <c r="GK103" t="e">
        <f t="shared" si="257"/>
        <v>#VALUE!</v>
      </c>
      <c r="GL103" s="5" t="s">
        <v>1372</v>
      </c>
      <c r="GM103" s="5" t="s">
        <v>1372</v>
      </c>
      <c r="GN103" t="e">
        <f t="shared" si="258"/>
        <v>#VALUE!</v>
      </c>
    </row>
    <row r="104" spans="1:196" x14ac:dyDescent="0.2">
      <c r="A104" s="5">
        <v>45</v>
      </c>
      <c r="B104">
        <v>1</v>
      </c>
      <c r="C104">
        <v>1</v>
      </c>
      <c r="D104">
        <f t="shared" si="194"/>
        <v>0</v>
      </c>
      <c r="E104">
        <v>1</v>
      </c>
      <c r="F104">
        <v>1</v>
      </c>
      <c r="G104">
        <f t="shared" si="195"/>
        <v>0</v>
      </c>
      <c r="H104" s="5" t="s">
        <v>1372</v>
      </c>
      <c r="I104" s="5" t="s">
        <v>1372</v>
      </c>
      <c r="J104" t="e">
        <f t="shared" si="196"/>
        <v>#VALUE!</v>
      </c>
      <c r="K104" s="5" t="s">
        <v>1372</v>
      </c>
      <c r="L104" s="5" t="s">
        <v>1372</v>
      </c>
      <c r="M104" t="e">
        <f t="shared" si="197"/>
        <v>#VALUE!</v>
      </c>
      <c r="N104">
        <v>1</v>
      </c>
      <c r="O104">
        <v>1</v>
      </c>
      <c r="P104">
        <f t="shared" si="198"/>
        <v>0</v>
      </c>
      <c r="Q104">
        <v>1</v>
      </c>
      <c r="R104">
        <v>1</v>
      </c>
      <c r="S104">
        <f t="shared" si="199"/>
        <v>0</v>
      </c>
      <c r="T104" s="5" t="s">
        <v>1372</v>
      </c>
      <c r="U104" s="5" t="s">
        <v>1372</v>
      </c>
      <c r="V104" t="e">
        <f t="shared" si="200"/>
        <v>#VALUE!</v>
      </c>
      <c r="W104" s="5" t="s">
        <v>1372</v>
      </c>
      <c r="X104" s="5" t="s">
        <v>1372</v>
      </c>
      <c r="Y104" t="e">
        <f t="shared" si="201"/>
        <v>#VALUE!</v>
      </c>
      <c r="Z104" s="5" t="s">
        <v>1372</v>
      </c>
      <c r="AA104" s="5" t="s">
        <v>1372</v>
      </c>
      <c r="AB104" t="e">
        <f t="shared" si="202"/>
        <v>#VALUE!</v>
      </c>
      <c r="AC104">
        <v>1</v>
      </c>
      <c r="AD104">
        <v>1</v>
      </c>
      <c r="AE104">
        <f t="shared" si="203"/>
        <v>0</v>
      </c>
      <c r="AF104">
        <v>1</v>
      </c>
      <c r="AG104">
        <v>1</v>
      </c>
      <c r="AH104">
        <f t="shared" si="204"/>
        <v>0</v>
      </c>
      <c r="AI104" s="5" t="s">
        <v>1372</v>
      </c>
      <c r="AJ104" s="5" t="s">
        <v>1372</v>
      </c>
      <c r="AK104" t="e">
        <f t="shared" si="205"/>
        <v>#VALUE!</v>
      </c>
      <c r="AL104" s="5" t="s">
        <v>1372</v>
      </c>
      <c r="AM104" s="5" t="s">
        <v>1372</v>
      </c>
      <c r="AN104" t="e">
        <f t="shared" si="206"/>
        <v>#VALUE!</v>
      </c>
      <c r="AO104" s="5" t="s">
        <v>1372</v>
      </c>
      <c r="AP104" s="5" t="s">
        <v>1372</v>
      </c>
      <c r="AQ104" t="e">
        <f t="shared" si="207"/>
        <v>#VALUE!</v>
      </c>
      <c r="AR104">
        <v>1</v>
      </c>
      <c r="AS104">
        <v>1</v>
      </c>
      <c r="AT104">
        <f t="shared" si="208"/>
        <v>0</v>
      </c>
      <c r="AU104">
        <v>1</v>
      </c>
      <c r="AV104">
        <v>2</v>
      </c>
      <c r="AW104">
        <f t="shared" si="209"/>
        <v>1</v>
      </c>
      <c r="AX104" s="5" t="s">
        <v>1372</v>
      </c>
      <c r="AY104" s="5" t="s">
        <v>1372</v>
      </c>
      <c r="AZ104" t="e">
        <f t="shared" si="210"/>
        <v>#VALUE!</v>
      </c>
      <c r="BA104" s="5" t="s">
        <v>1372</v>
      </c>
      <c r="BB104" s="5" t="s">
        <v>1372</v>
      </c>
      <c r="BC104" t="e">
        <f t="shared" si="211"/>
        <v>#VALUE!</v>
      </c>
      <c r="BD104">
        <v>1</v>
      </c>
      <c r="BE104">
        <v>1</v>
      </c>
      <c r="BF104">
        <f t="shared" si="212"/>
        <v>0</v>
      </c>
      <c r="BG104">
        <v>1</v>
      </c>
      <c r="BH104">
        <v>2</v>
      </c>
      <c r="BI104">
        <f t="shared" si="213"/>
        <v>1</v>
      </c>
      <c r="BJ104" s="5" t="s">
        <v>1372</v>
      </c>
      <c r="BK104" s="5" t="s">
        <v>1372</v>
      </c>
      <c r="BL104" t="e">
        <f t="shared" si="214"/>
        <v>#VALUE!</v>
      </c>
      <c r="BM104" s="5" t="s">
        <v>1372</v>
      </c>
      <c r="BN104" s="5" t="s">
        <v>1372</v>
      </c>
      <c r="BO104" t="e">
        <f t="shared" si="215"/>
        <v>#VALUE!</v>
      </c>
      <c r="BP104">
        <v>1</v>
      </c>
      <c r="BQ104">
        <v>1</v>
      </c>
      <c r="BR104">
        <f t="shared" si="216"/>
        <v>0</v>
      </c>
      <c r="BS104">
        <v>1</v>
      </c>
      <c r="BT104">
        <v>1</v>
      </c>
      <c r="BU104">
        <f t="shared" si="217"/>
        <v>0</v>
      </c>
      <c r="BV104" s="5" t="s">
        <v>1372</v>
      </c>
      <c r="BW104" s="5" t="s">
        <v>1372</v>
      </c>
      <c r="BX104" t="e">
        <f t="shared" si="218"/>
        <v>#VALUE!</v>
      </c>
      <c r="BY104" s="5" t="s">
        <v>1372</v>
      </c>
      <c r="BZ104" s="5" t="s">
        <v>1372</v>
      </c>
      <c r="CA104" t="e">
        <f t="shared" si="219"/>
        <v>#VALUE!</v>
      </c>
      <c r="CB104">
        <v>1</v>
      </c>
      <c r="CC104">
        <v>1</v>
      </c>
      <c r="CD104">
        <f t="shared" si="220"/>
        <v>0</v>
      </c>
      <c r="CE104" s="5" t="s">
        <v>1372</v>
      </c>
      <c r="CF104" s="5" t="s">
        <v>1372</v>
      </c>
      <c r="CG104" t="e">
        <f t="shared" si="221"/>
        <v>#VALUE!</v>
      </c>
      <c r="CH104" s="5" t="s">
        <v>1372</v>
      </c>
      <c r="CI104" s="5" t="s">
        <v>1372</v>
      </c>
      <c r="CJ104" t="e">
        <f t="shared" si="222"/>
        <v>#VALUE!</v>
      </c>
      <c r="CK104" s="5" t="s">
        <v>1372</v>
      </c>
      <c r="CL104" s="5" t="s">
        <v>1372</v>
      </c>
      <c r="CM104" t="e">
        <f t="shared" si="223"/>
        <v>#VALUE!</v>
      </c>
      <c r="CN104" s="5" t="s">
        <v>1372</v>
      </c>
      <c r="CO104" s="5" t="s">
        <v>1372</v>
      </c>
      <c r="CP104" t="e">
        <f t="shared" si="224"/>
        <v>#VALUE!</v>
      </c>
      <c r="CQ104">
        <v>1</v>
      </c>
      <c r="CR104">
        <v>1</v>
      </c>
      <c r="CS104">
        <f t="shared" si="225"/>
        <v>0</v>
      </c>
      <c r="CT104">
        <v>1</v>
      </c>
      <c r="CU104">
        <v>1</v>
      </c>
      <c r="CV104">
        <f t="shared" si="226"/>
        <v>0</v>
      </c>
      <c r="CW104" s="5" t="s">
        <v>1372</v>
      </c>
      <c r="CX104" s="5" t="s">
        <v>1372</v>
      </c>
      <c r="CY104" t="e">
        <f t="shared" si="227"/>
        <v>#VALUE!</v>
      </c>
      <c r="CZ104">
        <v>1</v>
      </c>
      <c r="DA104">
        <v>1</v>
      </c>
      <c r="DB104">
        <f t="shared" si="228"/>
        <v>0</v>
      </c>
      <c r="DC104">
        <v>1</v>
      </c>
      <c r="DD104">
        <v>1</v>
      </c>
      <c r="DE104">
        <f t="shared" si="229"/>
        <v>0</v>
      </c>
      <c r="DF104" s="5" t="s">
        <v>1372</v>
      </c>
      <c r="DG104" s="5" t="s">
        <v>1372</v>
      </c>
      <c r="DH104" t="e">
        <f t="shared" si="230"/>
        <v>#VALUE!</v>
      </c>
      <c r="DI104">
        <v>1</v>
      </c>
      <c r="DJ104">
        <v>1</v>
      </c>
      <c r="DK104">
        <f t="shared" si="231"/>
        <v>0</v>
      </c>
      <c r="DL104">
        <v>1</v>
      </c>
      <c r="DM104">
        <v>1</v>
      </c>
      <c r="DN104">
        <f t="shared" si="232"/>
        <v>0</v>
      </c>
      <c r="DO104" s="5" t="s">
        <v>1372</v>
      </c>
      <c r="DP104" s="5" t="s">
        <v>1372</v>
      </c>
      <c r="DQ104" t="e">
        <f t="shared" si="233"/>
        <v>#VALUE!</v>
      </c>
      <c r="DR104">
        <v>1</v>
      </c>
      <c r="DS104">
        <v>1</v>
      </c>
      <c r="DT104">
        <f t="shared" si="234"/>
        <v>0</v>
      </c>
      <c r="DU104">
        <v>1</v>
      </c>
      <c r="DV104">
        <v>1</v>
      </c>
      <c r="DW104">
        <f t="shared" si="235"/>
        <v>0</v>
      </c>
      <c r="DX104">
        <v>1</v>
      </c>
      <c r="DY104">
        <v>1</v>
      </c>
      <c r="DZ104">
        <f t="shared" si="236"/>
        <v>0</v>
      </c>
      <c r="EA104" s="5" t="s">
        <v>1372</v>
      </c>
      <c r="EB104" s="5" t="s">
        <v>1372</v>
      </c>
      <c r="EC104" t="e">
        <f t="shared" si="237"/>
        <v>#VALUE!</v>
      </c>
      <c r="ED104">
        <v>1</v>
      </c>
      <c r="EE104">
        <v>1</v>
      </c>
      <c r="EF104">
        <f t="shared" si="238"/>
        <v>0</v>
      </c>
      <c r="EG104">
        <v>1</v>
      </c>
      <c r="EH104">
        <v>1</v>
      </c>
      <c r="EI104">
        <f t="shared" si="239"/>
        <v>0</v>
      </c>
      <c r="EJ104">
        <v>1</v>
      </c>
      <c r="EK104">
        <v>1</v>
      </c>
      <c r="EL104">
        <f t="shared" si="240"/>
        <v>0</v>
      </c>
      <c r="EM104">
        <v>1</v>
      </c>
      <c r="EN104">
        <v>1</v>
      </c>
      <c r="EO104">
        <f t="shared" si="241"/>
        <v>0</v>
      </c>
      <c r="EP104">
        <v>1</v>
      </c>
      <c r="EQ104">
        <v>1</v>
      </c>
      <c r="ER104">
        <f t="shared" si="242"/>
        <v>0</v>
      </c>
      <c r="ES104" s="5" t="s">
        <v>1372</v>
      </c>
      <c r="ET104" s="5" t="s">
        <v>1372</v>
      </c>
      <c r="EU104" t="e">
        <f t="shared" si="243"/>
        <v>#VALUE!</v>
      </c>
      <c r="EV104">
        <v>1</v>
      </c>
      <c r="EW104">
        <v>1</v>
      </c>
      <c r="EX104">
        <f t="shared" si="244"/>
        <v>0</v>
      </c>
      <c r="EY104">
        <v>1</v>
      </c>
      <c r="EZ104">
        <v>1</v>
      </c>
      <c r="FA104">
        <f t="shared" si="245"/>
        <v>0</v>
      </c>
      <c r="FB104" s="5" t="s">
        <v>1372</v>
      </c>
      <c r="FC104" s="5" t="s">
        <v>1372</v>
      </c>
      <c r="FD104" t="e">
        <f t="shared" si="246"/>
        <v>#VALUE!</v>
      </c>
      <c r="FE104">
        <v>1</v>
      </c>
      <c r="FF104">
        <v>1</v>
      </c>
      <c r="FG104">
        <f t="shared" si="247"/>
        <v>0</v>
      </c>
      <c r="FH104">
        <v>1</v>
      </c>
      <c r="FI104">
        <v>1</v>
      </c>
      <c r="FJ104">
        <f t="shared" si="248"/>
        <v>0</v>
      </c>
      <c r="FK104" s="5" t="s">
        <v>1372</v>
      </c>
      <c r="FL104" s="5" t="s">
        <v>1372</v>
      </c>
      <c r="FM104" t="e">
        <f t="shared" si="249"/>
        <v>#VALUE!</v>
      </c>
      <c r="FN104">
        <v>1</v>
      </c>
      <c r="FO104">
        <v>1</v>
      </c>
      <c r="FP104">
        <f t="shared" si="250"/>
        <v>0</v>
      </c>
      <c r="FQ104">
        <v>1</v>
      </c>
      <c r="FR104">
        <v>1</v>
      </c>
      <c r="FS104">
        <f t="shared" si="251"/>
        <v>0</v>
      </c>
      <c r="FT104" s="5" t="s">
        <v>1372</v>
      </c>
      <c r="FU104" s="5" t="s">
        <v>1372</v>
      </c>
      <c r="FV104" t="e">
        <f t="shared" si="252"/>
        <v>#VALUE!</v>
      </c>
      <c r="FW104">
        <v>1</v>
      </c>
      <c r="FX104">
        <v>1</v>
      </c>
      <c r="FY104">
        <f t="shared" si="253"/>
        <v>0</v>
      </c>
      <c r="FZ104">
        <v>1</v>
      </c>
      <c r="GA104">
        <v>1</v>
      </c>
      <c r="GB104">
        <f t="shared" si="254"/>
        <v>0</v>
      </c>
      <c r="GC104" s="5" t="s">
        <v>1372</v>
      </c>
      <c r="GD104" s="5" t="s">
        <v>1372</v>
      </c>
      <c r="GE104" t="e">
        <f t="shared" si="255"/>
        <v>#VALUE!</v>
      </c>
      <c r="GF104">
        <v>1</v>
      </c>
      <c r="GG104">
        <v>1</v>
      </c>
      <c r="GH104">
        <f t="shared" si="256"/>
        <v>0</v>
      </c>
      <c r="GI104">
        <v>1</v>
      </c>
      <c r="GJ104">
        <v>1</v>
      </c>
      <c r="GK104">
        <f t="shared" si="257"/>
        <v>0</v>
      </c>
      <c r="GL104" s="5" t="s">
        <v>1372</v>
      </c>
      <c r="GM104" s="5" t="s">
        <v>1372</v>
      </c>
      <c r="GN104" t="e">
        <f t="shared" si="258"/>
        <v>#VALUE!</v>
      </c>
    </row>
    <row r="105" spans="1:196" x14ac:dyDescent="0.2">
      <c r="A105" s="5">
        <v>46</v>
      </c>
      <c r="B105">
        <v>1</v>
      </c>
      <c r="C105">
        <v>1</v>
      </c>
      <c r="D105">
        <f t="shared" si="194"/>
        <v>0</v>
      </c>
      <c r="E105">
        <v>1</v>
      </c>
      <c r="F105">
        <v>1</v>
      </c>
      <c r="G105">
        <f t="shared" si="195"/>
        <v>1</v>
      </c>
      <c r="H105">
        <v>1</v>
      </c>
      <c r="I105">
        <v>1</v>
      </c>
      <c r="J105">
        <f t="shared" si="196"/>
        <v>0</v>
      </c>
      <c r="K105" s="5" t="s">
        <v>1372</v>
      </c>
      <c r="L105" s="5" t="s">
        <v>1372</v>
      </c>
      <c r="M105" t="e">
        <f t="shared" si="197"/>
        <v>#VALUE!</v>
      </c>
      <c r="N105">
        <v>1</v>
      </c>
      <c r="O105">
        <v>2</v>
      </c>
      <c r="P105">
        <f t="shared" si="198"/>
        <v>1</v>
      </c>
      <c r="Q105">
        <v>1</v>
      </c>
      <c r="R105">
        <v>2</v>
      </c>
      <c r="S105">
        <f t="shared" si="199"/>
        <v>1</v>
      </c>
      <c r="T105" s="5" t="s">
        <v>1372</v>
      </c>
      <c r="U105" s="5" t="s">
        <v>1372</v>
      </c>
      <c r="V105" t="e">
        <f t="shared" si="200"/>
        <v>#VALUE!</v>
      </c>
      <c r="W105" s="5" t="s">
        <v>1372</v>
      </c>
      <c r="X105" s="5" t="s">
        <v>1372</v>
      </c>
      <c r="Y105" t="e">
        <f t="shared" si="201"/>
        <v>#VALUE!</v>
      </c>
      <c r="Z105" s="5" t="s">
        <v>1372</v>
      </c>
      <c r="AA105" s="5" t="s">
        <v>1372</v>
      </c>
      <c r="AB105" t="e">
        <f t="shared" si="202"/>
        <v>#VALUE!</v>
      </c>
      <c r="AC105">
        <v>1</v>
      </c>
      <c r="AD105">
        <v>1</v>
      </c>
      <c r="AE105">
        <f t="shared" si="203"/>
        <v>0</v>
      </c>
      <c r="AF105">
        <v>1</v>
      </c>
      <c r="AG105">
        <v>2</v>
      </c>
      <c r="AH105">
        <f t="shared" si="204"/>
        <v>1</v>
      </c>
      <c r="AI105">
        <v>1</v>
      </c>
      <c r="AJ105">
        <v>2</v>
      </c>
      <c r="AK105">
        <f t="shared" si="205"/>
        <v>1</v>
      </c>
      <c r="AL105" s="5" t="s">
        <v>1372</v>
      </c>
      <c r="AM105" s="5" t="s">
        <v>1372</v>
      </c>
      <c r="AN105" t="e">
        <f t="shared" si="206"/>
        <v>#VALUE!</v>
      </c>
      <c r="AO105" s="5" t="s">
        <v>1372</v>
      </c>
      <c r="AP105" s="5" t="s">
        <v>1372</v>
      </c>
      <c r="AQ105" t="e">
        <f t="shared" si="207"/>
        <v>#VALUE!</v>
      </c>
      <c r="AR105">
        <v>1</v>
      </c>
      <c r="AS105">
        <v>2</v>
      </c>
      <c r="AT105">
        <f t="shared" si="208"/>
        <v>1</v>
      </c>
      <c r="AU105">
        <v>2</v>
      </c>
      <c r="AV105">
        <v>2</v>
      </c>
      <c r="AW105">
        <f t="shared" si="209"/>
        <v>0</v>
      </c>
      <c r="AX105" s="5" t="s">
        <v>1372</v>
      </c>
      <c r="AY105" s="5" t="s">
        <v>1372</v>
      </c>
      <c r="AZ105" t="e">
        <f t="shared" si="210"/>
        <v>#VALUE!</v>
      </c>
      <c r="BA105" s="5" t="s">
        <v>1372</v>
      </c>
      <c r="BB105" s="5" t="s">
        <v>1372</v>
      </c>
      <c r="BC105" t="e">
        <f t="shared" si="211"/>
        <v>#VALUE!</v>
      </c>
      <c r="BD105">
        <v>1</v>
      </c>
      <c r="BE105">
        <v>1</v>
      </c>
      <c r="BF105">
        <f t="shared" si="212"/>
        <v>0</v>
      </c>
      <c r="BG105">
        <v>1</v>
      </c>
      <c r="BH105">
        <v>1</v>
      </c>
      <c r="BI105">
        <f t="shared" si="213"/>
        <v>0</v>
      </c>
      <c r="BJ105" s="5" t="s">
        <v>1372</v>
      </c>
      <c r="BK105" s="5" t="s">
        <v>1372</v>
      </c>
      <c r="BL105" t="e">
        <f t="shared" si="214"/>
        <v>#VALUE!</v>
      </c>
      <c r="BM105" s="5" t="s">
        <v>1372</v>
      </c>
      <c r="BN105" s="5" t="s">
        <v>1372</v>
      </c>
      <c r="BO105" t="e">
        <f t="shared" si="215"/>
        <v>#VALUE!</v>
      </c>
      <c r="BP105">
        <v>1</v>
      </c>
      <c r="BQ105">
        <v>1</v>
      </c>
      <c r="BR105">
        <f t="shared" si="216"/>
        <v>0</v>
      </c>
      <c r="BS105">
        <v>1</v>
      </c>
      <c r="BT105">
        <v>2</v>
      </c>
      <c r="BU105">
        <f t="shared" si="217"/>
        <v>1</v>
      </c>
      <c r="BV105">
        <v>1</v>
      </c>
      <c r="BW105">
        <v>2</v>
      </c>
      <c r="BX105">
        <f t="shared" si="218"/>
        <v>1</v>
      </c>
      <c r="BY105" s="5" t="s">
        <v>1372</v>
      </c>
      <c r="BZ105" s="5" t="s">
        <v>1372</v>
      </c>
      <c r="CA105" t="e">
        <f t="shared" si="219"/>
        <v>#VALUE!</v>
      </c>
      <c r="CB105">
        <v>1</v>
      </c>
      <c r="CC105">
        <v>1</v>
      </c>
      <c r="CD105">
        <f t="shared" si="220"/>
        <v>0</v>
      </c>
      <c r="CE105">
        <v>2</v>
      </c>
      <c r="CF105">
        <v>1</v>
      </c>
      <c r="CG105">
        <f t="shared" si="221"/>
        <v>1</v>
      </c>
      <c r="CH105">
        <v>2</v>
      </c>
      <c r="CI105">
        <v>1</v>
      </c>
      <c r="CJ105">
        <f t="shared" si="222"/>
        <v>1</v>
      </c>
      <c r="CK105" s="5" t="s">
        <v>1372</v>
      </c>
      <c r="CL105" s="5" t="s">
        <v>1372</v>
      </c>
      <c r="CM105" t="e">
        <f t="shared" si="223"/>
        <v>#VALUE!</v>
      </c>
      <c r="CN105" s="5" t="s">
        <v>1372</v>
      </c>
      <c r="CO105" s="5" t="s">
        <v>1372</v>
      </c>
      <c r="CP105" t="e">
        <f t="shared" si="224"/>
        <v>#VALUE!</v>
      </c>
      <c r="CQ105">
        <v>3</v>
      </c>
      <c r="CR105">
        <v>2</v>
      </c>
      <c r="CS105">
        <f t="shared" si="225"/>
        <v>1</v>
      </c>
      <c r="CT105">
        <v>1</v>
      </c>
      <c r="CU105">
        <v>1</v>
      </c>
      <c r="CV105">
        <f t="shared" si="226"/>
        <v>0</v>
      </c>
      <c r="CW105" s="5" t="s">
        <v>1372</v>
      </c>
      <c r="CX105" s="5" t="s">
        <v>1372</v>
      </c>
      <c r="CY105" t="e">
        <f t="shared" si="227"/>
        <v>#VALUE!</v>
      </c>
      <c r="CZ105">
        <v>1</v>
      </c>
      <c r="DA105">
        <v>1</v>
      </c>
      <c r="DB105">
        <f t="shared" si="228"/>
        <v>0</v>
      </c>
      <c r="DC105">
        <v>1</v>
      </c>
      <c r="DD105">
        <v>1</v>
      </c>
      <c r="DE105">
        <f t="shared" si="229"/>
        <v>0</v>
      </c>
      <c r="DF105" s="5" t="s">
        <v>1372</v>
      </c>
      <c r="DG105" s="5" t="s">
        <v>1372</v>
      </c>
      <c r="DH105" t="e">
        <f t="shared" si="230"/>
        <v>#VALUE!</v>
      </c>
      <c r="DI105">
        <v>1</v>
      </c>
      <c r="DJ105">
        <v>1</v>
      </c>
      <c r="DK105">
        <f t="shared" si="231"/>
        <v>0</v>
      </c>
      <c r="DL105">
        <v>1</v>
      </c>
      <c r="DM105">
        <v>1</v>
      </c>
      <c r="DN105">
        <f t="shared" si="232"/>
        <v>0</v>
      </c>
      <c r="DO105" s="5" t="s">
        <v>1372</v>
      </c>
      <c r="DP105" s="5" t="s">
        <v>1372</v>
      </c>
      <c r="DQ105" t="e">
        <f t="shared" si="233"/>
        <v>#VALUE!</v>
      </c>
      <c r="DR105">
        <v>1</v>
      </c>
      <c r="DS105">
        <v>2</v>
      </c>
      <c r="DT105">
        <f t="shared" si="234"/>
        <v>1</v>
      </c>
      <c r="DU105">
        <v>1</v>
      </c>
      <c r="DV105">
        <v>2</v>
      </c>
      <c r="DW105">
        <f t="shared" si="235"/>
        <v>1</v>
      </c>
      <c r="DX105" s="5" t="s">
        <v>1372</v>
      </c>
      <c r="DY105" s="5" t="s">
        <v>1372</v>
      </c>
      <c r="DZ105" t="e">
        <f t="shared" si="236"/>
        <v>#VALUE!</v>
      </c>
      <c r="EA105" s="5" t="s">
        <v>1372</v>
      </c>
      <c r="EB105" s="5" t="s">
        <v>1372</v>
      </c>
      <c r="EC105" t="e">
        <f t="shared" si="237"/>
        <v>#VALUE!</v>
      </c>
      <c r="ED105">
        <v>1</v>
      </c>
      <c r="EE105">
        <v>2</v>
      </c>
      <c r="EF105">
        <f t="shared" si="238"/>
        <v>1</v>
      </c>
      <c r="EG105">
        <v>2</v>
      </c>
      <c r="EH105">
        <v>2</v>
      </c>
      <c r="EI105">
        <f t="shared" si="239"/>
        <v>0</v>
      </c>
      <c r="EJ105" s="5" t="s">
        <v>1372</v>
      </c>
      <c r="EK105" s="5" t="s">
        <v>1372</v>
      </c>
      <c r="EL105" t="e">
        <f t="shared" si="240"/>
        <v>#VALUE!</v>
      </c>
      <c r="EM105">
        <v>1</v>
      </c>
      <c r="EN105">
        <v>1</v>
      </c>
      <c r="EO105">
        <f t="shared" si="241"/>
        <v>0</v>
      </c>
      <c r="EP105">
        <v>2</v>
      </c>
      <c r="EQ105">
        <v>1</v>
      </c>
      <c r="ER105">
        <f t="shared" si="242"/>
        <v>1</v>
      </c>
      <c r="ES105">
        <v>1</v>
      </c>
      <c r="ET105">
        <v>1</v>
      </c>
      <c r="EU105">
        <f t="shared" si="243"/>
        <v>0</v>
      </c>
      <c r="EV105">
        <v>1</v>
      </c>
      <c r="EW105">
        <v>1</v>
      </c>
      <c r="EX105">
        <f t="shared" si="244"/>
        <v>0</v>
      </c>
      <c r="EY105">
        <v>1</v>
      </c>
      <c r="EZ105">
        <v>1</v>
      </c>
      <c r="FA105">
        <f t="shared" si="245"/>
        <v>0</v>
      </c>
      <c r="FB105" s="5" t="s">
        <v>1372</v>
      </c>
      <c r="FC105" s="5" t="s">
        <v>1372</v>
      </c>
      <c r="FD105" t="e">
        <f t="shared" si="246"/>
        <v>#VALUE!</v>
      </c>
      <c r="FE105">
        <v>1</v>
      </c>
      <c r="FF105">
        <v>1</v>
      </c>
      <c r="FG105">
        <f t="shared" si="247"/>
        <v>0</v>
      </c>
      <c r="FH105" s="5" t="s">
        <v>1372</v>
      </c>
      <c r="FI105" s="5" t="s">
        <v>1372</v>
      </c>
      <c r="FJ105" t="e">
        <f t="shared" si="248"/>
        <v>#VALUE!</v>
      </c>
      <c r="FK105" s="5" t="s">
        <v>1372</v>
      </c>
      <c r="FL105" s="5" t="s">
        <v>1372</v>
      </c>
      <c r="FM105" t="e">
        <f t="shared" si="249"/>
        <v>#VALUE!</v>
      </c>
      <c r="FN105">
        <v>1</v>
      </c>
      <c r="FO105">
        <v>1</v>
      </c>
      <c r="FP105">
        <f t="shared" si="250"/>
        <v>0</v>
      </c>
      <c r="FQ105" s="5" t="s">
        <v>1372</v>
      </c>
      <c r="FR105" s="5" t="s">
        <v>1372</v>
      </c>
      <c r="FS105" t="e">
        <f t="shared" si="251"/>
        <v>#VALUE!</v>
      </c>
      <c r="FT105" s="5" t="s">
        <v>1372</v>
      </c>
      <c r="FU105" s="5" t="s">
        <v>1372</v>
      </c>
      <c r="FV105" t="e">
        <f t="shared" si="252"/>
        <v>#VALUE!</v>
      </c>
      <c r="FW105">
        <v>1</v>
      </c>
      <c r="FX105">
        <v>1</v>
      </c>
      <c r="FY105">
        <f t="shared" si="253"/>
        <v>0</v>
      </c>
      <c r="FZ105">
        <v>1</v>
      </c>
      <c r="GA105">
        <v>1</v>
      </c>
      <c r="GB105">
        <f t="shared" si="254"/>
        <v>0</v>
      </c>
      <c r="GC105" s="5" t="s">
        <v>1372</v>
      </c>
      <c r="GD105" s="5" t="s">
        <v>1372</v>
      </c>
      <c r="GE105" t="e">
        <f t="shared" si="255"/>
        <v>#VALUE!</v>
      </c>
      <c r="GF105">
        <v>1</v>
      </c>
      <c r="GG105">
        <v>1</v>
      </c>
      <c r="GH105">
        <f t="shared" si="256"/>
        <v>0</v>
      </c>
      <c r="GI105" s="5" t="s">
        <v>1372</v>
      </c>
      <c r="GJ105" s="5" t="s">
        <v>1372</v>
      </c>
      <c r="GK105" t="e">
        <f t="shared" si="257"/>
        <v>#VALUE!</v>
      </c>
      <c r="GL105" s="5" t="s">
        <v>1372</v>
      </c>
      <c r="GM105" s="5" t="s">
        <v>1372</v>
      </c>
      <c r="GN105" t="e">
        <f t="shared" si="258"/>
        <v>#VALUE!</v>
      </c>
    </row>
    <row r="106" spans="1:196" x14ac:dyDescent="0.2">
      <c r="A106" s="5">
        <v>47</v>
      </c>
      <c r="B106">
        <v>1</v>
      </c>
      <c r="C106">
        <v>1</v>
      </c>
      <c r="D106">
        <f t="shared" si="194"/>
        <v>0</v>
      </c>
      <c r="E106">
        <v>1</v>
      </c>
      <c r="F106">
        <v>1</v>
      </c>
      <c r="G106">
        <f t="shared" si="195"/>
        <v>0</v>
      </c>
      <c r="H106">
        <v>1</v>
      </c>
      <c r="I106">
        <v>1</v>
      </c>
      <c r="J106">
        <f t="shared" si="196"/>
        <v>0</v>
      </c>
      <c r="K106" s="5" t="s">
        <v>1372</v>
      </c>
      <c r="L106" s="5" t="s">
        <v>1372</v>
      </c>
      <c r="M106" t="e">
        <f t="shared" si="197"/>
        <v>#VALUE!</v>
      </c>
      <c r="N106">
        <v>1</v>
      </c>
      <c r="O106">
        <v>1</v>
      </c>
      <c r="P106">
        <f t="shared" si="198"/>
        <v>0</v>
      </c>
      <c r="Q106">
        <v>1</v>
      </c>
      <c r="R106">
        <v>1</v>
      </c>
      <c r="S106">
        <f t="shared" si="199"/>
        <v>0</v>
      </c>
      <c r="T106">
        <v>1</v>
      </c>
      <c r="U106">
        <v>1</v>
      </c>
      <c r="V106">
        <f t="shared" si="200"/>
        <v>0</v>
      </c>
      <c r="W106" s="5" t="s">
        <v>1372</v>
      </c>
      <c r="X106" s="5" t="s">
        <v>1372</v>
      </c>
      <c r="Y106" t="e">
        <f t="shared" si="201"/>
        <v>#VALUE!</v>
      </c>
      <c r="Z106" s="5" t="s">
        <v>1372</v>
      </c>
      <c r="AA106" s="5" t="s">
        <v>1372</v>
      </c>
      <c r="AB106" t="e">
        <f t="shared" si="202"/>
        <v>#VALUE!</v>
      </c>
      <c r="AC106">
        <v>2</v>
      </c>
      <c r="AD106">
        <v>1</v>
      </c>
      <c r="AE106">
        <f t="shared" si="203"/>
        <v>1</v>
      </c>
      <c r="AF106">
        <v>1</v>
      </c>
      <c r="AG106">
        <v>1</v>
      </c>
      <c r="AH106">
        <f t="shared" si="204"/>
        <v>0</v>
      </c>
      <c r="AI106" s="5" t="s">
        <v>1372</v>
      </c>
      <c r="AJ106" s="5" t="s">
        <v>1372</v>
      </c>
      <c r="AK106" t="e">
        <f t="shared" si="205"/>
        <v>#VALUE!</v>
      </c>
      <c r="AL106" s="5" t="s">
        <v>1372</v>
      </c>
      <c r="AM106" s="5" t="s">
        <v>1372</v>
      </c>
      <c r="AN106" t="e">
        <f t="shared" si="206"/>
        <v>#VALUE!</v>
      </c>
      <c r="AO106" s="5" t="s">
        <v>1372</v>
      </c>
      <c r="AP106" s="5" t="s">
        <v>1372</v>
      </c>
      <c r="AQ106" t="e">
        <f t="shared" si="207"/>
        <v>#VALUE!</v>
      </c>
      <c r="AR106">
        <v>3</v>
      </c>
      <c r="AS106">
        <v>1</v>
      </c>
      <c r="AT106">
        <f t="shared" si="208"/>
        <v>2</v>
      </c>
      <c r="AU106">
        <v>3</v>
      </c>
      <c r="AV106">
        <v>2</v>
      </c>
      <c r="AW106">
        <f t="shared" si="209"/>
        <v>1</v>
      </c>
      <c r="AX106">
        <v>2</v>
      </c>
      <c r="AY106">
        <v>2</v>
      </c>
      <c r="AZ106">
        <f t="shared" si="210"/>
        <v>0</v>
      </c>
      <c r="BA106" s="5" t="s">
        <v>1372</v>
      </c>
      <c r="BB106" s="5" t="s">
        <v>1372</v>
      </c>
      <c r="BC106" t="e">
        <f t="shared" si="211"/>
        <v>#VALUE!</v>
      </c>
      <c r="BD106">
        <v>1</v>
      </c>
      <c r="BE106">
        <v>2</v>
      </c>
      <c r="BF106">
        <f t="shared" si="212"/>
        <v>1</v>
      </c>
      <c r="BG106">
        <v>2</v>
      </c>
      <c r="BH106">
        <v>2</v>
      </c>
      <c r="BI106">
        <f t="shared" si="213"/>
        <v>0</v>
      </c>
      <c r="BJ106" s="5" t="s">
        <v>1372</v>
      </c>
      <c r="BK106" s="5" t="s">
        <v>1372</v>
      </c>
      <c r="BL106" t="e">
        <f t="shared" si="214"/>
        <v>#VALUE!</v>
      </c>
      <c r="BM106" s="5" t="s">
        <v>1372</v>
      </c>
      <c r="BN106" s="5" t="s">
        <v>1372</v>
      </c>
      <c r="BO106" t="e">
        <f t="shared" si="215"/>
        <v>#VALUE!</v>
      </c>
      <c r="BP106">
        <v>1</v>
      </c>
      <c r="BQ106">
        <v>1</v>
      </c>
      <c r="BR106">
        <f t="shared" si="216"/>
        <v>0</v>
      </c>
      <c r="BS106">
        <v>2</v>
      </c>
      <c r="BT106">
        <v>1</v>
      </c>
      <c r="BU106">
        <f t="shared" si="217"/>
        <v>1</v>
      </c>
      <c r="BV106" s="5" t="s">
        <v>1372</v>
      </c>
      <c r="BW106" s="5" t="s">
        <v>1372</v>
      </c>
      <c r="BX106" t="e">
        <f t="shared" si="218"/>
        <v>#VALUE!</v>
      </c>
      <c r="BY106" s="5" t="s">
        <v>1372</v>
      </c>
      <c r="BZ106" s="5" t="s">
        <v>1372</v>
      </c>
      <c r="CA106" t="e">
        <f t="shared" si="219"/>
        <v>#VALUE!</v>
      </c>
      <c r="CB106">
        <v>1</v>
      </c>
      <c r="CC106">
        <v>1</v>
      </c>
      <c r="CD106">
        <f t="shared" si="220"/>
        <v>0</v>
      </c>
      <c r="CE106">
        <v>1</v>
      </c>
      <c r="CF106">
        <v>2</v>
      </c>
      <c r="CG106">
        <f t="shared" si="221"/>
        <v>1</v>
      </c>
      <c r="CH106">
        <v>1</v>
      </c>
      <c r="CI106">
        <v>1</v>
      </c>
      <c r="CJ106">
        <f t="shared" si="222"/>
        <v>0</v>
      </c>
      <c r="CK106" s="5" t="s">
        <v>1372</v>
      </c>
      <c r="CL106" s="5" t="s">
        <v>1372</v>
      </c>
      <c r="CM106" t="e">
        <f t="shared" si="223"/>
        <v>#VALUE!</v>
      </c>
      <c r="CN106" s="5" t="s">
        <v>1372</v>
      </c>
      <c r="CO106" s="5" t="s">
        <v>1372</v>
      </c>
      <c r="CP106" t="e">
        <f t="shared" si="224"/>
        <v>#VALUE!</v>
      </c>
      <c r="CQ106">
        <v>1</v>
      </c>
      <c r="CR106">
        <v>1</v>
      </c>
      <c r="CS106">
        <f t="shared" si="225"/>
        <v>0</v>
      </c>
      <c r="CT106">
        <v>1</v>
      </c>
      <c r="CU106">
        <v>2</v>
      </c>
      <c r="CV106">
        <f t="shared" si="226"/>
        <v>1</v>
      </c>
      <c r="CW106" s="5" t="s">
        <v>1372</v>
      </c>
      <c r="CX106" s="5" t="s">
        <v>1372</v>
      </c>
      <c r="CY106" t="e">
        <f t="shared" si="227"/>
        <v>#VALUE!</v>
      </c>
      <c r="CZ106">
        <v>2</v>
      </c>
      <c r="DA106">
        <v>2</v>
      </c>
      <c r="DB106">
        <f t="shared" si="228"/>
        <v>0</v>
      </c>
      <c r="DC106">
        <v>2</v>
      </c>
      <c r="DD106">
        <v>2</v>
      </c>
      <c r="DE106">
        <f t="shared" si="229"/>
        <v>0</v>
      </c>
      <c r="DF106" s="5" t="s">
        <v>1372</v>
      </c>
      <c r="DG106" s="5" t="s">
        <v>1372</v>
      </c>
      <c r="DH106" t="e">
        <f t="shared" si="230"/>
        <v>#VALUE!</v>
      </c>
      <c r="DI106">
        <v>2</v>
      </c>
      <c r="DJ106">
        <v>2</v>
      </c>
      <c r="DK106">
        <f t="shared" si="231"/>
        <v>0</v>
      </c>
      <c r="DL106">
        <v>2</v>
      </c>
      <c r="DM106">
        <v>2</v>
      </c>
      <c r="DN106">
        <f t="shared" si="232"/>
        <v>0</v>
      </c>
      <c r="DO106" s="5" t="s">
        <v>1372</v>
      </c>
      <c r="DP106" s="5" t="s">
        <v>1372</v>
      </c>
      <c r="DQ106" t="e">
        <f t="shared" si="233"/>
        <v>#VALUE!</v>
      </c>
      <c r="DR106">
        <v>1</v>
      </c>
      <c r="DS106">
        <v>1</v>
      </c>
      <c r="DT106">
        <f t="shared" si="234"/>
        <v>0</v>
      </c>
      <c r="DU106">
        <v>1</v>
      </c>
      <c r="DV106">
        <v>1</v>
      </c>
      <c r="DW106">
        <f t="shared" si="235"/>
        <v>0</v>
      </c>
      <c r="DX106" s="5" t="s">
        <v>1372</v>
      </c>
      <c r="DY106" s="5" t="s">
        <v>1372</v>
      </c>
      <c r="DZ106" t="e">
        <f t="shared" si="236"/>
        <v>#VALUE!</v>
      </c>
      <c r="EA106" s="5" t="s">
        <v>1372</v>
      </c>
      <c r="EB106" s="5" t="s">
        <v>1372</v>
      </c>
      <c r="EC106" t="e">
        <f t="shared" si="237"/>
        <v>#VALUE!</v>
      </c>
      <c r="ED106">
        <v>1</v>
      </c>
      <c r="EE106">
        <v>1</v>
      </c>
      <c r="EF106">
        <f t="shared" si="238"/>
        <v>0</v>
      </c>
      <c r="EG106">
        <v>2</v>
      </c>
      <c r="EH106">
        <v>2</v>
      </c>
      <c r="EI106">
        <f t="shared" si="239"/>
        <v>0</v>
      </c>
      <c r="EJ106" s="5" t="s">
        <v>1372</v>
      </c>
      <c r="EK106" s="5" t="s">
        <v>1372</v>
      </c>
      <c r="EL106" t="e">
        <f t="shared" si="240"/>
        <v>#VALUE!</v>
      </c>
      <c r="EM106">
        <v>2</v>
      </c>
      <c r="EN106">
        <v>1</v>
      </c>
      <c r="EO106">
        <f t="shared" si="241"/>
        <v>1</v>
      </c>
      <c r="EP106">
        <v>2</v>
      </c>
      <c r="EQ106">
        <v>1</v>
      </c>
      <c r="ER106">
        <f t="shared" si="242"/>
        <v>1</v>
      </c>
      <c r="ES106">
        <v>2</v>
      </c>
      <c r="ET106">
        <v>2</v>
      </c>
      <c r="EU106">
        <f t="shared" si="243"/>
        <v>0</v>
      </c>
      <c r="EV106">
        <v>1</v>
      </c>
      <c r="EW106">
        <v>1</v>
      </c>
      <c r="EX106">
        <f t="shared" si="244"/>
        <v>0</v>
      </c>
      <c r="EY106">
        <v>1</v>
      </c>
      <c r="EZ106">
        <v>2</v>
      </c>
      <c r="FA106">
        <f t="shared" si="245"/>
        <v>1</v>
      </c>
      <c r="FB106" s="5" t="s">
        <v>1372</v>
      </c>
      <c r="FC106" s="5" t="s">
        <v>1372</v>
      </c>
      <c r="FD106" t="e">
        <f t="shared" si="246"/>
        <v>#VALUE!</v>
      </c>
      <c r="FE106">
        <v>1</v>
      </c>
      <c r="FF106">
        <v>1</v>
      </c>
      <c r="FG106">
        <f t="shared" si="247"/>
        <v>0</v>
      </c>
      <c r="FH106">
        <v>1</v>
      </c>
      <c r="FI106">
        <v>2</v>
      </c>
      <c r="FJ106">
        <f t="shared" si="248"/>
        <v>1</v>
      </c>
      <c r="FK106" s="5" t="s">
        <v>1372</v>
      </c>
      <c r="FL106" s="5" t="s">
        <v>1372</v>
      </c>
      <c r="FM106" t="e">
        <f t="shared" si="249"/>
        <v>#VALUE!</v>
      </c>
      <c r="FN106">
        <v>2</v>
      </c>
      <c r="FO106">
        <v>1</v>
      </c>
      <c r="FP106">
        <f t="shared" si="250"/>
        <v>1</v>
      </c>
      <c r="FQ106">
        <v>2</v>
      </c>
      <c r="FR106">
        <v>1</v>
      </c>
      <c r="FS106">
        <f t="shared" si="251"/>
        <v>1</v>
      </c>
      <c r="FT106" s="5" t="s">
        <v>1372</v>
      </c>
      <c r="FU106" s="5" t="s">
        <v>1372</v>
      </c>
      <c r="FV106" t="e">
        <f t="shared" si="252"/>
        <v>#VALUE!</v>
      </c>
      <c r="FW106">
        <v>1</v>
      </c>
      <c r="FX106">
        <v>1</v>
      </c>
      <c r="FY106">
        <f t="shared" si="253"/>
        <v>0</v>
      </c>
      <c r="FZ106">
        <v>1</v>
      </c>
      <c r="GA106">
        <v>1</v>
      </c>
      <c r="GB106">
        <f t="shared" si="254"/>
        <v>0</v>
      </c>
      <c r="GC106" s="5" t="s">
        <v>1372</v>
      </c>
      <c r="GD106" s="5" t="s">
        <v>1372</v>
      </c>
      <c r="GE106" t="e">
        <f t="shared" si="255"/>
        <v>#VALUE!</v>
      </c>
      <c r="GF106">
        <v>1</v>
      </c>
      <c r="GG106">
        <v>2</v>
      </c>
      <c r="GH106">
        <f t="shared" si="256"/>
        <v>1</v>
      </c>
      <c r="GI106">
        <v>2</v>
      </c>
      <c r="GJ106">
        <v>2</v>
      </c>
      <c r="GK106">
        <f t="shared" si="257"/>
        <v>0</v>
      </c>
      <c r="GL106" s="5" t="s">
        <v>1372</v>
      </c>
      <c r="GM106" s="5" t="s">
        <v>1372</v>
      </c>
      <c r="GN106" t="e">
        <f t="shared" si="258"/>
        <v>#VALUE!</v>
      </c>
    </row>
    <row r="107" spans="1:196" x14ac:dyDescent="0.2">
      <c r="A107" s="5">
        <v>48</v>
      </c>
      <c r="B107">
        <v>1</v>
      </c>
      <c r="C107">
        <v>1</v>
      </c>
      <c r="D107">
        <f t="shared" si="194"/>
        <v>0</v>
      </c>
      <c r="E107">
        <v>1</v>
      </c>
      <c r="F107">
        <v>1</v>
      </c>
      <c r="G107">
        <f t="shared" si="195"/>
        <v>1</v>
      </c>
      <c r="H107" s="5" t="s">
        <v>1372</v>
      </c>
      <c r="I107" s="5" t="s">
        <v>1372</v>
      </c>
      <c r="J107" t="e">
        <f t="shared" si="196"/>
        <v>#VALUE!</v>
      </c>
      <c r="K107" s="5" t="s">
        <v>1372</v>
      </c>
      <c r="L107" s="5" t="s">
        <v>1372</v>
      </c>
      <c r="M107" t="e">
        <f t="shared" si="197"/>
        <v>#VALUE!</v>
      </c>
      <c r="N107">
        <v>1</v>
      </c>
      <c r="O107">
        <v>1</v>
      </c>
      <c r="P107">
        <f t="shared" si="198"/>
        <v>0</v>
      </c>
      <c r="Q107">
        <v>1</v>
      </c>
      <c r="R107">
        <v>2</v>
      </c>
      <c r="S107">
        <f t="shared" si="199"/>
        <v>1</v>
      </c>
      <c r="T107" s="5" t="s">
        <v>1372</v>
      </c>
      <c r="U107" s="5" t="s">
        <v>1372</v>
      </c>
      <c r="V107" t="e">
        <f t="shared" si="200"/>
        <v>#VALUE!</v>
      </c>
      <c r="W107" s="5" t="s">
        <v>1372</v>
      </c>
      <c r="X107" s="5" t="s">
        <v>1372</v>
      </c>
      <c r="Y107" t="e">
        <f t="shared" si="201"/>
        <v>#VALUE!</v>
      </c>
      <c r="Z107" s="5" t="s">
        <v>1372</v>
      </c>
      <c r="AA107" s="5" t="s">
        <v>1372</v>
      </c>
      <c r="AB107" t="e">
        <f t="shared" si="202"/>
        <v>#VALUE!</v>
      </c>
      <c r="AC107">
        <v>1</v>
      </c>
      <c r="AD107">
        <v>1</v>
      </c>
      <c r="AE107">
        <f t="shared" si="203"/>
        <v>0</v>
      </c>
      <c r="AF107">
        <v>1</v>
      </c>
      <c r="AG107">
        <v>2</v>
      </c>
      <c r="AH107">
        <f t="shared" si="204"/>
        <v>1</v>
      </c>
      <c r="AI107">
        <v>1</v>
      </c>
      <c r="AJ107">
        <v>1</v>
      </c>
      <c r="AK107">
        <f t="shared" si="205"/>
        <v>0</v>
      </c>
      <c r="AL107" s="5" t="s">
        <v>1372</v>
      </c>
      <c r="AM107" s="5" t="s">
        <v>1372</v>
      </c>
      <c r="AN107" t="e">
        <f t="shared" si="206"/>
        <v>#VALUE!</v>
      </c>
      <c r="AO107" s="5" t="s">
        <v>1372</v>
      </c>
      <c r="AP107" s="5" t="s">
        <v>1372</v>
      </c>
      <c r="AQ107" t="e">
        <f t="shared" si="207"/>
        <v>#VALUE!</v>
      </c>
      <c r="AR107">
        <v>1</v>
      </c>
      <c r="AS107">
        <v>1</v>
      </c>
      <c r="AT107">
        <f t="shared" si="208"/>
        <v>0</v>
      </c>
      <c r="AU107" s="5" t="s">
        <v>1372</v>
      </c>
      <c r="AV107" s="5" t="s">
        <v>1372</v>
      </c>
      <c r="AW107" t="e">
        <f t="shared" si="209"/>
        <v>#VALUE!</v>
      </c>
      <c r="AX107" s="5" t="s">
        <v>1372</v>
      </c>
      <c r="AY107" s="5" t="s">
        <v>1372</v>
      </c>
      <c r="AZ107" t="e">
        <f t="shared" si="210"/>
        <v>#VALUE!</v>
      </c>
      <c r="BA107" s="5" t="s">
        <v>1372</v>
      </c>
      <c r="BB107" s="5" t="s">
        <v>1372</v>
      </c>
      <c r="BC107" t="e">
        <f t="shared" si="211"/>
        <v>#VALUE!</v>
      </c>
      <c r="BD107">
        <v>1</v>
      </c>
      <c r="BE107">
        <v>1</v>
      </c>
      <c r="BF107">
        <f t="shared" si="212"/>
        <v>0</v>
      </c>
      <c r="BG107">
        <v>1</v>
      </c>
      <c r="BH107">
        <v>1</v>
      </c>
      <c r="BI107">
        <f t="shared" si="213"/>
        <v>0</v>
      </c>
      <c r="BJ107" s="5" t="s">
        <v>1372</v>
      </c>
      <c r="BK107" s="5" t="s">
        <v>1372</v>
      </c>
      <c r="BL107" t="e">
        <f t="shared" si="214"/>
        <v>#VALUE!</v>
      </c>
      <c r="BM107" s="5" t="s">
        <v>1372</v>
      </c>
      <c r="BN107" s="5" t="s">
        <v>1372</v>
      </c>
      <c r="BO107" t="e">
        <f t="shared" si="215"/>
        <v>#VALUE!</v>
      </c>
      <c r="BP107">
        <v>1</v>
      </c>
      <c r="BQ107">
        <v>1</v>
      </c>
      <c r="BR107">
        <f t="shared" si="216"/>
        <v>0</v>
      </c>
      <c r="BS107">
        <v>1</v>
      </c>
      <c r="BT107">
        <v>1</v>
      </c>
      <c r="BU107">
        <f t="shared" si="217"/>
        <v>0</v>
      </c>
      <c r="BV107" s="5" t="s">
        <v>1372</v>
      </c>
      <c r="BW107" s="5" t="s">
        <v>1372</v>
      </c>
      <c r="BX107" t="e">
        <f t="shared" si="218"/>
        <v>#VALUE!</v>
      </c>
      <c r="BY107" s="5" t="s">
        <v>1372</v>
      </c>
      <c r="BZ107" s="5" t="s">
        <v>1372</v>
      </c>
      <c r="CA107" t="e">
        <f t="shared" si="219"/>
        <v>#VALUE!</v>
      </c>
      <c r="CB107">
        <v>1</v>
      </c>
      <c r="CC107">
        <v>1</v>
      </c>
      <c r="CD107">
        <f t="shared" si="220"/>
        <v>0</v>
      </c>
      <c r="CE107">
        <v>1</v>
      </c>
      <c r="CF107">
        <v>1</v>
      </c>
      <c r="CG107">
        <f t="shared" si="221"/>
        <v>0</v>
      </c>
      <c r="CH107" s="5" t="s">
        <v>1372</v>
      </c>
      <c r="CI107" s="5" t="s">
        <v>1372</v>
      </c>
      <c r="CJ107" t="e">
        <f t="shared" si="222"/>
        <v>#VALUE!</v>
      </c>
      <c r="CK107" s="5" t="s">
        <v>1372</v>
      </c>
      <c r="CL107" s="5" t="s">
        <v>1372</v>
      </c>
      <c r="CM107" t="e">
        <f t="shared" si="223"/>
        <v>#VALUE!</v>
      </c>
      <c r="CN107" s="5" t="s">
        <v>1372</v>
      </c>
      <c r="CO107" s="5" t="s">
        <v>1372</v>
      </c>
      <c r="CP107" t="e">
        <f t="shared" si="224"/>
        <v>#VALUE!</v>
      </c>
      <c r="CQ107">
        <v>1</v>
      </c>
      <c r="CR107">
        <v>1</v>
      </c>
      <c r="CS107">
        <f t="shared" si="225"/>
        <v>0</v>
      </c>
      <c r="CT107" s="5" t="s">
        <v>1372</v>
      </c>
      <c r="CU107" s="5" t="s">
        <v>1372</v>
      </c>
      <c r="CV107" t="e">
        <f t="shared" si="226"/>
        <v>#VALUE!</v>
      </c>
      <c r="CW107" s="5" t="s">
        <v>1372</v>
      </c>
      <c r="CX107" s="5" t="s">
        <v>1372</v>
      </c>
      <c r="CY107" t="e">
        <f t="shared" si="227"/>
        <v>#VALUE!</v>
      </c>
      <c r="CZ107">
        <v>1</v>
      </c>
      <c r="DA107">
        <v>1</v>
      </c>
      <c r="DB107">
        <f t="shared" si="228"/>
        <v>0</v>
      </c>
      <c r="DC107">
        <v>1</v>
      </c>
      <c r="DD107">
        <v>1</v>
      </c>
      <c r="DE107">
        <f t="shared" si="229"/>
        <v>0</v>
      </c>
      <c r="DF107" s="5" t="s">
        <v>1372</v>
      </c>
      <c r="DG107" s="5" t="s">
        <v>1372</v>
      </c>
      <c r="DH107" t="e">
        <f t="shared" si="230"/>
        <v>#VALUE!</v>
      </c>
      <c r="DI107">
        <v>1</v>
      </c>
      <c r="DJ107">
        <v>1</v>
      </c>
      <c r="DK107">
        <f t="shared" si="231"/>
        <v>0</v>
      </c>
      <c r="DL107">
        <v>1</v>
      </c>
      <c r="DM107">
        <v>1</v>
      </c>
      <c r="DN107">
        <f t="shared" si="232"/>
        <v>0</v>
      </c>
      <c r="DO107" s="5" t="s">
        <v>1372</v>
      </c>
      <c r="DP107" s="5" t="s">
        <v>1372</v>
      </c>
      <c r="DQ107" t="e">
        <f t="shared" si="233"/>
        <v>#VALUE!</v>
      </c>
      <c r="DR107">
        <v>1</v>
      </c>
      <c r="DS107">
        <v>1</v>
      </c>
      <c r="DT107">
        <f t="shared" si="234"/>
        <v>0</v>
      </c>
      <c r="DU107">
        <v>1</v>
      </c>
      <c r="DV107">
        <v>1</v>
      </c>
      <c r="DW107">
        <f t="shared" si="235"/>
        <v>0</v>
      </c>
      <c r="DX107" s="5" t="s">
        <v>1372</v>
      </c>
      <c r="DY107" s="5" t="s">
        <v>1372</v>
      </c>
      <c r="DZ107" t="e">
        <f t="shared" si="236"/>
        <v>#VALUE!</v>
      </c>
      <c r="EA107" s="5" t="s">
        <v>1372</v>
      </c>
      <c r="EB107" s="5" t="s">
        <v>1372</v>
      </c>
      <c r="EC107" t="e">
        <f t="shared" si="237"/>
        <v>#VALUE!</v>
      </c>
      <c r="ED107">
        <v>1</v>
      </c>
      <c r="EE107">
        <v>1</v>
      </c>
      <c r="EF107">
        <f t="shared" si="238"/>
        <v>0</v>
      </c>
      <c r="EG107" s="5" t="s">
        <v>1372</v>
      </c>
      <c r="EH107" s="5" t="s">
        <v>1372</v>
      </c>
      <c r="EI107" t="e">
        <f t="shared" si="239"/>
        <v>#VALUE!</v>
      </c>
      <c r="EJ107" s="5" t="s">
        <v>1372</v>
      </c>
      <c r="EK107" s="5" t="s">
        <v>1372</v>
      </c>
      <c r="EL107" t="e">
        <f t="shared" si="240"/>
        <v>#VALUE!</v>
      </c>
      <c r="EM107">
        <v>1</v>
      </c>
      <c r="EN107">
        <v>1</v>
      </c>
      <c r="EO107">
        <f t="shared" si="241"/>
        <v>0</v>
      </c>
      <c r="EP107">
        <v>1</v>
      </c>
      <c r="EQ107">
        <v>1</v>
      </c>
      <c r="ER107">
        <f t="shared" si="242"/>
        <v>0</v>
      </c>
      <c r="ES107" s="5" t="s">
        <v>1372</v>
      </c>
      <c r="ET107" s="5" t="s">
        <v>1372</v>
      </c>
      <c r="EU107" t="e">
        <f t="shared" si="243"/>
        <v>#VALUE!</v>
      </c>
      <c r="EV107">
        <v>1</v>
      </c>
      <c r="EW107">
        <v>1</v>
      </c>
      <c r="EX107">
        <f t="shared" si="244"/>
        <v>0</v>
      </c>
      <c r="EY107">
        <v>1</v>
      </c>
      <c r="EZ107">
        <v>1</v>
      </c>
      <c r="FA107">
        <f t="shared" si="245"/>
        <v>0</v>
      </c>
      <c r="FB107" s="5" t="s">
        <v>1372</v>
      </c>
      <c r="FC107" s="5" t="s">
        <v>1372</v>
      </c>
      <c r="FD107" t="e">
        <f t="shared" si="246"/>
        <v>#VALUE!</v>
      </c>
      <c r="FE107">
        <v>2</v>
      </c>
      <c r="FF107">
        <v>1</v>
      </c>
      <c r="FG107">
        <f t="shared" si="247"/>
        <v>1</v>
      </c>
      <c r="FH107">
        <v>1</v>
      </c>
      <c r="FI107">
        <v>1</v>
      </c>
      <c r="FJ107">
        <f t="shared" si="248"/>
        <v>0</v>
      </c>
      <c r="FK107" s="5" t="s">
        <v>1372</v>
      </c>
      <c r="FL107" s="5" t="s">
        <v>1372</v>
      </c>
      <c r="FM107" t="e">
        <f t="shared" si="249"/>
        <v>#VALUE!</v>
      </c>
      <c r="FN107">
        <v>1</v>
      </c>
      <c r="FO107">
        <v>1</v>
      </c>
      <c r="FP107">
        <f t="shared" si="250"/>
        <v>0</v>
      </c>
      <c r="FQ107">
        <v>1</v>
      </c>
      <c r="FR107">
        <v>1</v>
      </c>
      <c r="FS107">
        <f t="shared" si="251"/>
        <v>0</v>
      </c>
      <c r="FT107" s="5" t="s">
        <v>1372</v>
      </c>
      <c r="FU107" s="5" t="s">
        <v>1372</v>
      </c>
      <c r="FV107" t="e">
        <f t="shared" si="252"/>
        <v>#VALUE!</v>
      </c>
      <c r="FW107">
        <v>1</v>
      </c>
      <c r="FX107">
        <v>1</v>
      </c>
      <c r="FY107">
        <f t="shared" si="253"/>
        <v>0</v>
      </c>
      <c r="FZ107">
        <v>1</v>
      </c>
      <c r="GA107">
        <v>1</v>
      </c>
      <c r="GB107">
        <f t="shared" si="254"/>
        <v>0</v>
      </c>
      <c r="GC107" s="5" t="s">
        <v>1372</v>
      </c>
      <c r="GD107" s="5" t="s">
        <v>1372</v>
      </c>
      <c r="GE107" t="e">
        <f t="shared" si="255"/>
        <v>#VALUE!</v>
      </c>
      <c r="GF107">
        <v>1</v>
      </c>
      <c r="GG107">
        <v>1</v>
      </c>
      <c r="GH107">
        <f t="shared" si="256"/>
        <v>0</v>
      </c>
      <c r="GI107">
        <v>1</v>
      </c>
      <c r="GJ107">
        <v>1</v>
      </c>
      <c r="GK107">
        <f t="shared" si="257"/>
        <v>0</v>
      </c>
      <c r="GL107" s="5" t="s">
        <v>1372</v>
      </c>
      <c r="GM107" s="5" t="s">
        <v>1372</v>
      </c>
      <c r="GN107" t="e">
        <f t="shared" si="258"/>
        <v>#VALUE!</v>
      </c>
    </row>
    <row r="108" spans="1:196" x14ac:dyDescent="0.2">
      <c r="A108" s="5">
        <v>49</v>
      </c>
      <c r="B108">
        <v>1</v>
      </c>
      <c r="C108">
        <v>1</v>
      </c>
      <c r="D108">
        <f t="shared" si="194"/>
        <v>0</v>
      </c>
      <c r="E108">
        <v>3</v>
      </c>
      <c r="F108">
        <v>2</v>
      </c>
      <c r="G108">
        <f t="shared" si="195"/>
        <v>1</v>
      </c>
      <c r="H108" s="5" t="s">
        <v>1372</v>
      </c>
      <c r="I108" s="5" t="s">
        <v>1372</v>
      </c>
      <c r="J108" t="e">
        <f t="shared" si="196"/>
        <v>#VALUE!</v>
      </c>
      <c r="K108" s="5" t="s">
        <v>1372</v>
      </c>
      <c r="L108" s="5" t="s">
        <v>1372</v>
      </c>
      <c r="M108" t="e">
        <f t="shared" si="197"/>
        <v>#VALUE!</v>
      </c>
      <c r="N108">
        <v>2</v>
      </c>
      <c r="O108">
        <v>2</v>
      </c>
      <c r="P108">
        <f t="shared" si="198"/>
        <v>0</v>
      </c>
      <c r="Q108">
        <v>2</v>
      </c>
      <c r="R108">
        <v>3</v>
      </c>
      <c r="S108">
        <f t="shared" si="199"/>
        <v>1</v>
      </c>
      <c r="T108" s="5" t="s">
        <v>1372</v>
      </c>
      <c r="U108" s="5" t="s">
        <v>1372</v>
      </c>
      <c r="V108" t="e">
        <f t="shared" si="200"/>
        <v>#VALUE!</v>
      </c>
      <c r="W108" s="5" t="s">
        <v>1372</v>
      </c>
      <c r="X108" s="5" t="s">
        <v>1372</v>
      </c>
      <c r="Y108" t="e">
        <f t="shared" si="201"/>
        <v>#VALUE!</v>
      </c>
      <c r="Z108" s="5" t="s">
        <v>1372</v>
      </c>
      <c r="AA108" s="5" t="s">
        <v>1372</v>
      </c>
      <c r="AB108" t="e">
        <f t="shared" si="202"/>
        <v>#VALUE!</v>
      </c>
      <c r="AC108">
        <v>1</v>
      </c>
      <c r="AD108">
        <v>2</v>
      </c>
      <c r="AE108">
        <f t="shared" si="203"/>
        <v>1</v>
      </c>
      <c r="AF108">
        <v>2</v>
      </c>
      <c r="AG108">
        <v>2</v>
      </c>
      <c r="AH108">
        <f t="shared" si="204"/>
        <v>0</v>
      </c>
      <c r="AI108" s="5" t="s">
        <v>1372</v>
      </c>
      <c r="AJ108" s="5" t="s">
        <v>1372</v>
      </c>
      <c r="AK108" t="e">
        <f t="shared" si="205"/>
        <v>#VALUE!</v>
      </c>
      <c r="AL108" s="5" t="s">
        <v>1372</v>
      </c>
      <c r="AM108" s="5" t="s">
        <v>1372</v>
      </c>
      <c r="AN108" t="e">
        <f t="shared" si="206"/>
        <v>#VALUE!</v>
      </c>
      <c r="AO108" s="5" t="s">
        <v>1372</v>
      </c>
      <c r="AP108" s="5" t="s">
        <v>1372</v>
      </c>
      <c r="AQ108" t="e">
        <f t="shared" si="207"/>
        <v>#VALUE!</v>
      </c>
      <c r="AR108">
        <v>1</v>
      </c>
      <c r="AS108">
        <v>1</v>
      </c>
      <c r="AT108">
        <f t="shared" si="208"/>
        <v>0</v>
      </c>
      <c r="AU108">
        <v>1</v>
      </c>
      <c r="AV108">
        <v>1</v>
      </c>
      <c r="AW108">
        <f t="shared" si="209"/>
        <v>0</v>
      </c>
      <c r="AX108" s="5" t="s">
        <v>1372</v>
      </c>
      <c r="AY108" s="5" t="s">
        <v>1372</v>
      </c>
      <c r="AZ108" t="e">
        <f t="shared" si="210"/>
        <v>#VALUE!</v>
      </c>
      <c r="BA108" s="5" t="s">
        <v>1372</v>
      </c>
      <c r="BB108" s="5" t="s">
        <v>1372</v>
      </c>
      <c r="BC108" t="e">
        <f t="shared" si="211"/>
        <v>#VALUE!</v>
      </c>
      <c r="BD108">
        <v>1</v>
      </c>
      <c r="BE108">
        <v>1</v>
      </c>
      <c r="BF108">
        <f t="shared" si="212"/>
        <v>0</v>
      </c>
      <c r="BG108">
        <v>1</v>
      </c>
      <c r="BH108">
        <v>2</v>
      </c>
      <c r="BI108">
        <f t="shared" si="213"/>
        <v>1</v>
      </c>
      <c r="BJ108">
        <v>1</v>
      </c>
      <c r="BK108">
        <v>1</v>
      </c>
      <c r="BL108">
        <f t="shared" si="214"/>
        <v>0</v>
      </c>
      <c r="BM108" s="5" t="s">
        <v>1372</v>
      </c>
      <c r="BN108" s="5" t="s">
        <v>1372</v>
      </c>
      <c r="BO108" t="e">
        <f t="shared" si="215"/>
        <v>#VALUE!</v>
      </c>
      <c r="BP108">
        <v>1</v>
      </c>
      <c r="BQ108">
        <v>1</v>
      </c>
      <c r="BR108">
        <f t="shared" si="216"/>
        <v>0</v>
      </c>
      <c r="BS108">
        <v>1</v>
      </c>
      <c r="BT108">
        <v>1</v>
      </c>
      <c r="BU108">
        <f t="shared" si="217"/>
        <v>0</v>
      </c>
      <c r="BV108" s="5" t="s">
        <v>1372</v>
      </c>
      <c r="BW108" s="5" t="s">
        <v>1372</v>
      </c>
      <c r="BX108" t="e">
        <f t="shared" si="218"/>
        <v>#VALUE!</v>
      </c>
      <c r="BY108" s="5" t="s">
        <v>1372</v>
      </c>
      <c r="BZ108" s="5" t="s">
        <v>1372</v>
      </c>
      <c r="CA108" t="e">
        <f t="shared" si="219"/>
        <v>#VALUE!</v>
      </c>
      <c r="CB108">
        <v>1</v>
      </c>
      <c r="CC108">
        <v>1</v>
      </c>
      <c r="CD108">
        <f t="shared" si="220"/>
        <v>0</v>
      </c>
      <c r="CE108">
        <v>1</v>
      </c>
      <c r="CF108">
        <v>2</v>
      </c>
      <c r="CG108">
        <f t="shared" si="221"/>
        <v>1</v>
      </c>
      <c r="CH108">
        <v>1</v>
      </c>
      <c r="CI108">
        <v>2</v>
      </c>
      <c r="CJ108">
        <f t="shared" si="222"/>
        <v>1</v>
      </c>
      <c r="CK108" s="5" t="s">
        <v>1372</v>
      </c>
      <c r="CL108" s="5" t="s">
        <v>1372</v>
      </c>
      <c r="CM108" t="e">
        <f t="shared" si="223"/>
        <v>#VALUE!</v>
      </c>
      <c r="CN108" s="5" t="s">
        <v>1372</v>
      </c>
      <c r="CO108" s="5" t="s">
        <v>1372</v>
      </c>
      <c r="CP108" t="e">
        <f t="shared" si="224"/>
        <v>#VALUE!</v>
      </c>
      <c r="CQ108">
        <v>1</v>
      </c>
      <c r="CR108">
        <v>1</v>
      </c>
      <c r="CS108">
        <f t="shared" si="225"/>
        <v>0</v>
      </c>
      <c r="CT108">
        <v>1</v>
      </c>
      <c r="CU108">
        <v>1</v>
      </c>
      <c r="CV108">
        <f t="shared" si="226"/>
        <v>0</v>
      </c>
      <c r="CW108" s="5" t="s">
        <v>1372</v>
      </c>
      <c r="CX108" s="5" t="s">
        <v>1372</v>
      </c>
      <c r="CY108" t="e">
        <f t="shared" si="227"/>
        <v>#VALUE!</v>
      </c>
      <c r="CZ108">
        <v>1</v>
      </c>
      <c r="DA108">
        <v>1</v>
      </c>
      <c r="DB108">
        <f t="shared" si="228"/>
        <v>0</v>
      </c>
      <c r="DC108" s="5" t="s">
        <v>1372</v>
      </c>
      <c r="DD108" s="5" t="s">
        <v>1372</v>
      </c>
      <c r="DE108" t="e">
        <f t="shared" si="229"/>
        <v>#VALUE!</v>
      </c>
      <c r="DF108" s="5" t="s">
        <v>1372</v>
      </c>
      <c r="DG108" s="5" t="s">
        <v>1372</v>
      </c>
      <c r="DH108" t="e">
        <f t="shared" si="230"/>
        <v>#VALUE!</v>
      </c>
      <c r="DI108">
        <v>1</v>
      </c>
      <c r="DJ108">
        <v>1</v>
      </c>
      <c r="DK108">
        <f t="shared" si="231"/>
        <v>0</v>
      </c>
      <c r="DL108">
        <v>1</v>
      </c>
      <c r="DM108">
        <v>1</v>
      </c>
      <c r="DN108">
        <f t="shared" si="232"/>
        <v>0</v>
      </c>
      <c r="DO108" s="5" t="s">
        <v>1372</v>
      </c>
      <c r="DP108" s="5" t="s">
        <v>1372</v>
      </c>
      <c r="DQ108" t="e">
        <f t="shared" si="233"/>
        <v>#VALUE!</v>
      </c>
      <c r="DR108">
        <v>1</v>
      </c>
      <c r="DS108">
        <v>1</v>
      </c>
      <c r="DT108">
        <f t="shared" si="234"/>
        <v>0</v>
      </c>
      <c r="DU108">
        <v>1</v>
      </c>
      <c r="DV108">
        <v>1</v>
      </c>
      <c r="DW108">
        <f t="shared" si="235"/>
        <v>0</v>
      </c>
      <c r="DX108" s="5" t="s">
        <v>1372</v>
      </c>
      <c r="DY108" s="5" t="s">
        <v>1372</v>
      </c>
      <c r="DZ108" t="e">
        <f t="shared" si="236"/>
        <v>#VALUE!</v>
      </c>
      <c r="EA108" s="5" t="s">
        <v>1372</v>
      </c>
      <c r="EB108" s="5" t="s">
        <v>1372</v>
      </c>
      <c r="EC108" t="e">
        <f t="shared" si="237"/>
        <v>#VALUE!</v>
      </c>
      <c r="ED108" s="5" t="s">
        <v>1372</v>
      </c>
      <c r="EE108" s="5" t="s">
        <v>1372</v>
      </c>
      <c r="EF108" t="e">
        <f t="shared" si="238"/>
        <v>#VALUE!</v>
      </c>
      <c r="EG108">
        <v>1</v>
      </c>
      <c r="EH108">
        <v>2</v>
      </c>
      <c r="EI108">
        <f t="shared" si="239"/>
        <v>1</v>
      </c>
      <c r="EJ108" s="5" t="s">
        <v>1372</v>
      </c>
      <c r="EK108" s="5" t="s">
        <v>1372</v>
      </c>
      <c r="EL108" t="e">
        <f t="shared" si="240"/>
        <v>#VALUE!</v>
      </c>
      <c r="EM108">
        <v>1</v>
      </c>
      <c r="EN108">
        <v>1</v>
      </c>
      <c r="EO108">
        <f t="shared" si="241"/>
        <v>0</v>
      </c>
      <c r="EP108">
        <v>1</v>
      </c>
      <c r="EQ108">
        <v>1</v>
      </c>
      <c r="ER108">
        <f t="shared" si="242"/>
        <v>0</v>
      </c>
      <c r="ES108" s="5" t="s">
        <v>1372</v>
      </c>
      <c r="ET108" s="5" t="s">
        <v>1372</v>
      </c>
      <c r="EU108" t="e">
        <f t="shared" si="243"/>
        <v>#VALUE!</v>
      </c>
      <c r="EV108">
        <v>1</v>
      </c>
      <c r="EW108">
        <v>2</v>
      </c>
      <c r="EX108">
        <f t="shared" si="244"/>
        <v>1</v>
      </c>
      <c r="EY108">
        <v>1</v>
      </c>
      <c r="EZ108">
        <v>2</v>
      </c>
      <c r="FA108">
        <f t="shared" si="245"/>
        <v>1</v>
      </c>
      <c r="FB108">
        <v>1</v>
      </c>
      <c r="FC108">
        <v>2</v>
      </c>
      <c r="FD108">
        <f t="shared" si="246"/>
        <v>1</v>
      </c>
      <c r="FE108">
        <v>1</v>
      </c>
      <c r="FF108">
        <v>2</v>
      </c>
      <c r="FG108">
        <f t="shared" si="247"/>
        <v>1</v>
      </c>
      <c r="FH108">
        <v>1</v>
      </c>
      <c r="FI108">
        <v>1</v>
      </c>
      <c r="FJ108">
        <f t="shared" si="248"/>
        <v>0</v>
      </c>
      <c r="FK108" s="5" t="s">
        <v>1372</v>
      </c>
      <c r="FL108" s="5" t="s">
        <v>1372</v>
      </c>
      <c r="FM108" t="e">
        <f t="shared" si="249"/>
        <v>#VALUE!</v>
      </c>
      <c r="FN108">
        <v>1</v>
      </c>
      <c r="FO108">
        <v>1</v>
      </c>
      <c r="FP108">
        <f t="shared" si="250"/>
        <v>0</v>
      </c>
      <c r="FQ108">
        <v>1</v>
      </c>
      <c r="FR108">
        <v>1</v>
      </c>
      <c r="FS108">
        <f t="shared" si="251"/>
        <v>0</v>
      </c>
      <c r="FT108" s="5" t="s">
        <v>1372</v>
      </c>
      <c r="FU108" s="5" t="s">
        <v>1372</v>
      </c>
      <c r="FV108" t="e">
        <f t="shared" si="252"/>
        <v>#VALUE!</v>
      </c>
      <c r="FW108">
        <v>1</v>
      </c>
      <c r="FX108">
        <v>1</v>
      </c>
      <c r="FY108">
        <f t="shared" si="253"/>
        <v>0</v>
      </c>
      <c r="FZ108">
        <v>1</v>
      </c>
      <c r="GA108">
        <v>2</v>
      </c>
      <c r="GB108">
        <f t="shared" si="254"/>
        <v>1</v>
      </c>
      <c r="GC108" s="5" t="s">
        <v>1372</v>
      </c>
      <c r="GD108" s="5" t="s">
        <v>1372</v>
      </c>
      <c r="GE108" t="e">
        <f t="shared" si="255"/>
        <v>#VALUE!</v>
      </c>
      <c r="GF108">
        <v>1</v>
      </c>
      <c r="GG108">
        <v>1</v>
      </c>
      <c r="GH108">
        <f t="shared" si="256"/>
        <v>0</v>
      </c>
      <c r="GI108">
        <v>1</v>
      </c>
      <c r="GJ108">
        <v>1</v>
      </c>
      <c r="GK108">
        <f t="shared" si="257"/>
        <v>0</v>
      </c>
      <c r="GL108" s="5" t="s">
        <v>1372</v>
      </c>
      <c r="GM108" s="5" t="s">
        <v>1372</v>
      </c>
      <c r="GN108" t="e">
        <f t="shared" si="258"/>
        <v>#VALUE!</v>
      </c>
    </row>
    <row r="109" spans="1:196" x14ac:dyDescent="0.2">
      <c r="A109" s="5">
        <v>50</v>
      </c>
      <c r="B109">
        <v>2</v>
      </c>
      <c r="C109">
        <v>2</v>
      </c>
      <c r="D109">
        <f t="shared" si="194"/>
        <v>0</v>
      </c>
      <c r="E109">
        <v>1</v>
      </c>
      <c r="F109">
        <v>2</v>
      </c>
      <c r="G109">
        <f t="shared" si="195"/>
        <v>1</v>
      </c>
      <c r="H109">
        <v>1</v>
      </c>
      <c r="I109">
        <v>2</v>
      </c>
      <c r="J109">
        <f t="shared" si="196"/>
        <v>1</v>
      </c>
      <c r="K109" s="5" t="s">
        <v>1372</v>
      </c>
      <c r="L109" s="5" t="s">
        <v>1372</v>
      </c>
      <c r="M109" t="e">
        <f t="shared" si="197"/>
        <v>#VALUE!</v>
      </c>
      <c r="N109">
        <v>2</v>
      </c>
      <c r="O109">
        <v>2</v>
      </c>
      <c r="P109">
        <f t="shared" si="198"/>
        <v>0</v>
      </c>
      <c r="Q109">
        <v>1</v>
      </c>
      <c r="R109">
        <v>1</v>
      </c>
      <c r="S109">
        <f t="shared" si="199"/>
        <v>0</v>
      </c>
      <c r="T109" s="5" t="s">
        <v>1372</v>
      </c>
      <c r="U109" s="5" t="s">
        <v>1372</v>
      </c>
      <c r="V109" t="e">
        <f t="shared" si="200"/>
        <v>#VALUE!</v>
      </c>
      <c r="W109" s="5" t="s">
        <v>1372</v>
      </c>
      <c r="X109" s="5" t="s">
        <v>1372</v>
      </c>
      <c r="Y109" t="e">
        <f t="shared" si="201"/>
        <v>#VALUE!</v>
      </c>
      <c r="Z109" s="5" t="s">
        <v>1372</v>
      </c>
      <c r="AA109" s="5" t="s">
        <v>1372</v>
      </c>
      <c r="AB109" t="e">
        <f t="shared" si="202"/>
        <v>#VALUE!</v>
      </c>
      <c r="AC109">
        <v>1</v>
      </c>
      <c r="AD109">
        <v>1</v>
      </c>
      <c r="AE109">
        <f t="shared" si="203"/>
        <v>0</v>
      </c>
      <c r="AF109">
        <v>1</v>
      </c>
      <c r="AG109">
        <v>2</v>
      </c>
      <c r="AH109">
        <f t="shared" si="204"/>
        <v>1</v>
      </c>
      <c r="AI109">
        <v>1</v>
      </c>
      <c r="AJ109">
        <v>2</v>
      </c>
      <c r="AK109">
        <f t="shared" si="205"/>
        <v>1</v>
      </c>
      <c r="AL109" s="5" t="s">
        <v>1372</v>
      </c>
      <c r="AM109" s="5" t="s">
        <v>1372</v>
      </c>
      <c r="AN109" t="e">
        <f t="shared" si="206"/>
        <v>#VALUE!</v>
      </c>
      <c r="AO109" s="5" t="s">
        <v>1372</v>
      </c>
      <c r="AP109" s="5" t="s">
        <v>1372</v>
      </c>
      <c r="AQ109" t="e">
        <f t="shared" si="207"/>
        <v>#VALUE!</v>
      </c>
      <c r="AR109">
        <v>1</v>
      </c>
      <c r="AS109">
        <v>2</v>
      </c>
      <c r="AT109">
        <f t="shared" si="208"/>
        <v>1</v>
      </c>
      <c r="AU109" s="5" t="s">
        <v>1372</v>
      </c>
      <c r="AV109" s="5" t="s">
        <v>1372</v>
      </c>
      <c r="AW109" t="e">
        <f t="shared" si="209"/>
        <v>#VALUE!</v>
      </c>
      <c r="AX109" s="5" t="s">
        <v>1372</v>
      </c>
      <c r="AY109" s="5" t="s">
        <v>1372</v>
      </c>
      <c r="AZ109" t="e">
        <f t="shared" si="210"/>
        <v>#VALUE!</v>
      </c>
      <c r="BA109" s="5" t="s">
        <v>1372</v>
      </c>
      <c r="BB109" s="5" t="s">
        <v>1372</v>
      </c>
      <c r="BC109" t="e">
        <f t="shared" si="211"/>
        <v>#VALUE!</v>
      </c>
      <c r="BD109">
        <v>1</v>
      </c>
      <c r="BE109">
        <v>2</v>
      </c>
      <c r="BF109">
        <f t="shared" si="212"/>
        <v>1</v>
      </c>
      <c r="BG109">
        <v>1</v>
      </c>
      <c r="BH109">
        <v>2</v>
      </c>
      <c r="BI109">
        <f t="shared" si="213"/>
        <v>1</v>
      </c>
      <c r="BJ109" s="5" t="s">
        <v>1372</v>
      </c>
      <c r="BK109" s="5" t="s">
        <v>1372</v>
      </c>
      <c r="BL109" t="e">
        <f t="shared" si="214"/>
        <v>#VALUE!</v>
      </c>
      <c r="BM109" s="5" t="s">
        <v>1372</v>
      </c>
      <c r="BN109" s="5" t="s">
        <v>1372</v>
      </c>
      <c r="BO109" t="e">
        <f t="shared" si="215"/>
        <v>#VALUE!</v>
      </c>
      <c r="BP109">
        <v>1</v>
      </c>
      <c r="BQ109">
        <v>1</v>
      </c>
      <c r="BR109">
        <f t="shared" si="216"/>
        <v>0</v>
      </c>
      <c r="BS109">
        <v>1</v>
      </c>
      <c r="BT109">
        <v>2</v>
      </c>
      <c r="BU109">
        <f t="shared" si="217"/>
        <v>1</v>
      </c>
      <c r="BV109" s="5" t="s">
        <v>1372</v>
      </c>
      <c r="BW109" s="5" t="s">
        <v>1372</v>
      </c>
      <c r="BX109" t="e">
        <f t="shared" si="218"/>
        <v>#VALUE!</v>
      </c>
      <c r="BY109" s="5" t="s">
        <v>1372</v>
      </c>
      <c r="BZ109" s="5" t="s">
        <v>1372</v>
      </c>
      <c r="CA109" t="e">
        <f t="shared" si="219"/>
        <v>#VALUE!</v>
      </c>
      <c r="CB109">
        <v>1</v>
      </c>
      <c r="CC109">
        <v>2</v>
      </c>
      <c r="CD109">
        <f t="shared" si="220"/>
        <v>1</v>
      </c>
      <c r="CE109">
        <v>1</v>
      </c>
      <c r="CF109">
        <v>2</v>
      </c>
      <c r="CG109">
        <f t="shared" si="221"/>
        <v>1</v>
      </c>
      <c r="CH109" s="5" t="s">
        <v>1372</v>
      </c>
      <c r="CI109" s="5" t="s">
        <v>1372</v>
      </c>
      <c r="CJ109" t="e">
        <f t="shared" si="222"/>
        <v>#VALUE!</v>
      </c>
      <c r="CK109" s="5" t="s">
        <v>1372</v>
      </c>
      <c r="CL109" s="5" t="s">
        <v>1372</v>
      </c>
      <c r="CM109" t="e">
        <f t="shared" si="223"/>
        <v>#VALUE!</v>
      </c>
      <c r="CN109" s="5" t="s">
        <v>1372</v>
      </c>
      <c r="CO109" s="5" t="s">
        <v>1372</v>
      </c>
      <c r="CP109" t="e">
        <f t="shared" si="224"/>
        <v>#VALUE!</v>
      </c>
      <c r="CQ109">
        <v>1</v>
      </c>
      <c r="CR109">
        <v>2</v>
      </c>
      <c r="CS109">
        <f t="shared" si="225"/>
        <v>1</v>
      </c>
      <c r="CT109">
        <v>1</v>
      </c>
      <c r="CU109">
        <v>1</v>
      </c>
      <c r="CV109">
        <f t="shared" si="226"/>
        <v>0</v>
      </c>
      <c r="CW109" s="5" t="s">
        <v>1372</v>
      </c>
      <c r="CX109" s="5" t="s">
        <v>1372</v>
      </c>
      <c r="CY109" t="e">
        <f t="shared" si="227"/>
        <v>#VALUE!</v>
      </c>
      <c r="CZ109">
        <v>1</v>
      </c>
      <c r="DA109">
        <v>2</v>
      </c>
      <c r="DB109">
        <f t="shared" si="228"/>
        <v>1</v>
      </c>
      <c r="DC109">
        <v>1</v>
      </c>
      <c r="DD109">
        <v>2</v>
      </c>
      <c r="DE109">
        <f t="shared" si="229"/>
        <v>1</v>
      </c>
      <c r="DF109" s="5" t="s">
        <v>1372</v>
      </c>
      <c r="DG109" s="5" t="s">
        <v>1372</v>
      </c>
      <c r="DH109" t="e">
        <f t="shared" si="230"/>
        <v>#VALUE!</v>
      </c>
      <c r="DI109">
        <v>1</v>
      </c>
      <c r="DJ109">
        <v>1</v>
      </c>
      <c r="DK109">
        <f t="shared" si="231"/>
        <v>0</v>
      </c>
      <c r="DL109" s="5" t="s">
        <v>1372</v>
      </c>
      <c r="DM109" s="5" t="s">
        <v>1372</v>
      </c>
      <c r="DN109" t="e">
        <f t="shared" si="232"/>
        <v>#VALUE!</v>
      </c>
      <c r="DO109" s="5" t="s">
        <v>1372</v>
      </c>
      <c r="DP109" s="5" t="s">
        <v>1372</v>
      </c>
      <c r="DQ109" t="e">
        <f t="shared" si="233"/>
        <v>#VALUE!</v>
      </c>
      <c r="DR109">
        <v>1</v>
      </c>
      <c r="DS109">
        <v>1</v>
      </c>
      <c r="DT109">
        <f t="shared" si="234"/>
        <v>0</v>
      </c>
      <c r="DU109">
        <v>1</v>
      </c>
      <c r="DV109">
        <v>1</v>
      </c>
      <c r="DW109">
        <f t="shared" si="235"/>
        <v>0</v>
      </c>
      <c r="DX109" s="5" t="s">
        <v>1372</v>
      </c>
      <c r="DY109" s="5" t="s">
        <v>1372</v>
      </c>
      <c r="DZ109" t="e">
        <f t="shared" si="236"/>
        <v>#VALUE!</v>
      </c>
      <c r="EA109" s="5" t="s">
        <v>1372</v>
      </c>
      <c r="EB109" s="5" t="s">
        <v>1372</v>
      </c>
      <c r="EC109" t="e">
        <f t="shared" si="237"/>
        <v>#VALUE!</v>
      </c>
      <c r="ED109">
        <v>1</v>
      </c>
      <c r="EE109">
        <v>1</v>
      </c>
      <c r="EF109">
        <f t="shared" si="238"/>
        <v>0</v>
      </c>
      <c r="EG109" s="5" t="s">
        <v>1372</v>
      </c>
      <c r="EH109" s="5" t="s">
        <v>1372</v>
      </c>
      <c r="EI109" t="e">
        <f t="shared" si="239"/>
        <v>#VALUE!</v>
      </c>
      <c r="EJ109" s="5" t="s">
        <v>1372</v>
      </c>
      <c r="EK109" s="5" t="s">
        <v>1372</v>
      </c>
      <c r="EL109" t="e">
        <f t="shared" si="240"/>
        <v>#VALUE!</v>
      </c>
      <c r="EM109">
        <v>1</v>
      </c>
      <c r="EN109">
        <v>1</v>
      </c>
      <c r="EO109">
        <f t="shared" si="241"/>
        <v>0</v>
      </c>
      <c r="EP109" s="5" t="s">
        <v>1372</v>
      </c>
      <c r="EQ109" s="5" t="s">
        <v>1372</v>
      </c>
      <c r="ER109" t="e">
        <f t="shared" si="242"/>
        <v>#VALUE!</v>
      </c>
      <c r="ES109" s="5" t="s">
        <v>1372</v>
      </c>
      <c r="ET109" s="5" t="s">
        <v>1372</v>
      </c>
      <c r="EU109" t="e">
        <f t="shared" si="243"/>
        <v>#VALUE!</v>
      </c>
      <c r="EV109">
        <v>1</v>
      </c>
      <c r="EW109">
        <v>1</v>
      </c>
      <c r="EX109">
        <f t="shared" si="244"/>
        <v>0</v>
      </c>
      <c r="EY109">
        <v>1</v>
      </c>
      <c r="EZ109">
        <v>1</v>
      </c>
      <c r="FA109">
        <f t="shared" si="245"/>
        <v>0</v>
      </c>
      <c r="FB109" s="5" t="s">
        <v>1372</v>
      </c>
      <c r="FC109" s="5" t="s">
        <v>1372</v>
      </c>
      <c r="FD109" t="e">
        <f t="shared" si="246"/>
        <v>#VALUE!</v>
      </c>
      <c r="FE109">
        <v>1</v>
      </c>
      <c r="FF109">
        <v>1</v>
      </c>
      <c r="FG109">
        <f t="shared" si="247"/>
        <v>0</v>
      </c>
      <c r="FH109">
        <v>1</v>
      </c>
      <c r="FI109">
        <v>1</v>
      </c>
      <c r="FJ109">
        <f t="shared" si="248"/>
        <v>0</v>
      </c>
      <c r="FK109" s="5" t="s">
        <v>1372</v>
      </c>
      <c r="FL109" s="5" t="s">
        <v>1372</v>
      </c>
      <c r="FM109" t="e">
        <f t="shared" si="249"/>
        <v>#VALUE!</v>
      </c>
      <c r="FN109">
        <v>1</v>
      </c>
      <c r="FO109">
        <v>2</v>
      </c>
      <c r="FP109">
        <f t="shared" si="250"/>
        <v>1</v>
      </c>
      <c r="FQ109" s="5" t="s">
        <v>1372</v>
      </c>
      <c r="FR109" s="5" t="s">
        <v>1372</v>
      </c>
      <c r="FS109" t="e">
        <f t="shared" si="251"/>
        <v>#VALUE!</v>
      </c>
      <c r="FT109" s="5" t="s">
        <v>1372</v>
      </c>
      <c r="FU109" s="5" t="s">
        <v>1372</v>
      </c>
      <c r="FV109" t="e">
        <f t="shared" si="252"/>
        <v>#VALUE!</v>
      </c>
      <c r="FW109">
        <v>1</v>
      </c>
      <c r="FX109">
        <v>1</v>
      </c>
      <c r="FY109">
        <f t="shared" si="253"/>
        <v>0</v>
      </c>
      <c r="FZ109" s="5" t="s">
        <v>1372</v>
      </c>
      <c r="GA109" s="5" t="s">
        <v>1372</v>
      </c>
      <c r="GB109" t="e">
        <f t="shared" si="254"/>
        <v>#VALUE!</v>
      </c>
      <c r="GC109" s="5" t="s">
        <v>1372</v>
      </c>
      <c r="GD109" s="5" t="s">
        <v>1372</v>
      </c>
      <c r="GE109" t="e">
        <f t="shared" si="255"/>
        <v>#VALUE!</v>
      </c>
      <c r="GF109">
        <v>1</v>
      </c>
      <c r="GG109">
        <v>1</v>
      </c>
      <c r="GH109">
        <f t="shared" si="256"/>
        <v>0</v>
      </c>
      <c r="GI109">
        <v>1</v>
      </c>
      <c r="GJ109">
        <v>1</v>
      </c>
      <c r="GK109">
        <f t="shared" si="257"/>
        <v>0</v>
      </c>
      <c r="GL109" s="5" t="s">
        <v>1372</v>
      </c>
      <c r="GM109" s="5" t="s">
        <v>1372</v>
      </c>
      <c r="GN109" t="e">
        <f t="shared" si="258"/>
        <v>#VALUE!</v>
      </c>
    </row>
    <row r="110" spans="1:196" x14ac:dyDescent="0.2">
      <c r="A110" s="5">
        <v>51</v>
      </c>
      <c r="B110">
        <v>1</v>
      </c>
      <c r="C110">
        <v>1</v>
      </c>
      <c r="D110">
        <f t="shared" si="194"/>
        <v>0</v>
      </c>
      <c r="E110">
        <v>3</v>
      </c>
      <c r="F110">
        <v>2</v>
      </c>
      <c r="G110">
        <f t="shared" si="195"/>
        <v>1</v>
      </c>
      <c r="H110">
        <v>1</v>
      </c>
      <c r="I110">
        <v>1</v>
      </c>
      <c r="J110">
        <f t="shared" si="196"/>
        <v>0</v>
      </c>
      <c r="K110" s="5" t="s">
        <v>1372</v>
      </c>
      <c r="L110" s="5" t="s">
        <v>1372</v>
      </c>
      <c r="M110" t="e">
        <f t="shared" si="197"/>
        <v>#VALUE!</v>
      </c>
      <c r="N110">
        <v>1</v>
      </c>
      <c r="O110">
        <v>1</v>
      </c>
      <c r="P110">
        <f t="shared" si="198"/>
        <v>0</v>
      </c>
      <c r="Q110">
        <v>1</v>
      </c>
      <c r="R110">
        <v>1</v>
      </c>
      <c r="S110">
        <f t="shared" si="199"/>
        <v>0</v>
      </c>
      <c r="T110" s="5" t="s">
        <v>1372</v>
      </c>
      <c r="U110" s="5" t="s">
        <v>1372</v>
      </c>
      <c r="V110" t="e">
        <f t="shared" si="200"/>
        <v>#VALUE!</v>
      </c>
      <c r="W110" s="5" t="s">
        <v>1372</v>
      </c>
      <c r="X110" s="5" t="s">
        <v>1372</v>
      </c>
      <c r="Y110" t="e">
        <f t="shared" si="201"/>
        <v>#VALUE!</v>
      </c>
      <c r="Z110" s="5" t="s">
        <v>1372</v>
      </c>
      <c r="AA110" s="5" t="s">
        <v>1372</v>
      </c>
      <c r="AB110" t="e">
        <f t="shared" si="202"/>
        <v>#VALUE!</v>
      </c>
      <c r="AC110">
        <v>1</v>
      </c>
      <c r="AD110">
        <v>1</v>
      </c>
      <c r="AE110">
        <f t="shared" si="203"/>
        <v>0</v>
      </c>
      <c r="AF110">
        <v>1</v>
      </c>
      <c r="AG110">
        <v>1</v>
      </c>
      <c r="AH110">
        <f t="shared" si="204"/>
        <v>0</v>
      </c>
      <c r="AI110" s="5" t="s">
        <v>1372</v>
      </c>
      <c r="AJ110" s="5" t="s">
        <v>1372</v>
      </c>
      <c r="AK110" t="e">
        <f t="shared" si="205"/>
        <v>#VALUE!</v>
      </c>
      <c r="AL110" s="5" t="s">
        <v>1372</v>
      </c>
      <c r="AM110" s="5" t="s">
        <v>1372</v>
      </c>
      <c r="AN110" t="e">
        <f t="shared" si="206"/>
        <v>#VALUE!</v>
      </c>
      <c r="AO110" s="5" t="s">
        <v>1372</v>
      </c>
      <c r="AP110" s="5" t="s">
        <v>1372</v>
      </c>
      <c r="AQ110" t="e">
        <f t="shared" si="207"/>
        <v>#VALUE!</v>
      </c>
      <c r="AR110">
        <v>1</v>
      </c>
      <c r="AS110">
        <v>1</v>
      </c>
      <c r="AT110">
        <f t="shared" si="208"/>
        <v>0</v>
      </c>
      <c r="AU110">
        <v>1</v>
      </c>
      <c r="AV110">
        <v>1</v>
      </c>
      <c r="AW110">
        <f t="shared" si="209"/>
        <v>0</v>
      </c>
      <c r="AX110" s="5" t="s">
        <v>1372</v>
      </c>
      <c r="AY110" s="5" t="s">
        <v>1372</v>
      </c>
      <c r="AZ110" t="e">
        <f t="shared" si="210"/>
        <v>#VALUE!</v>
      </c>
      <c r="BA110" s="5" t="s">
        <v>1372</v>
      </c>
      <c r="BB110" s="5" t="s">
        <v>1372</v>
      </c>
      <c r="BC110" t="e">
        <f t="shared" si="211"/>
        <v>#VALUE!</v>
      </c>
      <c r="BD110">
        <v>1</v>
      </c>
      <c r="BE110">
        <v>2</v>
      </c>
      <c r="BF110">
        <f t="shared" si="212"/>
        <v>1</v>
      </c>
      <c r="BG110">
        <v>1</v>
      </c>
      <c r="BH110">
        <v>2</v>
      </c>
      <c r="BI110">
        <f t="shared" si="213"/>
        <v>1</v>
      </c>
      <c r="BJ110" s="5" t="s">
        <v>1372</v>
      </c>
      <c r="BK110" s="5" t="s">
        <v>1372</v>
      </c>
      <c r="BL110" t="e">
        <f t="shared" si="214"/>
        <v>#VALUE!</v>
      </c>
      <c r="BM110" s="5" t="s">
        <v>1372</v>
      </c>
      <c r="BN110" s="5" t="s">
        <v>1372</v>
      </c>
      <c r="BO110" t="e">
        <f t="shared" si="215"/>
        <v>#VALUE!</v>
      </c>
      <c r="BP110">
        <v>1</v>
      </c>
      <c r="BQ110">
        <v>2</v>
      </c>
      <c r="BR110">
        <f t="shared" si="216"/>
        <v>1</v>
      </c>
      <c r="BS110">
        <v>1</v>
      </c>
      <c r="BT110">
        <v>2</v>
      </c>
      <c r="BU110">
        <f t="shared" si="217"/>
        <v>1</v>
      </c>
      <c r="BV110" s="5" t="s">
        <v>1372</v>
      </c>
      <c r="BW110" s="5" t="s">
        <v>1372</v>
      </c>
      <c r="BX110" t="e">
        <f t="shared" si="218"/>
        <v>#VALUE!</v>
      </c>
      <c r="BY110" s="5" t="s">
        <v>1372</v>
      </c>
      <c r="BZ110" s="5" t="s">
        <v>1372</v>
      </c>
      <c r="CA110" t="e">
        <f t="shared" si="219"/>
        <v>#VALUE!</v>
      </c>
      <c r="CB110">
        <v>1</v>
      </c>
      <c r="CC110">
        <v>2</v>
      </c>
      <c r="CD110">
        <f t="shared" si="220"/>
        <v>1</v>
      </c>
      <c r="CE110">
        <v>1</v>
      </c>
      <c r="CF110">
        <v>2</v>
      </c>
      <c r="CG110">
        <f t="shared" si="221"/>
        <v>1</v>
      </c>
      <c r="CH110" s="5" t="s">
        <v>1372</v>
      </c>
      <c r="CI110" s="5" t="s">
        <v>1372</v>
      </c>
      <c r="CJ110" t="e">
        <f t="shared" si="222"/>
        <v>#VALUE!</v>
      </c>
      <c r="CK110" s="5" t="s">
        <v>1372</v>
      </c>
      <c r="CL110" s="5" t="s">
        <v>1372</v>
      </c>
      <c r="CM110" t="e">
        <f t="shared" si="223"/>
        <v>#VALUE!</v>
      </c>
      <c r="CN110" s="5" t="s">
        <v>1372</v>
      </c>
      <c r="CO110" s="5" t="s">
        <v>1372</v>
      </c>
      <c r="CP110" t="e">
        <f t="shared" si="224"/>
        <v>#VALUE!</v>
      </c>
      <c r="CQ110">
        <v>1</v>
      </c>
      <c r="CR110">
        <v>1</v>
      </c>
      <c r="CS110">
        <f t="shared" si="225"/>
        <v>0</v>
      </c>
      <c r="CT110">
        <v>1</v>
      </c>
      <c r="CU110">
        <v>1</v>
      </c>
      <c r="CV110">
        <f t="shared" si="226"/>
        <v>0</v>
      </c>
      <c r="CW110" s="5" t="s">
        <v>1372</v>
      </c>
      <c r="CX110" s="5" t="s">
        <v>1372</v>
      </c>
      <c r="CY110" t="e">
        <f t="shared" si="227"/>
        <v>#VALUE!</v>
      </c>
      <c r="CZ110">
        <v>1</v>
      </c>
      <c r="DA110">
        <v>2</v>
      </c>
      <c r="DB110">
        <f t="shared" si="228"/>
        <v>1</v>
      </c>
      <c r="DC110">
        <v>1</v>
      </c>
      <c r="DD110">
        <v>2</v>
      </c>
      <c r="DE110">
        <f t="shared" si="229"/>
        <v>1</v>
      </c>
      <c r="DF110">
        <v>1</v>
      </c>
      <c r="DG110">
        <v>2</v>
      </c>
      <c r="DH110">
        <f t="shared" si="230"/>
        <v>1</v>
      </c>
      <c r="DI110">
        <v>1</v>
      </c>
      <c r="DJ110">
        <v>2</v>
      </c>
      <c r="DK110">
        <f t="shared" si="231"/>
        <v>1</v>
      </c>
      <c r="DL110">
        <v>1</v>
      </c>
      <c r="DM110">
        <v>2</v>
      </c>
      <c r="DN110">
        <f t="shared" si="232"/>
        <v>1</v>
      </c>
      <c r="DO110" s="5" t="s">
        <v>1372</v>
      </c>
      <c r="DP110" s="5" t="s">
        <v>1372</v>
      </c>
      <c r="DQ110" t="e">
        <f t="shared" si="233"/>
        <v>#VALUE!</v>
      </c>
      <c r="DR110">
        <v>1</v>
      </c>
      <c r="DS110">
        <v>2</v>
      </c>
      <c r="DT110">
        <f t="shared" si="234"/>
        <v>1</v>
      </c>
      <c r="DU110">
        <v>1</v>
      </c>
      <c r="DV110">
        <v>1</v>
      </c>
      <c r="DW110">
        <f t="shared" si="235"/>
        <v>0</v>
      </c>
      <c r="DX110" s="5" t="s">
        <v>1372</v>
      </c>
      <c r="DY110" s="5" t="s">
        <v>1372</v>
      </c>
      <c r="DZ110" t="e">
        <f t="shared" si="236"/>
        <v>#VALUE!</v>
      </c>
      <c r="EA110" s="5" t="s">
        <v>1372</v>
      </c>
      <c r="EB110" s="5" t="s">
        <v>1372</v>
      </c>
      <c r="EC110" t="e">
        <f t="shared" si="237"/>
        <v>#VALUE!</v>
      </c>
      <c r="ED110">
        <v>1</v>
      </c>
      <c r="EE110">
        <v>1</v>
      </c>
      <c r="EF110">
        <f t="shared" si="238"/>
        <v>0</v>
      </c>
      <c r="EG110">
        <v>1</v>
      </c>
      <c r="EH110">
        <v>2</v>
      </c>
      <c r="EI110">
        <f t="shared" si="239"/>
        <v>1</v>
      </c>
      <c r="EJ110" s="5" t="s">
        <v>1372</v>
      </c>
      <c r="EK110" s="5" t="s">
        <v>1372</v>
      </c>
      <c r="EL110" t="e">
        <f t="shared" si="240"/>
        <v>#VALUE!</v>
      </c>
      <c r="EM110">
        <v>1</v>
      </c>
      <c r="EN110">
        <v>1</v>
      </c>
      <c r="EO110">
        <f t="shared" si="241"/>
        <v>0</v>
      </c>
      <c r="EP110">
        <v>1</v>
      </c>
      <c r="EQ110">
        <v>1</v>
      </c>
      <c r="ER110">
        <f t="shared" si="242"/>
        <v>0</v>
      </c>
      <c r="ES110" s="5" t="s">
        <v>1372</v>
      </c>
      <c r="ET110" s="5" t="s">
        <v>1372</v>
      </c>
      <c r="EU110" t="e">
        <f t="shared" si="243"/>
        <v>#VALUE!</v>
      </c>
      <c r="EV110">
        <v>1</v>
      </c>
      <c r="EW110">
        <v>1</v>
      </c>
      <c r="EX110">
        <f t="shared" si="244"/>
        <v>0</v>
      </c>
      <c r="EY110">
        <v>1</v>
      </c>
      <c r="EZ110">
        <v>1</v>
      </c>
      <c r="FA110">
        <f t="shared" si="245"/>
        <v>0</v>
      </c>
      <c r="FB110" s="5" t="s">
        <v>1372</v>
      </c>
      <c r="FC110" s="5" t="s">
        <v>1372</v>
      </c>
      <c r="FD110" t="e">
        <f t="shared" si="246"/>
        <v>#VALUE!</v>
      </c>
      <c r="FE110">
        <v>1</v>
      </c>
      <c r="FF110">
        <v>2</v>
      </c>
      <c r="FG110">
        <f t="shared" si="247"/>
        <v>1</v>
      </c>
      <c r="FH110">
        <v>1</v>
      </c>
      <c r="FI110">
        <v>1</v>
      </c>
      <c r="FJ110">
        <f t="shared" si="248"/>
        <v>0</v>
      </c>
      <c r="FK110" s="5" t="s">
        <v>1372</v>
      </c>
      <c r="FL110" s="5" t="s">
        <v>1372</v>
      </c>
      <c r="FM110" t="e">
        <f t="shared" si="249"/>
        <v>#VALUE!</v>
      </c>
      <c r="FN110">
        <v>1</v>
      </c>
      <c r="FO110">
        <v>1</v>
      </c>
      <c r="FP110">
        <f t="shared" si="250"/>
        <v>0</v>
      </c>
      <c r="FQ110">
        <v>1</v>
      </c>
      <c r="FR110">
        <v>1</v>
      </c>
      <c r="FS110">
        <f t="shared" si="251"/>
        <v>0</v>
      </c>
      <c r="FT110" s="5" t="s">
        <v>1372</v>
      </c>
      <c r="FU110" s="5" t="s">
        <v>1372</v>
      </c>
      <c r="FV110" t="e">
        <f t="shared" si="252"/>
        <v>#VALUE!</v>
      </c>
      <c r="FW110">
        <v>1</v>
      </c>
      <c r="FX110">
        <v>1</v>
      </c>
      <c r="FY110">
        <f t="shared" si="253"/>
        <v>0</v>
      </c>
      <c r="FZ110" s="5" t="s">
        <v>1372</v>
      </c>
      <c r="GA110" s="5" t="s">
        <v>1372</v>
      </c>
      <c r="GB110" t="e">
        <f t="shared" si="254"/>
        <v>#VALUE!</v>
      </c>
      <c r="GC110" s="5" t="s">
        <v>1372</v>
      </c>
      <c r="GD110" s="5" t="s">
        <v>1372</v>
      </c>
      <c r="GE110" t="e">
        <f t="shared" si="255"/>
        <v>#VALUE!</v>
      </c>
      <c r="GF110">
        <v>1</v>
      </c>
      <c r="GG110">
        <v>1</v>
      </c>
      <c r="GH110">
        <f t="shared" si="256"/>
        <v>0</v>
      </c>
      <c r="GI110" s="5" t="s">
        <v>1372</v>
      </c>
      <c r="GJ110" s="5" t="s">
        <v>1372</v>
      </c>
      <c r="GK110" t="e">
        <f t="shared" si="257"/>
        <v>#VALUE!</v>
      </c>
      <c r="GL110" s="5" t="s">
        <v>1372</v>
      </c>
      <c r="GM110" s="5" t="s">
        <v>1372</v>
      </c>
      <c r="GN110" t="e">
        <f t="shared" si="258"/>
        <v>#VALUE!</v>
      </c>
    </row>
    <row r="111" spans="1:196" x14ac:dyDescent="0.2">
      <c r="A111" s="5">
        <v>52</v>
      </c>
      <c r="B111">
        <v>1</v>
      </c>
      <c r="C111">
        <v>1</v>
      </c>
      <c r="D111">
        <f t="shared" si="194"/>
        <v>0</v>
      </c>
      <c r="E111">
        <v>2</v>
      </c>
      <c r="F111">
        <v>2</v>
      </c>
      <c r="G111">
        <f t="shared" si="195"/>
        <v>1</v>
      </c>
      <c r="H111" s="5" t="s">
        <v>1372</v>
      </c>
      <c r="I111" s="5" t="s">
        <v>1372</v>
      </c>
      <c r="J111" t="e">
        <f t="shared" si="196"/>
        <v>#VALUE!</v>
      </c>
      <c r="K111" s="5" t="s">
        <v>1372</v>
      </c>
      <c r="L111" s="5" t="s">
        <v>1372</v>
      </c>
      <c r="M111" t="e">
        <f t="shared" si="197"/>
        <v>#VALUE!</v>
      </c>
      <c r="N111">
        <v>3</v>
      </c>
      <c r="O111">
        <v>2</v>
      </c>
      <c r="P111">
        <f t="shared" si="198"/>
        <v>1</v>
      </c>
      <c r="Q111">
        <v>1</v>
      </c>
      <c r="R111">
        <v>1</v>
      </c>
      <c r="S111">
        <f t="shared" si="199"/>
        <v>0</v>
      </c>
      <c r="T111">
        <v>3</v>
      </c>
      <c r="U111">
        <v>2</v>
      </c>
      <c r="V111">
        <f t="shared" si="200"/>
        <v>1</v>
      </c>
      <c r="W111" s="5" t="s">
        <v>1372</v>
      </c>
      <c r="X111" s="5" t="s">
        <v>1372</v>
      </c>
      <c r="Y111" t="e">
        <f t="shared" si="201"/>
        <v>#VALUE!</v>
      </c>
      <c r="Z111" s="5" t="s">
        <v>1372</v>
      </c>
      <c r="AA111" s="5" t="s">
        <v>1372</v>
      </c>
      <c r="AB111" t="e">
        <f t="shared" si="202"/>
        <v>#VALUE!</v>
      </c>
      <c r="AC111">
        <v>1</v>
      </c>
      <c r="AD111">
        <v>1</v>
      </c>
      <c r="AE111">
        <f t="shared" si="203"/>
        <v>0</v>
      </c>
      <c r="AF111">
        <v>2</v>
      </c>
      <c r="AG111">
        <v>1</v>
      </c>
      <c r="AH111">
        <f t="shared" si="204"/>
        <v>1</v>
      </c>
      <c r="AI111" s="5" t="s">
        <v>1372</v>
      </c>
      <c r="AJ111" s="5" t="s">
        <v>1372</v>
      </c>
      <c r="AK111" t="e">
        <f t="shared" si="205"/>
        <v>#VALUE!</v>
      </c>
      <c r="AL111" s="5" t="s">
        <v>1372</v>
      </c>
      <c r="AM111" s="5" t="s">
        <v>1372</v>
      </c>
      <c r="AN111" t="e">
        <f t="shared" si="206"/>
        <v>#VALUE!</v>
      </c>
      <c r="AO111" s="5" t="s">
        <v>1372</v>
      </c>
      <c r="AP111" s="5" t="s">
        <v>1372</v>
      </c>
      <c r="AQ111" t="e">
        <f t="shared" si="207"/>
        <v>#VALUE!</v>
      </c>
      <c r="AR111">
        <v>1</v>
      </c>
      <c r="AS111">
        <v>1</v>
      </c>
      <c r="AT111">
        <f t="shared" si="208"/>
        <v>0</v>
      </c>
      <c r="AU111">
        <v>1</v>
      </c>
      <c r="AV111">
        <v>1</v>
      </c>
      <c r="AW111">
        <f t="shared" si="209"/>
        <v>0</v>
      </c>
      <c r="AX111" s="5" t="s">
        <v>1372</v>
      </c>
      <c r="AY111" s="5" t="s">
        <v>1372</v>
      </c>
      <c r="AZ111" t="e">
        <f t="shared" si="210"/>
        <v>#VALUE!</v>
      </c>
      <c r="BA111" s="5" t="s">
        <v>1372</v>
      </c>
      <c r="BB111" s="5" t="s">
        <v>1372</v>
      </c>
      <c r="BC111" t="e">
        <f t="shared" si="211"/>
        <v>#VALUE!</v>
      </c>
      <c r="BD111">
        <v>1</v>
      </c>
      <c r="BE111">
        <v>1</v>
      </c>
      <c r="BF111">
        <f t="shared" si="212"/>
        <v>0</v>
      </c>
      <c r="BG111">
        <v>2</v>
      </c>
      <c r="BH111">
        <v>2</v>
      </c>
      <c r="BI111">
        <f t="shared" si="213"/>
        <v>0</v>
      </c>
      <c r="BJ111" s="5" t="s">
        <v>1372</v>
      </c>
      <c r="BK111" s="5" t="s">
        <v>1372</v>
      </c>
      <c r="BL111" t="e">
        <f t="shared" si="214"/>
        <v>#VALUE!</v>
      </c>
      <c r="BM111" s="5" t="s">
        <v>1372</v>
      </c>
      <c r="BN111" s="5" t="s">
        <v>1372</v>
      </c>
      <c r="BO111" t="e">
        <f t="shared" si="215"/>
        <v>#VALUE!</v>
      </c>
      <c r="BP111">
        <v>1</v>
      </c>
      <c r="BQ111">
        <v>1</v>
      </c>
      <c r="BR111">
        <f t="shared" si="216"/>
        <v>0</v>
      </c>
      <c r="BS111" s="5" t="s">
        <v>1372</v>
      </c>
      <c r="BT111" s="5" t="s">
        <v>1372</v>
      </c>
      <c r="BU111" t="e">
        <f t="shared" si="217"/>
        <v>#VALUE!</v>
      </c>
      <c r="BV111" s="5" t="s">
        <v>1372</v>
      </c>
      <c r="BW111" s="5" t="s">
        <v>1372</v>
      </c>
      <c r="BX111" t="e">
        <f t="shared" si="218"/>
        <v>#VALUE!</v>
      </c>
      <c r="BY111" s="5" t="s">
        <v>1372</v>
      </c>
      <c r="BZ111" s="5" t="s">
        <v>1372</v>
      </c>
      <c r="CA111" t="e">
        <f t="shared" si="219"/>
        <v>#VALUE!</v>
      </c>
      <c r="CB111">
        <v>1</v>
      </c>
      <c r="CC111">
        <v>2</v>
      </c>
      <c r="CD111">
        <f t="shared" si="220"/>
        <v>1</v>
      </c>
      <c r="CE111">
        <v>1</v>
      </c>
      <c r="CF111">
        <v>2</v>
      </c>
      <c r="CG111">
        <f t="shared" si="221"/>
        <v>1</v>
      </c>
      <c r="CH111" s="5" t="s">
        <v>1372</v>
      </c>
      <c r="CI111" s="5" t="s">
        <v>1372</v>
      </c>
      <c r="CJ111" t="e">
        <f t="shared" si="222"/>
        <v>#VALUE!</v>
      </c>
      <c r="CK111" s="5" t="s">
        <v>1372</v>
      </c>
      <c r="CL111" s="5" t="s">
        <v>1372</v>
      </c>
      <c r="CM111" t="e">
        <f t="shared" si="223"/>
        <v>#VALUE!</v>
      </c>
      <c r="CN111" s="5" t="s">
        <v>1372</v>
      </c>
      <c r="CO111" s="5" t="s">
        <v>1372</v>
      </c>
      <c r="CP111" t="e">
        <f t="shared" si="224"/>
        <v>#VALUE!</v>
      </c>
      <c r="CQ111">
        <v>1</v>
      </c>
      <c r="CR111">
        <v>2</v>
      </c>
      <c r="CS111">
        <f t="shared" si="225"/>
        <v>1</v>
      </c>
      <c r="CT111">
        <v>1</v>
      </c>
      <c r="CU111">
        <v>2</v>
      </c>
      <c r="CV111">
        <f t="shared" si="226"/>
        <v>1</v>
      </c>
      <c r="CW111" s="5" t="s">
        <v>1372</v>
      </c>
      <c r="CX111" s="5" t="s">
        <v>1372</v>
      </c>
      <c r="CY111" t="e">
        <f t="shared" si="227"/>
        <v>#VALUE!</v>
      </c>
      <c r="CZ111">
        <v>1</v>
      </c>
      <c r="DA111">
        <v>2</v>
      </c>
      <c r="DB111">
        <f t="shared" si="228"/>
        <v>1</v>
      </c>
      <c r="DC111">
        <v>1</v>
      </c>
      <c r="DD111">
        <v>2</v>
      </c>
      <c r="DE111">
        <f t="shared" si="229"/>
        <v>1</v>
      </c>
      <c r="DF111" s="5" t="s">
        <v>1372</v>
      </c>
      <c r="DG111" s="5" t="s">
        <v>1372</v>
      </c>
      <c r="DH111" t="e">
        <f t="shared" si="230"/>
        <v>#VALUE!</v>
      </c>
      <c r="DI111">
        <v>1</v>
      </c>
      <c r="DJ111">
        <v>1</v>
      </c>
      <c r="DK111">
        <f t="shared" si="231"/>
        <v>0</v>
      </c>
      <c r="DL111">
        <v>1</v>
      </c>
      <c r="DM111">
        <v>1</v>
      </c>
      <c r="DN111">
        <f t="shared" si="232"/>
        <v>0</v>
      </c>
      <c r="DO111" s="5" t="s">
        <v>1372</v>
      </c>
      <c r="DP111" s="5" t="s">
        <v>1372</v>
      </c>
      <c r="DQ111" t="e">
        <f t="shared" si="233"/>
        <v>#VALUE!</v>
      </c>
      <c r="DR111">
        <v>1</v>
      </c>
      <c r="DS111">
        <v>1</v>
      </c>
      <c r="DT111">
        <f t="shared" si="234"/>
        <v>0</v>
      </c>
      <c r="DU111">
        <v>1</v>
      </c>
      <c r="DV111">
        <v>1</v>
      </c>
      <c r="DW111">
        <f t="shared" si="235"/>
        <v>0</v>
      </c>
      <c r="DX111" s="5" t="s">
        <v>1372</v>
      </c>
      <c r="DY111" s="5" t="s">
        <v>1372</v>
      </c>
      <c r="DZ111" t="e">
        <f t="shared" si="236"/>
        <v>#VALUE!</v>
      </c>
      <c r="EA111" s="5" t="s">
        <v>1372</v>
      </c>
      <c r="EB111" s="5" t="s">
        <v>1372</v>
      </c>
      <c r="EC111" t="e">
        <f t="shared" si="237"/>
        <v>#VALUE!</v>
      </c>
      <c r="ED111">
        <v>1</v>
      </c>
      <c r="EE111">
        <v>1</v>
      </c>
      <c r="EF111">
        <f t="shared" si="238"/>
        <v>0</v>
      </c>
      <c r="EG111">
        <v>1</v>
      </c>
      <c r="EH111">
        <v>2</v>
      </c>
      <c r="EI111">
        <f t="shared" si="239"/>
        <v>1</v>
      </c>
      <c r="EJ111" s="5" t="s">
        <v>1372</v>
      </c>
      <c r="EK111" s="5" t="s">
        <v>1372</v>
      </c>
      <c r="EL111" t="e">
        <f t="shared" si="240"/>
        <v>#VALUE!</v>
      </c>
      <c r="EM111">
        <v>1</v>
      </c>
      <c r="EN111">
        <v>1</v>
      </c>
      <c r="EO111">
        <f t="shared" si="241"/>
        <v>0</v>
      </c>
      <c r="EP111">
        <v>2</v>
      </c>
      <c r="EQ111">
        <v>1</v>
      </c>
      <c r="ER111">
        <f t="shared" si="242"/>
        <v>1</v>
      </c>
      <c r="ES111" s="5" t="s">
        <v>1372</v>
      </c>
      <c r="ET111" s="5" t="s">
        <v>1372</v>
      </c>
      <c r="EU111" t="e">
        <f t="shared" si="243"/>
        <v>#VALUE!</v>
      </c>
      <c r="EV111" s="5" t="s">
        <v>1372</v>
      </c>
      <c r="EW111" s="5" t="s">
        <v>1372</v>
      </c>
      <c r="EX111" t="e">
        <f t="shared" si="244"/>
        <v>#VALUE!</v>
      </c>
      <c r="EY111" s="5" t="s">
        <v>1372</v>
      </c>
      <c r="EZ111" s="5" t="s">
        <v>1372</v>
      </c>
      <c r="FA111" t="e">
        <f t="shared" si="245"/>
        <v>#VALUE!</v>
      </c>
      <c r="FB111" s="5" t="s">
        <v>1372</v>
      </c>
      <c r="FC111" s="5" t="s">
        <v>1372</v>
      </c>
      <c r="FD111" t="e">
        <f t="shared" si="246"/>
        <v>#VALUE!</v>
      </c>
      <c r="FE111" s="5" t="s">
        <v>1372</v>
      </c>
      <c r="FF111" s="5" t="s">
        <v>1372</v>
      </c>
      <c r="FG111" t="e">
        <f t="shared" si="247"/>
        <v>#VALUE!</v>
      </c>
      <c r="FH111" s="5" t="s">
        <v>1372</v>
      </c>
      <c r="FI111" s="5" t="s">
        <v>1372</v>
      </c>
      <c r="FJ111" t="e">
        <f t="shared" si="248"/>
        <v>#VALUE!</v>
      </c>
      <c r="FK111" s="5" t="s">
        <v>1372</v>
      </c>
      <c r="FL111" s="5" t="s">
        <v>1372</v>
      </c>
      <c r="FM111" t="e">
        <f t="shared" si="249"/>
        <v>#VALUE!</v>
      </c>
      <c r="FN111" s="5" t="s">
        <v>1372</v>
      </c>
      <c r="FO111" s="5">
        <v>999</v>
      </c>
      <c r="FP111" t="e">
        <f t="shared" si="250"/>
        <v>#VALUE!</v>
      </c>
      <c r="FQ111" s="5" t="s">
        <v>1372</v>
      </c>
      <c r="FR111" s="5" t="s">
        <v>1372</v>
      </c>
      <c r="FS111" t="e">
        <f t="shared" si="251"/>
        <v>#VALUE!</v>
      </c>
      <c r="FT111" s="5" t="s">
        <v>1372</v>
      </c>
      <c r="FU111" s="5" t="s">
        <v>1372</v>
      </c>
      <c r="FV111" t="e">
        <f t="shared" si="252"/>
        <v>#VALUE!</v>
      </c>
      <c r="FW111" s="5" t="s">
        <v>1372</v>
      </c>
      <c r="FX111" s="5" t="s">
        <v>1372</v>
      </c>
      <c r="FY111" t="e">
        <f t="shared" si="253"/>
        <v>#VALUE!</v>
      </c>
      <c r="FZ111" s="5" t="s">
        <v>1372</v>
      </c>
      <c r="GA111" s="5" t="s">
        <v>1372</v>
      </c>
      <c r="GB111" t="e">
        <f t="shared" si="254"/>
        <v>#VALUE!</v>
      </c>
      <c r="GC111" s="5" t="s">
        <v>1372</v>
      </c>
      <c r="GD111" s="5" t="s">
        <v>1372</v>
      </c>
      <c r="GE111" t="e">
        <f t="shared" si="255"/>
        <v>#VALUE!</v>
      </c>
      <c r="GF111" s="5" t="s">
        <v>1372</v>
      </c>
      <c r="GG111" s="5" t="s">
        <v>1372</v>
      </c>
      <c r="GH111" t="e">
        <f t="shared" si="256"/>
        <v>#VALUE!</v>
      </c>
      <c r="GI111" s="5" t="s">
        <v>1372</v>
      </c>
      <c r="GJ111" s="5" t="s">
        <v>1372</v>
      </c>
      <c r="GK111" t="e">
        <f t="shared" si="257"/>
        <v>#VALUE!</v>
      </c>
      <c r="GL111" s="5" t="s">
        <v>1372</v>
      </c>
      <c r="GM111" s="5" t="s">
        <v>1372</v>
      </c>
      <c r="GN111" t="e">
        <f t="shared" si="258"/>
        <v>#VALUE!</v>
      </c>
    </row>
    <row r="112" spans="1:196" x14ac:dyDescent="0.2">
      <c r="A112" s="5">
        <v>53</v>
      </c>
      <c r="B112">
        <v>1</v>
      </c>
      <c r="C112">
        <v>1</v>
      </c>
      <c r="D112">
        <f t="shared" si="194"/>
        <v>0</v>
      </c>
      <c r="E112">
        <v>1</v>
      </c>
      <c r="F112">
        <v>2</v>
      </c>
      <c r="G112">
        <f t="shared" si="195"/>
        <v>0</v>
      </c>
      <c r="H112" s="5" t="s">
        <v>1372</v>
      </c>
      <c r="I112" s="5" t="s">
        <v>1372</v>
      </c>
      <c r="J112" t="e">
        <f t="shared" si="196"/>
        <v>#VALUE!</v>
      </c>
      <c r="K112" s="5" t="s">
        <v>1372</v>
      </c>
      <c r="L112" s="5" t="s">
        <v>1372</v>
      </c>
      <c r="M112" t="e">
        <f t="shared" si="197"/>
        <v>#VALUE!</v>
      </c>
      <c r="N112">
        <v>1</v>
      </c>
      <c r="O112">
        <v>1</v>
      </c>
      <c r="P112">
        <f t="shared" si="198"/>
        <v>0</v>
      </c>
      <c r="Q112">
        <v>1</v>
      </c>
      <c r="R112">
        <v>2</v>
      </c>
      <c r="S112">
        <f t="shared" si="199"/>
        <v>1</v>
      </c>
      <c r="T112">
        <v>1</v>
      </c>
      <c r="U112">
        <v>1</v>
      </c>
      <c r="V112">
        <f t="shared" si="200"/>
        <v>0</v>
      </c>
      <c r="W112" s="5" t="s">
        <v>1372</v>
      </c>
      <c r="X112" s="5" t="s">
        <v>1372</v>
      </c>
      <c r="Y112" t="e">
        <f t="shared" si="201"/>
        <v>#VALUE!</v>
      </c>
      <c r="Z112" s="5" t="s">
        <v>1372</v>
      </c>
      <c r="AA112" s="5" t="s">
        <v>1372</v>
      </c>
      <c r="AB112" t="e">
        <f t="shared" si="202"/>
        <v>#VALUE!</v>
      </c>
      <c r="AC112">
        <v>1</v>
      </c>
      <c r="AD112">
        <v>1</v>
      </c>
      <c r="AE112">
        <f t="shared" si="203"/>
        <v>0</v>
      </c>
      <c r="AF112">
        <v>1</v>
      </c>
      <c r="AG112">
        <v>1</v>
      </c>
      <c r="AH112">
        <f t="shared" si="204"/>
        <v>0</v>
      </c>
      <c r="AI112" s="5" t="s">
        <v>1372</v>
      </c>
      <c r="AJ112" s="5" t="s">
        <v>1372</v>
      </c>
      <c r="AK112" t="e">
        <f t="shared" si="205"/>
        <v>#VALUE!</v>
      </c>
      <c r="AL112" s="5" t="s">
        <v>1372</v>
      </c>
      <c r="AM112" s="5" t="s">
        <v>1372</v>
      </c>
      <c r="AN112" t="e">
        <f t="shared" si="206"/>
        <v>#VALUE!</v>
      </c>
      <c r="AO112" s="5" t="s">
        <v>1372</v>
      </c>
      <c r="AP112" s="5" t="s">
        <v>1372</v>
      </c>
      <c r="AQ112" t="e">
        <f t="shared" si="207"/>
        <v>#VALUE!</v>
      </c>
      <c r="AR112">
        <v>1</v>
      </c>
      <c r="AS112">
        <v>1</v>
      </c>
      <c r="AT112">
        <f t="shared" si="208"/>
        <v>0</v>
      </c>
      <c r="AU112" s="5" t="s">
        <v>1372</v>
      </c>
      <c r="AV112" s="5" t="s">
        <v>1372</v>
      </c>
      <c r="AW112" t="e">
        <f t="shared" si="209"/>
        <v>#VALUE!</v>
      </c>
      <c r="AX112" s="5" t="s">
        <v>1372</v>
      </c>
      <c r="AY112" s="5" t="s">
        <v>1372</v>
      </c>
      <c r="AZ112" t="e">
        <f t="shared" si="210"/>
        <v>#VALUE!</v>
      </c>
      <c r="BA112" s="5" t="s">
        <v>1372</v>
      </c>
      <c r="BB112" s="5" t="s">
        <v>1372</v>
      </c>
      <c r="BC112" t="e">
        <f t="shared" si="211"/>
        <v>#VALUE!</v>
      </c>
      <c r="BD112">
        <v>1</v>
      </c>
      <c r="BE112">
        <v>1</v>
      </c>
      <c r="BF112">
        <f t="shared" si="212"/>
        <v>0</v>
      </c>
      <c r="BG112">
        <v>1</v>
      </c>
      <c r="BH112">
        <v>1</v>
      </c>
      <c r="BI112">
        <f t="shared" si="213"/>
        <v>0</v>
      </c>
      <c r="BJ112" s="5" t="s">
        <v>1372</v>
      </c>
      <c r="BK112" s="5" t="s">
        <v>1372</v>
      </c>
      <c r="BL112" t="e">
        <f t="shared" si="214"/>
        <v>#VALUE!</v>
      </c>
      <c r="BM112" s="5" t="s">
        <v>1372</v>
      </c>
      <c r="BN112" s="5" t="s">
        <v>1372</v>
      </c>
      <c r="BO112" t="e">
        <f t="shared" si="215"/>
        <v>#VALUE!</v>
      </c>
      <c r="BP112">
        <v>1</v>
      </c>
      <c r="BQ112">
        <v>1</v>
      </c>
      <c r="BR112">
        <f t="shared" si="216"/>
        <v>0</v>
      </c>
      <c r="BS112">
        <v>1</v>
      </c>
      <c r="BT112">
        <v>1</v>
      </c>
      <c r="BU112">
        <f t="shared" si="217"/>
        <v>0</v>
      </c>
      <c r="BV112" s="5" t="s">
        <v>1372</v>
      </c>
      <c r="BW112" s="5" t="s">
        <v>1372</v>
      </c>
      <c r="BX112" t="e">
        <f t="shared" si="218"/>
        <v>#VALUE!</v>
      </c>
      <c r="BY112" s="5" t="s">
        <v>1372</v>
      </c>
      <c r="BZ112" s="5" t="s">
        <v>1372</v>
      </c>
      <c r="CA112" t="e">
        <f t="shared" si="219"/>
        <v>#VALUE!</v>
      </c>
      <c r="CB112">
        <v>1</v>
      </c>
      <c r="CC112">
        <v>1</v>
      </c>
      <c r="CD112">
        <f t="shared" si="220"/>
        <v>0</v>
      </c>
      <c r="CE112">
        <v>1</v>
      </c>
      <c r="CF112">
        <v>1</v>
      </c>
      <c r="CG112">
        <f t="shared" si="221"/>
        <v>0</v>
      </c>
      <c r="CH112" s="5" t="s">
        <v>1372</v>
      </c>
      <c r="CI112" s="5" t="s">
        <v>1372</v>
      </c>
      <c r="CJ112" t="e">
        <f t="shared" si="222"/>
        <v>#VALUE!</v>
      </c>
      <c r="CK112" s="5" t="s">
        <v>1372</v>
      </c>
      <c r="CL112" s="5" t="s">
        <v>1372</v>
      </c>
      <c r="CM112" t="e">
        <f t="shared" si="223"/>
        <v>#VALUE!</v>
      </c>
      <c r="CN112" s="5" t="s">
        <v>1372</v>
      </c>
      <c r="CO112" s="5" t="s">
        <v>1372</v>
      </c>
      <c r="CP112" t="e">
        <f t="shared" si="224"/>
        <v>#VALUE!</v>
      </c>
      <c r="CQ112">
        <v>1</v>
      </c>
      <c r="CR112">
        <v>1</v>
      </c>
      <c r="CS112">
        <f t="shared" si="225"/>
        <v>0</v>
      </c>
      <c r="CT112">
        <v>1</v>
      </c>
      <c r="CU112">
        <v>1</v>
      </c>
      <c r="CV112">
        <f t="shared" si="226"/>
        <v>0</v>
      </c>
      <c r="CW112" s="5" t="s">
        <v>1372</v>
      </c>
      <c r="CX112" s="5" t="s">
        <v>1372</v>
      </c>
      <c r="CY112" t="e">
        <f t="shared" si="227"/>
        <v>#VALUE!</v>
      </c>
      <c r="CZ112">
        <v>1</v>
      </c>
      <c r="DA112">
        <v>1</v>
      </c>
      <c r="DB112">
        <f t="shared" si="228"/>
        <v>0</v>
      </c>
      <c r="DC112">
        <v>1</v>
      </c>
      <c r="DD112">
        <v>1</v>
      </c>
      <c r="DE112">
        <f t="shared" si="229"/>
        <v>0</v>
      </c>
      <c r="DF112" s="5" t="s">
        <v>1372</v>
      </c>
      <c r="DG112" s="5" t="s">
        <v>1372</v>
      </c>
      <c r="DH112" t="e">
        <f t="shared" si="230"/>
        <v>#VALUE!</v>
      </c>
      <c r="DI112">
        <v>1</v>
      </c>
      <c r="DJ112">
        <v>1</v>
      </c>
      <c r="DK112">
        <f t="shared" si="231"/>
        <v>0</v>
      </c>
      <c r="DL112">
        <v>1</v>
      </c>
      <c r="DM112">
        <v>1</v>
      </c>
      <c r="DN112">
        <f t="shared" si="232"/>
        <v>0</v>
      </c>
      <c r="DO112" s="5" t="s">
        <v>1372</v>
      </c>
      <c r="DP112" s="5" t="s">
        <v>1372</v>
      </c>
      <c r="DQ112" t="e">
        <f t="shared" si="233"/>
        <v>#VALUE!</v>
      </c>
      <c r="DR112">
        <v>1</v>
      </c>
      <c r="DS112">
        <v>1</v>
      </c>
      <c r="DT112">
        <f t="shared" si="234"/>
        <v>0</v>
      </c>
      <c r="DU112" s="5" t="s">
        <v>1372</v>
      </c>
      <c r="DV112" s="5" t="s">
        <v>1372</v>
      </c>
      <c r="DW112" t="e">
        <f t="shared" si="235"/>
        <v>#VALUE!</v>
      </c>
      <c r="DX112" s="5" t="s">
        <v>1372</v>
      </c>
      <c r="DY112" s="5" t="s">
        <v>1372</v>
      </c>
      <c r="DZ112" t="e">
        <f t="shared" si="236"/>
        <v>#VALUE!</v>
      </c>
      <c r="EA112" s="5" t="s">
        <v>1372</v>
      </c>
      <c r="EB112" s="5" t="s">
        <v>1372</v>
      </c>
      <c r="EC112" t="e">
        <f t="shared" si="237"/>
        <v>#VALUE!</v>
      </c>
      <c r="ED112">
        <v>1</v>
      </c>
      <c r="EE112">
        <v>1</v>
      </c>
      <c r="EF112">
        <f t="shared" si="238"/>
        <v>0</v>
      </c>
      <c r="EG112">
        <v>1</v>
      </c>
      <c r="EH112">
        <v>1</v>
      </c>
      <c r="EI112">
        <f t="shared" si="239"/>
        <v>0</v>
      </c>
      <c r="EJ112" s="5" t="s">
        <v>1372</v>
      </c>
      <c r="EK112" s="5" t="s">
        <v>1372</v>
      </c>
      <c r="EL112" t="e">
        <f t="shared" si="240"/>
        <v>#VALUE!</v>
      </c>
      <c r="EM112">
        <v>1</v>
      </c>
      <c r="EN112">
        <v>1</v>
      </c>
      <c r="EO112">
        <f t="shared" si="241"/>
        <v>0</v>
      </c>
      <c r="EP112" s="5" t="s">
        <v>1372</v>
      </c>
      <c r="EQ112" s="5" t="s">
        <v>1372</v>
      </c>
      <c r="ER112" t="e">
        <f t="shared" si="242"/>
        <v>#VALUE!</v>
      </c>
      <c r="ES112" s="5" t="s">
        <v>1372</v>
      </c>
      <c r="ET112" s="5" t="s">
        <v>1372</v>
      </c>
      <c r="EU112" t="e">
        <f t="shared" si="243"/>
        <v>#VALUE!</v>
      </c>
      <c r="EV112" s="5" t="s">
        <v>1372</v>
      </c>
      <c r="EW112" s="5" t="s">
        <v>1372</v>
      </c>
      <c r="EX112" t="e">
        <f t="shared" si="244"/>
        <v>#VALUE!</v>
      </c>
      <c r="EY112" s="5" t="s">
        <v>1372</v>
      </c>
      <c r="EZ112" s="5" t="s">
        <v>1372</v>
      </c>
      <c r="FA112" t="e">
        <f t="shared" si="245"/>
        <v>#VALUE!</v>
      </c>
      <c r="FB112" s="5" t="s">
        <v>1372</v>
      </c>
      <c r="FC112" s="5" t="s">
        <v>1372</v>
      </c>
      <c r="FD112" t="e">
        <f t="shared" si="246"/>
        <v>#VALUE!</v>
      </c>
      <c r="FE112" s="5" t="s">
        <v>1372</v>
      </c>
      <c r="FF112" s="5" t="s">
        <v>1372</v>
      </c>
      <c r="FG112" t="e">
        <f t="shared" si="247"/>
        <v>#VALUE!</v>
      </c>
      <c r="FH112" s="5" t="s">
        <v>1372</v>
      </c>
      <c r="FI112" s="5" t="s">
        <v>1372</v>
      </c>
      <c r="FJ112" t="e">
        <f t="shared" si="248"/>
        <v>#VALUE!</v>
      </c>
      <c r="FK112" s="5" t="s">
        <v>1372</v>
      </c>
      <c r="FL112" s="5" t="s">
        <v>1372</v>
      </c>
      <c r="FM112" t="e">
        <f t="shared" si="249"/>
        <v>#VALUE!</v>
      </c>
      <c r="FN112" s="5" t="s">
        <v>1372</v>
      </c>
      <c r="FO112" s="5">
        <v>999</v>
      </c>
      <c r="FP112" t="e">
        <f t="shared" si="250"/>
        <v>#VALUE!</v>
      </c>
      <c r="FQ112" s="5" t="s">
        <v>1372</v>
      </c>
      <c r="FR112" s="5" t="s">
        <v>1372</v>
      </c>
      <c r="FS112" t="e">
        <f t="shared" si="251"/>
        <v>#VALUE!</v>
      </c>
      <c r="FT112" s="5" t="s">
        <v>1372</v>
      </c>
      <c r="FU112" s="5" t="s">
        <v>1372</v>
      </c>
      <c r="FV112" t="e">
        <f t="shared" si="252"/>
        <v>#VALUE!</v>
      </c>
      <c r="FW112" s="5" t="s">
        <v>1372</v>
      </c>
      <c r="FX112" s="5" t="s">
        <v>1372</v>
      </c>
      <c r="FY112" t="e">
        <f t="shared" si="253"/>
        <v>#VALUE!</v>
      </c>
      <c r="FZ112" s="5" t="s">
        <v>1372</v>
      </c>
      <c r="GA112" s="5" t="s">
        <v>1372</v>
      </c>
      <c r="GB112" t="e">
        <f t="shared" si="254"/>
        <v>#VALUE!</v>
      </c>
      <c r="GC112" s="5" t="s">
        <v>1372</v>
      </c>
      <c r="GD112" s="5" t="s">
        <v>1372</v>
      </c>
      <c r="GE112" t="e">
        <f t="shared" si="255"/>
        <v>#VALUE!</v>
      </c>
      <c r="GF112" s="5" t="s">
        <v>1372</v>
      </c>
      <c r="GG112" s="5" t="s">
        <v>1372</v>
      </c>
      <c r="GH112" t="e">
        <f t="shared" si="256"/>
        <v>#VALUE!</v>
      </c>
      <c r="GI112" s="5" t="s">
        <v>1372</v>
      </c>
      <c r="GJ112" s="5" t="s">
        <v>1372</v>
      </c>
      <c r="GK112" t="e">
        <f t="shared" si="257"/>
        <v>#VALUE!</v>
      </c>
      <c r="GL112" s="5" t="s">
        <v>1372</v>
      </c>
      <c r="GM112" s="5" t="s">
        <v>1372</v>
      </c>
      <c r="GN112" t="e">
        <f t="shared" si="258"/>
        <v>#VALUE!</v>
      </c>
    </row>
    <row r="113" spans="1:196" x14ac:dyDescent="0.2">
      <c r="A113" s="5">
        <v>54</v>
      </c>
      <c r="B113">
        <v>2</v>
      </c>
      <c r="C113">
        <v>2</v>
      </c>
      <c r="D113">
        <f t="shared" si="194"/>
        <v>0</v>
      </c>
      <c r="E113">
        <v>1</v>
      </c>
      <c r="F113">
        <v>2</v>
      </c>
      <c r="G113">
        <f t="shared" si="195"/>
        <v>0</v>
      </c>
      <c r="H113" s="5" t="s">
        <v>1372</v>
      </c>
      <c r="I113" s="5" t="s">
        <v>1372</v>
      </c>
      <c r="J113" t="e">
        <f t="shared" si="196"/>
        <v>#VALUE!</v>
      </c>
      <c r="K113" s="5" t="s">
        <v>1372</v>
      </c>
      <c r="L113" s="5" t="s">
        <v>1372</v>
      </c>
      <c r="M113" t="e">
        <f t="shared" si="197"/>
        <v>#VALUE!</v>
      </c>
      <c r="N113">
        <v>1</v>
      </c>
      <c r="O113">
        <v>1</v>
      </c>
      <c r="P113">
        <f t="shared" si="198"/>
        <v>0</v>
      </c>
      <c r="Q113">
        <v>3</v>
      </c>
      <c r="R113">
        <v>2</v>
      </c>
      <c r="S113">
        <f t="shared" si="199"/>
        <v>1</v>
      </c>
      <c r="T113">
        <v>1</v>
      </c>
      <c r="U113">
        <v>1</v>
      </c>
      <c r="V113">
        <f t="shared" si="200"/>
        <v>0</v>
      </c>
      <c r="W113" s="5" t="s">
        <v>1372</v>
      </c>
      <c r="X113" s="5" t="s">
        <v>1372</v>
      </c>
      <c r="Y113" t="e">
        <f t="shared" si="201"/>
        <v>#VALUE!</v>
      </c>
      <c r="Z113" s="5" t="s">
        <v>1372</v>
      </c>
      <c r="AA113" s="5" t="s">
        <v>1372</v>
      </c>
      <c r="AB113" t="e">
        <f t="shared" si="202"/>
        <v>#VALUE!</v>
      </c>
      <c r="AC113">
        <v>1</v>
      </c>
      <c r="AD113">
        <v>1</v>
      </c>
      <c r="AE113">
        <f t="shared" si="203"/>
        <v>0</v>
      </c>
      <c r="AF113">
        <v>1</v>
      </c>
      <c r="AG113">
        <v>1</v>
      </c>
      <c r="AH113">
        <f t="shared" si="204"/>
        <v>0</v>
      </c>
      <c r="AI113" s="5" t="s">
        <v>1372</v>
      </c>
      <c r="AJ113" s="5" t="s">
        <v>1372</v>
      </c>
      <c r="AK113" t="e">
        <f t="shared" si="205"/>
        <v>#VALUE!</v>
      </c>
      <c r="AL113" s="5" t="s">
        <v>1372</v>
      </c>
      <c r="AM113" s="5" t="s">
        <v>1372</v>
      </c>
      <c r="AN113" t="e">
        <f t="shared" si="206"/>
        <v>#VALUE!</v>
      </c>
      <c r="AO113" s="5" t="s">
        <v>1372</v>
      </c>
      <c r="AP113" s="5" t="s">
        <v>1372</v>
      </c>
      <c r="AQ113" t="e">
        <f t="shared" si="207"/>
        <v>#VALUE!</v>
      </c>
      <c r="AR113">
        <v>2</v>
      </c>
      <c r="AS113">
        <v>2</v>
      </c>
      <c r="AT113">
        <f t="shared" si="208"/>
        <v>0</v>
      </c>
      <c r="AU113">
        <v>2</v>
      </c>
      <c r="AV113">
        <v>1</v>
      </c>
      <c r="AW113">
        <f t="shared" si="209"/>
        <v>1</v>
      </c>
      <c r="AX113" s="5" t="s">
        <v>1372</v>
      </c>
      <c r="AY113" s="5" t="s">
        <v>1372</v>
      </c>
      <c r="AZ113" t="e">
        <f t="shared" si="210"/>
        <v>#VALUE!</v>
      </c>
      <c r="BA113" s="5" t="s">
        <v>1372</v>
      </c>
      <c r="BB113" s="5" t="s">
        <v>1372</v>
      </c>
      <c r="BC113" t="e">
        <f t="shared" si="211"/>
        <v>#VALUE!</v>
      </c>
      <c r="BD113">
        <v>2</v>
      </c>
      <c r="BE113">
        <v>2</v>
      </c>
      <c r="BF113">
        <f t="shared" si="212"/>
        <v>0</v>
      </c>
      <c r="BG113" s="5" t="s">
        <v>1372</v>
      </c>
      <c r="BH113" s="5" t="s">
        <v>1372</v>
      </c>
      <c r="BI113" t="e">
        <f t="shared" si="213"/>
        <v>#VALUE!</v>
      </c>
      <c r="BJ113" s="5" t="s">
        <v>1372</v>
      </c>
      <c r="BK113" s="5" t="s">
        <v>1372</v>
      </c>
      <c r="BL113" t="e">
        <f t="shared" si="214"/>
        <v>#VALUE!</v>
      </c>
      <c r="BM113" s="5" t="s">
        <v>1372</v>
      </c>
      <c r="BN113" s="5" t="s">
        <v>1372</v>
      </c>
      <c r="BO113" t="e">
        <f t="shared" si="215"/>
        <v>#VALUE!</v>
      </c>
      <c r="BP113">
        <v>1</v>
      </c>
      <c r="BQ113">
        <v>2</v>
      </c>
      <c r="BR113">
        <f t="shared" si="216"/>
        <v>1</v>
      </c>
      <c r="BS113" s="5" t="s">
        <v>1372</v>
      </c>
      <c r="BT113" s="5" t="s">
        <v>1372</v>
      </c>
      <c r="BU113" t="e">
        <f t="shared" si="217"/>
        <v>#VALUE!</v>
      </c>
      <c r="BV113" s="5" t="s">
        <v>1372</v>
      </c>
      <c r="BW113" s="5" t="s">
        <v>1372</v>
      </c>
      <c r="BX113" t="e">
        <f t="shared" si="218"/>
        <v>#VALUE!</v>
      </c>
      <c r="BY113" s="5" t="s">
        <v>1372</v>
      </c>
      <c r="BZ113" s="5" t="s">
        <v>1372</v>
      </c>
      <c r="CA113" t="e">
        <f t="shared" si="219"/>
        <v>#VALUE!</v>
      </c>
      <c r="CB113">
        <v>1</v>
      </c>
      <c r="CC113">
        <v>2</v>
      </c>
      <c r="CD113">
        <f t="shared" si="220"/>
        <v>1</v>
      </c>
      <c r="CE113">
        <v>1</v>
      </c>
      <c r="CF113">
        <v>1</v>
      </c>
      <c r="CG113">
        <f t="shared" si="221"/>
        <v>0</v>
      </c>
      <c r="CH113" s="5" t="s">
        <v>1372</v>
      </c>
      <c r="CI113" s="5" t="s">
        <v>1372</v>
      </c>
      <c r="CJ113" t="e">
        <f t="shared" si="222"/>
        <v>#VALUE!</v>
      </c>
      <c r="CK113" s="5" t="s">
        <v>1372</v>
      </c>
      <c r="CL113" s="5" t="s">
        <v>1372</v>
      </c>
      <c r="CM113" t="e">
        <f t="shared" si="223"/>
        <v>#VALUE!</v>
      </c>
      <c r="CN113" s="5" t="s">
        <v>1372</v>
      </c>
      <c r="CO113" s="5" t="s">
        <v>1372</v>
      </c>
      <c r="CP113" t="e">
        <f t="shared" si="224"/>
        <v>#VALUE!</v>
      </c>
      <c r="CQ113">
        <v>1</v>
      </c>
      <c r="CR113">
        <v>2</v>
      </c>
      <c r="CS113">
        <f t="shared" si="225"/>
        <v>1</v>
      </c>
      <c r="CT113">
        <v>2</v>
      </c>
      <c r="CU113">
        <v>2</v>
      </c>
      <c r="CV113">
        <f t="shared" si="226"/>
        <v>0</v>
      </c>
      <c r="CW113" s="5" t="s">
        <v>1372</v>
      </c>
      <c r="CX113" s="5" t="s">
        <v>1372</v>
      </c>
      <c r="CY113" t="e">
        <f t="shared" si="227"/>
        <v>#VALUE!</v>
      </c>
      <c r="CZ113">
        <v>1</v>
      </c>
      <c r="DA113">
        <v>2</v>
      </c>
      <c r="DB113">
        <f t="shared" si="228"/>
        <v>1</v>
      </c>
      <c r="DC113">
        <v>1</v>
      </c>
      <c r="DD113">
        <v>1</v>
      </c>
      <c r="DE113">
        <f t="shared" si="229"/>
        <v>0</v>
      </c>
      <c r="DF113" s="5" t="s">
        <v>1372</v>
      </c>
      <c r="DG113" s="5" t="s">
        <v>1372</v>
      </c>
      <c r="DH113" t="e">
        <f t="shared" si="230"/>
        <v>#VALUE!</v>
      </c>
      <c r="DI113">
        <v>1</v>
      </c>
      <c r="DJ113">
        <v>2</v>
      </c>
      <c r="DK113">
        <f t="shared" si="231"/>
        <v>1</v>
      </c>
      <c r="DL113">
        <v>1</v>
      </c>
      <c r="DM113">
        <v>1</v>
      </c>
      <c r="DN113">
        <f t="shared" si="232"/>
        <v>0</v>
      </c>
      <c r="DO113" s="5" t="s">
        <v>1372</v>
      </c>
      <c r="DP113" s="5" t="s">
        <v>1372</v>
      </c>
      <c r="DQ113" t="e">
        <f t="shared" si="233"/>
        <v>#VALUE!</v>
      </c>
      <c r="DR113">
        <v>1</v>
      </c>
      <c r="DS113">
        <v>1</v>
      </c>
      <c r="DT113">
        <f t="shared" si="234"/>
        <v>0</v>
      </c>
      <c r="DU113" s="5" t="s">
        <v>1372</v>
      </c>
      <c r="DV113" s="5" t="s">
        <v>1372</v>
      </c>
      <c r="DW113" t="e">
        <f t="shared" si="235"/>
        <v>#VALUE!</v>
      </c>
      <c r="DX113" s="5" t="s">
        <v>1372</v>
      </c>
      <c r="DY113" s="5" t="s">
        <v>1372</v>
      </c>
      <c r="DZ113" t="e">
        <f t="shared" si="236"/>
        <v>#VALUE!</v>
      </c>
      <c r="EA113" s="5" t="s">
        <v>1372</v>
      </c>
      <c r="EB113" s="5" t="s">
        <v>1372</v>
      </c>
      <c r="EC113" t="e">
        <f t="shared" si="237"/>
        <v>#VALUE!</v>
      </c>
      <c r="ED113">
        <v>2</v>
      </c>
      <c r="EE113">
        <v>1</v>
      </c>
      <c r="EF113">
        <f t="shared" si="238"/>
        <v>1</v>
      </c>
      <c r="EG113">
        <v>2</v>
      </c>
      <c r="EH113">
        <v>2</v>
      </c>
      <c r="EI113">
        <f t="shared" si="239"/>
        <v>0</v>
      </c>
      <c r="EJ113" s="5" t="s">
        <v>1372</v>
      </c>
      <c r="EK113" s="5" t="s">
        <v>1372</v>
      </c>
      <c r="EL113" t="e">
        <f t="shared" si="240"/>
        <v>#VALUE!</v>
      </c>
      <c r="EM113">
        <v>1</v>
      </c>
      <c r="EN113">
        <v>2</v>
      </c>
      <c r="EO113">
        <f t="shared" si="241"/>
        <v>1</v>
      </c>
      <c r="EP113">
        <v>1</v>
      </c>
      <c r="EQ113">
        <v>1</v>
      </c>
      <c r="ER113">
        <f t="shared" si="242"/>
        <v>0</v>
      </c>
      <c r="ES113" s="5" t="s">
        <v>1372</v>
      </c>
      <c r="ET113" s="5" t="s">
        <v>1372</v>
      </c>
      <c r="EU113" t="e">
        <f t="shared" si="243"/>
        <v>#VALUE!</v>
      </c>
      <c r="EV113">
        <v>1</v>
      </c>
      <c r="EW113">
        <v>2</v>
      </c>
      <c r="EX113">
        <f t="shared" si="244"/>
        <v>1</v>
      </c>
      <c r="EY113">
        <v>1</v>
      </c>
      <c r="EZ113">
        <v>2</v>
      </c>
      <c r="FA113">
        <f t="shared" si="245"/>
        <v>1</v>
      </c>
      <c r="FB113" s="5" t="s">
        <v>1372</v>
      </c>
      <c r="FC113" s="5" t="s">
        <v>1372</v>
      </c>
      <c r="FD113" t="e">
        <f t="shared" si="246"/>
        <v>#VALUE!</v>
      </c>
      <c r="FE113">
        <v>1</v>
      </c>
      <c r="FF113">
        <v>1</v>
      </c>
      <c r="FG113">
        <f t="shared" si="247"/>
        <v>0</v>
      </c>
      <c r="FH113">
        <v>1</v>
      </c>
      <c r="FI113">
        <v>2</v>
      </c>
      <c r="FJ113">
        <f t="shared" si="248"/>
        <v>1</v>
      </c>
      <c r="FK113" s="5" t="s">
        <v>1372</v>
      </c>
      <c r="FL113" s="5" t="s">
        <v>1372</v>
      </c>
      <c r="FM113" t="e">
        <f t="shared" si="249"/>
        <v>#VALUE!</v>
      </c>
      <c r="FN113">
        <v>1</v>
      </c>
      <c r="FO113">
        <v>2</v>
      </c>
      <c r="FP113">
        <f t="shared" si="250"/>
        <v>1</v>
      </c>
      <c r="FQ113">
        <v>1</v>
      </c>
      <c r="FR113">
        <v>2</v>
      </c>
      <c r="FS113">
        <f t="shared" si="251"/>
        <v>1</v>
      </c>
      <c r="FT113" s="5" t="s">
        <v>1372</v>
      </c>
      <c r="FU113" s="5" t="s">
        <v>1372</v>
      </c>
      <c r="FV113" t="e">
        <f t="shared" si="252"/>
        <v>#VALUE!</v>
      </c>
      <c r="FW113">
        <v>1</v>
      </c>
      <c r="FX113">
        <v>2</v>
      </c>
      <c r="FY113">
        <f t="shared" si="253"/>
        <v>1</v>
      </c>
      <c r="FZ113" s="5" t="s">
        <v>1372</v>
      </c>
      <c r="GA113" s="5" t="s">
        <v>1372</v>
      </c>
      <c r="GB113" t="e">
        <f t="shared" si="254"/>
        <v>#VALUE!</v>
      </c>
      <c r="GC113" s="5" t="s">
        <v>1372</v>
      </c>
      <c r="GD113" s="5" t="s">
        <v>1372</v>
      </c>
      <c r="GE113" t="e">
        <f t="shared" si="255"/>
        <v>#VALUE!</v>
      </c>
      <c r="GF113">
        <v>1</v>
      </c>
      <c r="GG113">
        <v>2</v>
      </c>
      <c r="GH113">
        <f t="shared" si="256"/>
        <v>1</v>
      </c>
      <c r="GI113">
        <v>2</v>
      </c>
      <c r="GJ113" s="5" t="s">
        <v>1372</v>
      </c>
      <c r="GK113" t="e">
        <f t="shared" si="257"/>
        <v>#VALUE!</v>
      </c>
      <c r="GL113" s="5" t="s">
        <v>1372</v>
      </c>
      <c r="GM113" s="5" t="s">
        <v>1372</v>
      </c>
      <c r="GN113" t="e">
        <f t="shared" si="258"/>
        <v>#VALUE!</v>
      </c>
    </row>
    <row r="114" spans="1:196" x14ac:dyDescent="0.2">
      <c r="A114" s="5">
        <v>55</v>
      </c>
      <c r="B114">
        <v>1</v>
      </c>
      <c r="C114">
        <v>1</v>
      </c>
      <c r="D114">
        <f t="shared" si="194"/>
        <v>0</v>
      </c>
      <c r="E114">
        <v>2</v>
      </c>
      <c r="F114">
        <v>2</v>
      </c>
      <c r="G114">
        <f t="shared" si="195"/>
        <v>1</v>
      </c>
      <c r="H114" s="5" t="s">
        <v>1372</v>
      </c>
      <c r="I114" s="5" t="s">
        <v>1372</v>
      </c>
      <c r="J114" t="e">
        <f t="shared" si="196"/>
        <v>#VALUE!</v>
      </c>
      <c r="K114" s="5" t="s">
        <v>1372</v>
      </c>
      <c r="L114" s="5" t="s">
        <v>1372</v>
      </c>
      <c r="M114" t="e">
        <f t="shared" si="197"/>
        <v>#VALUE!</v>
      </c>
      <c r="N114">
        <v>1</v>
      </c>
      <c r="O114">
        <v>1</v>
      </c>
      <c r="P114">
        <f t="shared" si="198"/>
        <v>0</v>
      </c>
      <c r="Q114">
        <v>1</v>
      </c>
      <c r="R114">
        <v>1</v>
      </c>
      <c r="S114">
        <f t="shared" si="199"/>
        <v>0</v>
      </c>
      <c r="T114" s="5" t="s">
        <v>1372</v>
      </c>
      <c r="U114" s="5" t="s">
        <v>1372</v>
      </c>
      <c r="V114" t="e">
        <f t="shared" si="200"/>
        <v>#VALUE!</v>
      </c>
      <c r="W114" s="5" t="s">
        <v>1372</v>
      </c>
      <c r="X114" s="5" t="s">
        <v>1372</v>
      </c>
      <c r="Y114" t="e">
        <f t="shared" si="201"/>
        <v>#VALUE!</v>
      </c>
      <c r="Z114" s="5" t="s">
        <v>1372</v>
      </c>
      <c r="AA114" s="5" t="s">
        <v>1372</v>
      </c>
      <c r="AB114" t="e">
        <f t="shared" si="202"/>
        <v>#VALUE!</v>
      </c>
      <c r="AC114">
        <v>1</v>
      </c>
      <c r="AD114">
        <v>1</v>
      </c>
      <c r="AE114">
        <f t="shared" si="203"/>
        <v>0</v>
      </c>
      <c r="AF114">
        <v>1</v>
      </c>
      <c r="AG114">
        <v>1</v>
      </c>
      <c r="AH114">
        <f t="shared" si="204"/>
        <v>0</v>
      </c>
      <c r="AI114" s="5" t="s">
        <v>1372</v>
      </c>
      <c r="AJ114" s="5" t="s">
        <v>1372</v>
      </c>
      <c r="AK114" t="e">
        <f t="shared" si="205"/>
        <v>#VALUE!</v>
      </c>
      <c r="AL114" s="5" t="s">
        <v>1372</v>
      </c>
      <c r="AM114" s="5" t="s">
        <v>1372</v>
      </c>
      <c r="AN114" t="e">
        <f t="shared" si="206"/>
        <v>#VALUE!</v>
      </c>
      <c r="AO114" s="5" t="s">
        <v>1372</v>
      </c>
      <c r="AP114" s="5" t="s">
        <v>1372</v>
      </c>
      <c r="AQ114" t="e">
        <f t="shared" si="207"/>
        <v>#VALUE!</v>
      </c>
      <c r="AR114">
        <v>1</v>
      </c>
      <c r="AS114">
        <v>1</v>
      </c>
      <c r="AT114">
        <f t="shared" si="208"/>
        <v>0</v>
      </c>
      <c r="AU114">
        <v>1</v>
      </c>
      <c r="AV114">
        <v>1</v>
      </c>
      <c r="AW114">
        <f t="shared" si="209"/>
        <v>0</v>
      </c>
      <c r="AX114" s="5" t="s">
        <v>1372</v>
      </c>
      <c r="AY114" s="5" t="s">
        <v>1372</v>
      </c>
      <c r="AZ114" t="e">
        <f t="shared" si="210"/>
        <v>#VALUE!</v>
      </c>
      <c r="BA114" s="5" t="s">
        <v>1372</v>
      </c>
      <c r="BB114" s="5" t="s">
        <v>1372</v>
      </c>
      <c r="BC114" t="e">
        <f t="shared" si="211"/>
        <v>#VALUE!</v>
      </c>
      <c r="BD114">
        <v>1</v>
      </c>
      <c r="BE114">
        <v>1</v>
      </c>
      <c r="BF114">
        <f t="shared" si="212"/>
        <v>0</v>
      </c>
      <c r="BG114">
        <v>2</v>
      </c>
      <c r="BH114">
        <v>2</v>
      </c>
      <c r="BI114">
        <f t="shared" si="213"/>
        <v>0</v>
      </c>
      <c r="BJ114" s="5" t="s">
        <v>1372</v>
      </c>
      <c r="BK114" s="5" t="s">
        <v>1372</v>
      </c>
      <c r="BL114" t="e">
        <f t="shared" si="214"/>
        <v>#VALUE!</v>
      </c>
      <c r="BM114" s="5" t="s">
        <v>1372</v>
      </c>
      <c r="BN114" s="5" t="s">
        <v>1372</v>
      </c>
      <c r="BO114" t="e">
        <f t="shared" si="215"/>
        <v>#VALUE!</v>
      </c>
      <c r="BP114">
        <v>1</v>
      </c>
      <c r="BQ114">
        <v>1</v>
      </c>
      <c r="BR114">
        <f t="shared" si="216"/>
        <v>0</v>
      </c>
      <c r="BS114">
        <v>1</v>
      </c>
      <c r="BT114">
        <v>1</v>
      </c>
      <c r="BU114">
        <f t="shared" si="217"/>
        <v>0</v>
      </c>
      <c r="BV114" s="5" t="s">
        <v>1372</v>
      </c>
      <c r="BW114" s="5" t="s">
        <v>1372</v>
      </c>
      <c r="BX114" t="e">
        <f t="shared" si="218"/>
        <v>#VALUE!</v>
      </c>
      <c r="BY114" s="5" t="s">
        <v>1372</v>
      </c>
      <c r="BZ114" s="5" t="s">
        <v>1372</v>
      </c>
      <c r="CA114" t="e">
        <f t="shared" si="219"/>
        <v>#VALUE!</v>
      </c>
      <c r="CB114">
        <v>1</v>
      </c>
      <c r="CC114">
        <v>2</v>
      </c>
      <c r="CD114">
        <f t="shared" si="220"/>
        <v>1</v>
      </c>
      <c r="CE114">
        <v>1</v>
      </c>
      <c r="CF114">
        <v>1</v>
      </c>
      <c r="CG114">
        <f t="shared" si="221"/>
        <v>0</v>
      </c>
      <c r="CH114" s="5" t="s">
        <v>1372</v>
      </c>
      <c r="CI114" s="5" t="s">
        <v>1372</v>
      </c>
      <c r="CJ114" t="e">
        <f t="shared" si="222"/>
        <v>#VALUE!</v>
      </c>
      <c r="CK114" s="5" t="s">
        <v>1372</v>
      </c>
      <c r="CL114" s="5" t="s">
        <v>1372</v>
      </c>
      <c r="CM114" t="e">
        <f t="shared" si="223"/>
        <v>#VALUE!</v>
      </c>
      <c r="CN114" s="5" t="s">
        <v>1372</v>
      </c>
      <c r="CO114" s="5" t="s">
        <v>1372</v>
      </c>
      <c r="CP114" t="e">
        <f t="shared" si="224"/>
        <v>#VALUE!</v>
      </c>
      <c r="CQ114">
        <v>1</v>
      </c>
      <c r="CR114">
        <v>1</v>
      </c>
      <c r="CS114">
        <f t="shared" si="225"/>
        <v>0</v>
      </c>
      <c r="CT114" s="5" t="s">
        <v>1372</v>
      </c>
      <c r="CU114" s="5" t="s">
        <v>1372</v>
      </c>
      <c r="CV114" t="e">
        <f t="shared" si="226"/>
        <v>#VALUE!</v>
      </c>
      <c r="CW114" s="5" t="s">
        <v>1372</v>
      </c>
      <c r="CX114" s="5" t="s">
        <v>1372</v>
      </c>
      <c r="CY114" t="e">
        <f t="shared" si="227"/>
        <v>#VALUE!</v>
      </c>
      <c r="CZ114">
        <v>1</v>
      </c>
      <c r="DA114">
        <v>1</v>
      </c>
      <c r="DB114">
        <f t="shared" si="228"/>
        <v>0</v>
      </c>
      <c r="DC114">
        <v>1</v>
      </c>
      <c r="DD114">
        <v>1</v>
      </c>
      <c r="DE114">
        <f t="shared" si="229"/>
        <v>0</v>
      </c>
      <c r="DF114">
        <v>1</v>
      </c>
      <c r="DG114">
        <v>1</v>
      </c>
      <c r="DH114">
        <f t="shared" si="230"/>
        <v>0</v>
      </c>
      <c r="DI114">
        <v>1</v>
      </c>
      <c r="DJ114">
        <v>1</v>
      </c>
      <c r="DK114">
        <f t="shared" si="231"/>
        <v>0</v>
      </c>
      <c r="DL114">
        <v>1</v>
      </c>
      <c r="DM114">
        <v>1</v>
      </c>
      <c r="DN114">
        <f t="shared" si="232"/>
        <v>0</v>
      </c>
      <c r="DO114" s="5" t="s">
        <v>1372</v>
      </c>
      <c r="DP114" s="5" t="s">
        <v>1372</v>
      </c>
      <c r="DQ114" t="e">
        <f t="shared" si="233"/>
        <v>#VALUE!</v>
      </c>
      <c r="DR114">
        <v>1</v>
      </c>
      <c r="DS114">
        <v>1</v>
      </c>
      <c r="DT114">
        <f t="shared" si="234"/>
        <v>0</v>
      </c>
      <c r="DU114" s="5" t="s">
        <v>1372</v>
      </c>
      <c r="DV114" s="5" t="s">
        <v>1372</v>
      </c>
      <c r="DW114" t="e">
        <f t="shared" si="235"/>
        <v>#VALUE!</v>
      </c>
      <c r="DX114" s="5" t="s">
        <v>1372</v>
      </c>
      <c r="DY114" s="5" t="s">
        <v>1372</v>
      </c>
      <c r="DZ114" t="e">
        <f t="shared" si="236"/>
        <v>#VALUE!</v>
      </c>
      <c r="EA114" s="5" t="s">
        <v>1372</v>
      </c>
      <c r="EB114" s="5" t="s">
        <v>1372</v>
      </c>
      <c r="EC114" t="e">
        <f t="shared" si="237"/>
        <v>#VALUE!</v>
      </c>
      <c r="ED114">
        <v>1</v>
      </c>
      <c r="EE114">
        <v>1</v>
      </c>
      <c r="EF114">
        <f t="shared" si="238"/>
        <v>0</v>
      </c>
      <c r="EG114">
        <v>1</v>
      </c>
      <c r="EH114">
        <v>1</v>
      </c>
      <c r="EI114">
        <f t="shared" si="239"/>
        <v>0</v>
      </c>
      <c r="EJ114">
        <v>1</v>
      </c>
      <c r="EK114">
        <v>1</v>
      </c>
      <c r="EL114">
        <f t="shared" si="240"/>
        <v>0</v>
      </c>
      <c r="EM114">
        <v>1</v>
      </c>
      <c r="EN114">
        <v>1</v>
      </c>
      <c r="EO114">
        <f t="shared" si="241"/>
        <v>0</v>
      </c>
      <c r="EP114">
        <v>1</v>
      </c>
      <c r="EQ114">
        <v>1</v>
      </c>
      <c r="ER114">
        <f t="shared" si="242"/>
        <v>0</v>
      </c>
      <c r="ES114" s="5" t="s">
        <v>1372</v>
      </c>
      <c r="ET114" s="5" t="s">
        <v>1372</v>
      </c>
      <c r="EU114" t="e">
        <f t="shared" si="243"/>
        <v>#VALUE!</v>
      </c>
      <c r="EV114">
        <v>1</v>
      </c>
      <c r="EW114">
        <v>1</v>
      </c>
      <c r="EX114">
        <f t="shared" si="244"/>
        <v>0</v>
      </c>
      <c r="EY114">
        <v>1</v>
      </c>
      <c r="EZ114">
        <v>1</v>
      </c>
      <c r="FA114">
        <f t="shared" si="245"/>
        <v>0</v>
      </c>
      <c r="FB114" s="5" t="s">
        <v>1372</v>
      </c>
      <c r="FC114" s="5" t="s">
        <v>1372</v>
      </c>
      <c r="FD114" t="e">
        <f t="shared" si="246"/>
        <v>#VALUE!</v>
      </c>
      <c r="FE114">
        <v>1</v>
      </c>
      <c r="FF114">
        <v>1</v>
      </c>
      <c r="FG114">
        <f t="shared" si="247"/>
        <v>0</v>
      </c>
      <c r="FH114">
        <v>1</v>
      </c>
      <c r="FI114">
        <v>1</v>
      </c>
      <c r="FJ114">
        <f t="shared" si="248"/>
        <v>0</v>
      </c>
      <c r="FK114" s="5" t="s">
        <v>1372</v>
      </c>
      <c r="FL114" s="5" t="s">
        <v>1372</v>
      </c>
      <c r="FM114" t="e">
        <f t="shared" si="249"/>
        <v>#VALUE!</v>
      </c>
      <c r="FN114">
        <v>1</v>
      </c>
      <c r="FO114">
        <v>1</v>
      </c>
      <c r="FP114">
        <f t="shared" si="250"/>
        <v>0</v>
      </c>
      <c r="FQ114">
        <v>1</v>
      </c>
      <c r="FR114">
        <v>1</v>
      </c>
      <c r="FS114">
        <f t="shared" si="251"/>
        <v>0</v>
      </c>
      <c r="FT114" s="5" t="s">
        <v>1372</v>
      </c>
      <c r="FU114" s="5" t="s">
        <v>1372</v>
      </c>
      <c r="FV114" t="e">
        <f t="shared" si="252"/>
        <v>#VALUE!</v>
      </c>
      <c r="FW114">
        <v>1</v>
      </c>
      <c r="FX114">
        <v>1</v>
      </c>
      <c r="FY114">
        <f t="shared" si="253"/>
        <v>0</v>
      </c>
      <c r="FZ114">
        <v>1</v>
      </c>
      <c r="GA114">
        <v>1</v>
      </c>
      <c r="GB114">
        <f t="shared" si="254"/>
        <v>0</v>
      </c>
      <c r="GC114" s="5" t="s">
        <v>1372</v>
      </c>
      <c r="GD114" s="5" t="s">
        <v>1372</v>
      </c>
      <c r="GE114" t="e">
        <f t="shared" si="255"/>
        <v>#VALUE!</v>
      </c>
      <c r="GF114">
        <v>1</v>
      </c>
      <c r="GG114">
        <v>1</v>
      </c>
      <c r="GH114">
        <f t="shared" si="256"/>
        <v>0</v>
      </c>
      <c r="GI114">
        <v>1</v>
      </c>
      <c r="GJ114">
        <v>1</v>
      </c>
      <c r="GK114">
        <f t="shared" si="257"/>
        <v>0</v>
      </c>
      <c r="GL114" s="5" t="s">
        <v>1372</v>
      </c>
      <c r="GM114" s="5" t="s">
        <v>1372</v>
      </c>
      <c r="GN114" t="e">
        <f t="shared" si="258"/>
        <v>#VALUE!</v>
      </c>
    </row>
    <row r="115" spans="1:196" x14ac:dyDescent="0.2">
      <c r="A115" s="5">
        <v>56</v>
      </c>
      <c r="B115">
        <v>2</v>
      </c>
      <c r="C115">
        <v>2</v>
      </c>
      <c r="D115">
        <f t="shared" si="194"/>
        <v>0</v>
      </c>
      <c r="E115">
        <v>1</v>
      </c>
      <c r="F115">
        <v>2</v>
      </c>
      <c r="G115">
        <f t="shared" si="195"/>
        <v>0</v>
      </c>
      <c r="H115">
        <v>1</v>
      </c>
      <c r="I115">
        <v>2</v>
      </c>
      <c r="J115">
        <f t="shared" si="196"/>
        <v>1</v>
      </c>
      <c r="K115" s="5" t="s">
        <v>1372</v>
      </c>
      <c r="L115" s="5" t="s">
        <v>1372</v>
      </c>
      <c r="M115" t="e">
        <f t="shared" si="197"/>
        <v>#VALUE!</v>
      </c>
      <c r="N115">
        <v>1</v>
      </c>
      <c r="O115">
        <v>1</v>
      </c>
      <c r="P115">
        <f t="shared" si="198"/>
        <v>0</v>
      </c>
      <c r="Q115">
        <v>1</v>
      </c>
      <c r="R115">
        <v>2</v>
      </c>
      <c r="S115">
        <f t="shared" si="199"/>
        <v>1</v>
      </c>
      <c r="T115" s="5" t="s">
        <v>1372</v>
      </c>
      <c r="U115" s="5" t="s">
        <v>1372</v>
      </c>
      <c r="V115" t="e">
        <f t="shared" si="200"/>
        <v>#VALUE!</v>
      </c>
      <c r="W115" s="5" t="s">
        <v>1372</v>
      </c>
      <c r="X115" s="5" t="s">
        <v>1372</v>
      </c>
      <c r="Y115" t="e">
        <f t="shared" si="201"/>
        <v>#VALUE!</v>
      </c>
      <c r="Z115" s="5" t="s">
        <v>1372</v>
      </c>
      <c r="AA115" s="5" t="s">
        <v>1372</v>
      </c>
      <c r="AB115" t="e">
        <f t="shared" si="202"/>
        <v>#VALUE!</v>
      </c>
      <c r="AC115">
        <v>1</v>
      </c>
      <c r="AD115">
        <v>1</v>
      </c>
      <c r="AE115">
        <f t="shared" si="203"/>
        <v>0</v>
      </c>
      <c r="AF115">
        <v>1</v>
      </c>
      <c r="AG115">
        <v>1</v>
      </c>
      <c r="AH115">
        <f t="shared" si="204"/>
        <v>0</v>
      </c>
      <c r="AI115" s="5" t="s">
        <v>1372</v>
      </c>
      <c r="AJ115" s="5" t="s">
        <v>1372</v>
      </c>
      <c r="AK115" t="e">
        <f t="shared" si="205"/>
        <v>#VALUE!</v>
      </c>
      <c r="AL115" s="5" t="s">
        <v>1372</v>
      </c>
      <c r="AM115" s="5" t="s">
        <v>1372</v>
      </c>
      <c r="AN115" t="e">
        <f t="shared" si="206"/>
        <v>#VALUE!</v>
      </c>
      <c r="AO115" s="5" t="s">
        <v>1372</v>
      </c>
      <c r="AP115" s="5" t="s">
        <v>1372</v>
      </c>
      <c r="AQ115" t="e">
        <f t="shared" si="207"/>
        <v>#VALUE!</v>
      </c>
      <c r="AR115">
        <v>1</v>
      </c>
      <c r="AS115">
        <v>1</v>
      </c>
      <c r="AT115">
        <f t="shared" si="208"/>
        <v>0</v>
      </c>
      <c r="AU115">
        <v>1</v>
      </c>
      <c r="AV115">
        <v>1</v>
      </c>
      <c r="AW115">
        <f t="shared" si="209"/>
        <v>0</v>
      </c>
      <c r="AX115" s="5" t="s">
        <v>1372</v>
      </c>
      <c r="AY115" s="5" t="s">
        <v>1372</v>
      </c>
      <c r="AZ115" t="e">
        <f t="shared" si="210"/>
        <v>#VALUE!</v>
      </c>
      <c r="BA115" s="5" t="s">
        <v>1372</v>
      </c>
      <c r="BB115" s="5" t="s">
        <v>1372</v>
      </c>
      <c r="BC115" t="e">
        <f t="shared" si="211"/>
        <v>#VALUE!</v>
      </c>
      <c r="BD115">
        <v>1</v>
      </c>
      <c r="BE115">
        <v>1</v>
      </c>
      <c r="BF115">
        <f t="shared" si="212"/>
        <v>0</v>
      </c>
      <c r="BG115">
        <v>1</v>
      </c>
      <c r="BH115">
        <v>1</v>
      </c>
      <c r="BI115">
        <f t="shared" si="213"/>
        <v>0</v>
      </c>
      <c r="BJ115" s="5" t="s">
        <v>1372</v>
      </c>
      <c r="BK115" s="5" t="s">
        <v>1372</v>
      </c>
      <c r="BL115" t="e">
        <f t="shared" si="214"/>
        <v>#VALUE!</v>
      </c>
      <c r="BM115" s="5" t="s">
        <v>1372</v>
      </c>
      <c r="BN115" s="5" t="s">
        <v>1372</v>
      </c>
      <c r="BO115" t="e">
        <f t="shared" si="215"/>
        <v>#VALUE!</v>
      </c>
      <c r="BP115">
        <v>1</v>
      </c>
      <c r="BQ115">
        <v>1</v>
      </c>
      <c r="BR115">
        <f t="shared" si="216"/>
        <v>0</v>
      </c>
      <c r="BS115">
        <v>1</v>
      </c>
      <c r="BT115">
        <v>2</v>
      </c>
      <c r="BU115">
        <f t="shared" si="217"/>
        <v>1</v>
      </c>
      <c r="BV115">
        <v>1</v>
      </c>
      <c r="BW115">
        <v>2</v>
      </c>
      <c r="BX115">
        <f t="shared" si="218"/>
        <v>1</v>
      </c>
      <c r="BY115" s="5" t="s">
        <v>1372</v>
      </c>
      <c r="BZ115" s="5" t="s">
        <v>1372</v>
      </c>
      <c r="CA115" t="e">
        <f t="shared" si="219"/>
        <v>#VALUE!</v>
      </c>
      <c r="CB115">
        <v>1</v>
      </c>
      <c r="CC115">
        <v>1</v>
      </c>
      <c r="CD115">
        <f t="shared" si="220"/>
        <v>0</v>
      </c>
      <c r="CE115">
        <v>1</v>
      </c>
      <c r="CF115">
        <v>1</v>
      </c>
      <c r="CG115">
        <f t="shared" si="221"/>
        <v>0</v>
      </c>
      <c r="CH115" s="5" t="s">
        <v>1372</v>
      </c>
      <c r="CI115" s="5" t="s">
        <v>1372</v>
      </c>
      <c r="CJ115" t="e">
        <f t="shared" si="222"/>
        <v>#VALUE!</v>
      </c>
      <c r="CK115" s="5" t="s">
        <v>1372</v>
      </c>
      <c r="CL115" s="5" t="s">
        <v>1372</v>
      </c>
      <c r="CM115" t="e">
        <f t="shared" si="223"/>
        <v>#VALUE!</v>
      </c>
      <c r="CN115" s="5" t="s">
        <v>1372</v>
      </c>
      <c r="CO115" s="5" t="s">
        <v>1372</v>
      </c>
      <c r="CP115" t="e">
        <f t="shared" si="224"/>
        <v>#VALUE!</v>
      </c>
      <c r="CQ115">
        <v>1</v>
      </c>
      <c r="CR115">
        <v>2</v>
      </c>
      <c r="CS115">
        <f t="shared" si="225"/>
        <v>1</v>
      </c>
      <c r="CT115">
        <v>1</v>
      </c>
      <c r="CU115">
        <v>2</v>
      </c>
      <c r="CV115">
        <f t="shared" si="226"/>
        <v>1</v>
      </c>
      <c r="CW115" s="5" t="s">
        <v>1372</v>
      </c>
      <c r="CX115" s="5" t="s">
        <v>1372</v>
      </c>
      <c r="CY115" t="e">
        <f t="shared" si="227"/>
        <v>#VALUE!</v>
      </c>
      <c r="CZ115">
        <v>1</v>
      </c>
      <c r="DA115">
        <v>1</v>
      </c>
      <c r="DB115">
        <f t="shared" si="228"/>
        <v>0</v>
      </c>
      <c r="DC115">
        <v>1</v>
      </c>
      <c r="DD115">
        <v>1</v>
      </c>
      <c r="DE115">
        <f t="shared" si="229"/>
        <v>0</v>
      </c>
      <c r="DF115" s="5" t="s">
        <v>1372</v>
      </c>
      <c r="DG115" s="5" t="s">
        <v>1372</v>
      </c>
      <c r="DH115" t="e">
        <f t="shared" si="230"/>
        <v>#VALUE!</v>
      </c>
      <c r="DI115">
        <v>1</v>
      </c>
      <c r="DJ115">
        <v>1</v>
      </c>
      <c r="DK115">
        <f t="shared" si="231"/>
        <v>0</v>
      </c>
      <c r="DL115">
        <v>1</v>
      </c>
      <c r="DM115">
        <v>1</v>
      </c>
      <c r="DN115">
        <f t="shared" si="232"/>
        <v>0</v>
      </c>
      <c r="DO115" s="5" t="s">
        <v>1372</v>
      </c>
      <c r="DP115" s="5" t="s">
        <v>1372</v>
      </c>
      <c r="DQ115" t="e">
        <f t="shared" si="233"/>
        <v>#VALUE!</v>
      </c>
      <c r="DR115">
        <v>1</v>
      </c>
      <c r="DS115">
        <v>1</v>
      </c>
      <c r="DT115">
        <f t="shared" si="234"/>
        <v>0</v>
      </c>
      <c r="DU115">
        <v>1</v>
      </c>
      <c r="DV115">
        <v>2</v>
      </c>
      <c r="DW115">
        <f t="shared" si="235"/>
        <v>1</v>
      </c>
      <c r="DX115" s="5" t="s">
        <v>1372</v>
      </c>
      <c r="DY115" s="5" t="s">
        <v>1372</v>
      </c>
      <c r="DZ115" t="e">
        <f t="shared" si="236"/>
        <v>#VALUE!</v>
      </c>
      <c r="EA115" s="5" t="s">
        <v>1372</v>
      </c>
      <c r="EB115" s="5" t="s">
        <v>1372</v>
      </c>
      <c r="EC115" t="e">
        <f t="shared" si="237"/>
        <v>#VALUE!</v>
      </c>
      <c r="ED115">
        <v>1</v>
      </c>
      <c r="EE115">
        <v>1</v>
      </c>
      <c r="EF115">
        <f t="shared" si="238"/>
        <v>0</v>
      </c>
      <c r="EG115">
        <v>1</v>
      </c>
      <c r="EH115">
        <v>2</v>
      </c>
      <c r="EI115">
        <f t="shared" si="239"/>
        <v>1</v>
      </c>
      <c r="EJ115" s="5" t="s">
        <v>1372</v>
      </c>
      <c r="EK115" s="5" t="s">
        <v>1372</v>
      </c>
      <c r="EL115" t="e">
        <f t="shared" si="240"/>
        <v>#VALUE!</v>
      </c>
      <c r="EM115">
        <v>1</v>
      </c>
      <c r="EN115">
        <v>1</v>
      </c>
      <c r="EO115">
        <f t="shared" si="241"/>
        <v>0</v>
      </c>
      <c r="EP115">
        <v>1</v>
      </c>
      <c r="EQ115">
        <v>1</v>
      </c>
      <c r="ER115">
        <f t="shared" si="242"/>
        <v>0</v>
      </c>
      <c r="ES115">
        <v>1</v>
      </c>
      <c r="ET115">
        <v>2</v>
      </c>
      <c r="EU115">
        <f t="shared" si="243"/>
        <v>1</v>
      </c>
      <c r="EV115">
        <v>1</v>
      </c>
      <c r="EW115">
        <v>1</v>
      </c>
      <c r="EX115">
        <f t="shared" si="244"/>
        <v>0</v>
      </c>
      <c r="EY115">
        <v>1</v>
      </c>
      <c r="EZ115">
        <v>1</v>
      </c>
      <c r="FA115">
        <f t="shared" si="245"/>
        <v>0</v>
      </c>
      <c r="FB115" s="5" t="s">
        <v>1372</v>
      </c>
      <c r="FC115" s="5" t="s">
        <v>1372</v>
      </c>
      <c r="FD115" t="e">
        <f t="shared" si="246"/>
        <v>#VALUE!</v>
      </c>
      <c r="FE115">
        <v>1</v>
      </c>
      <c r="FF115">
        <v>2</v>
      </c>
      <c r="FG115">
        <f t="shared" si="247"/>
        <v>1</v>
      </c>
      <c r="FH115">
        <v>1</v>
      </c>
      <c r="FI115">
        <v>1</v>
      </c>
      <c r="FJ115">
        <f t="shared" si="248"/>
        <v>0</v>
      </c>
      <c r="FK115" s="5" t="s">
        <v>1372</v>
      </c>
      <c r="FL115" s="5" t="s">
        <v>1372</v>
      </c>
      <c r="FM115" t="e">
        <f t="shared" si="249"/>
        <v>#VALUE!</v>
      </c>
      <c r="FN115">
        <v>1</v>
      </c>
      <c r="FO115">
        <v>2</v>
      </c>
      <c r="FP115">
        <f t="shared" si="250"/>
        <v>1</v>
      </c>
      <c r="FQ115">
        <v>1</v>
      </c>
      <c r="FR115">
        <v>2</v>
      </c>
      <c r="FS115">
        <f t="shared" si="251"/>
        <v>1</v>
      </c>
      <c r="FT115" s="5" t="s">
        <v>1372</v>
      </c>
      <c r="FU115" s="5" t="s">
        <v>1372</v>
      </c>
      <c r="FV115" t="e">
        <f t="shared" si="252"/>
        <v>#VALUE!</v>
      </c>
      <c r="FW115">
        <v>1</v>
      </c>
      <c r="FX115">
        <v>1</v>
      </c>
      <c r="FY115">
        <f t="shared" si="253"/>
        <v>0</v>
      </c>
      <c r="FZ115">
        <v>1</v>
      </c>
      <c r="GA115">
        <v>1</v>
      </c>
      <c r="GB115">
        <f t="shared" si="254"/>
        <v>0</v>
      </c>
      <c r="GC115" s="5" t="s">
        <v>1372</v>
      </c>
      <c r="GD115" s="5" t="s">
        <v>1372</v>
      </c>
      <c r="GE115" t="e">
        <f t="shared" si="255"/>
        <v>#VALUE!</v>
      </c>
      <c r="GF115">
        <v>1</v>
      </c>
      <c r="GG115">
        <v>1</v>
      </c>
      <c r="GH115">
        <f t="shared" si="256"/>
        <v>0</v>
      </c>
      <c r="GI115" s="5" t="s">
        <v>1372</v>
      </c>
      <c r="GJ115" s="5" t="s">
        <v>1372</v>
      </c>
      <c r="GK115" t="e">
        <f t="shared" si="257"/>
        <v>#VALUE!</v>
      </c>
      <c r="GL115" s="5" t="s">
        <v>1372</v>
      </c>
      <c r="GM115" s="5" t="s">
        <v>1372</v>
      </c>
      <c r="GN115" t="e">
        <f t="shared" si="258"/>
        <v>#VALUE!</v>
      </c>
    </row>
    <row r="116" spans="1:196" x14ac:dyDescent="0.2">
      <c r="A116" s="5">
        <v>57</v>
      </c>
      <c r="B116">
        <v>1</v>
      </c>
      <c r="C116">
        <v>1</v>
      </c>
      <c r="D116">
        <f t="shared" si="194"/>
        <v>0</v>
      </c>
      <c r="E116">
        <v>2</v>
      </c>
      <c r="F116">
        <v>1</v>
      </c>
      <c r="G116">
        <f t="shared" si="195"/>
        <v>0</v>
      </c>
      <c r="H116" s="5" t="s">
        <v>1372</v>
      </c>
      <c r="I116" s="5" t="s">
        <v>1372</v>
      </c>
      <c r="J116" t="e">
        <f t="shared" si="196"/>
        <v>#VALUE!</v>
      </c>
      <c r="K116" s="5" t="s">
        <v>1372</v>
      </c>
      <c r="L116" s="5" t="s">
        <v>1372</v>
      </c>
      <c r="M116" t="e">
        <f t="shared" si="197"/>
        <v>#VALUE!</v>
      </c>
      <c r="N116">
        <v>1</v>
      </c>
      <c r="O116">
        <v>1</v>
      </c>
      <c r="P116">
        <f t="shared" si="198"/>
        <v>0</v>
      </c>
      <c r="Q116">
        <v>3</v>
      </c>
      <c r="R116">
        <v>1</v>
      </c>
      <c r="S116">
        <f t="shared" si="199"/>
        <v>2</v>
      </c>
      <c r="T116">
        <v>1</v>
      </c>
      <c r="U116">
        <v>1</v>
      </c>
      <c r="V116">
        <f t="shared" si="200"/>
        <v>0</v>
      </c>
      <c r="W116" s="5" t="s">
        <v>1372</v>
      </c>
      <c r="X116" s="5" t="s">
        <v>1372</v>
      </c>
      <c r="Y116" t="e">
        <f t="shared" si="201"/>
        <v>#VALUE!</v>
      </c>
      <c r="Z116" s="5" t="s">
        <v>1372</v>
      </c>
      <c r="AA116" s="5" t="s">
        <v>1372</v>
      </c>
      <c r="AB116" t="e">
        <f t="shared" si="202"/>
        <v>#VALUE!</v>
      </c>
      <c r="AC116">
        <v>1</v>
      </c>
      <c r="AD116">
        <v>1</v>
      </c>
      <c r="AE116">
        <f t="shared" si="203"/>
        <v>0</v>
      </c>
      <c r="AF116">
        <v>2</v>
      </c>
      <c r="AG116">
        <v>1</v>
      </c>
      <c r="AH116">
        <f t="shared" si="204"/>
        <v>1</v>
      </c>
      <c r="AI116" s="5" t="s">
        <v>1372</v>
      </c>
      <c r="AJ116" s="5" t="s">
        <v>1372</v>
      </c>
      <c r="AK116" t="e">
        <f t="shared" si="205"/>
        <v>#VALUE!</v>
      </c>
      <c r="AL116" s="5" t="s">
        <v>1372</v>
      </c>
      <c r="AM116" s="5" t="s">
        <v>1372</v>
      </c>
      <c r="AN116" t="e">
        <f t="shared" si="206"/>
        <v>#VALUE!</v>
      </c>
      <c r="AO116" s="5" t="s">
        <v>1372</v>
      </c>
      <c r="AP116" s="5" t="s">
        <v>1372</v>
      </c>
      <c r="AQ116" t="e">
        <f t="shared" si="207"/>
        <v>#VALUE!</v>
      </c>
      <c r="AR116">
        <v>1</v>
      </c>
      <c r="AS116">
        <v>1</v>
      </c>
      <c r="AT116">
        <f t="shared" si="208"/>
        <v>0</v>
      </c>
      <c r="AU116">
        <v>2</v>
      </c>
      <c r="AV116">
        <v>1</v>
      </c>
      <c r="AW116">
        <f t="shared" si="209"/>
        <v>1</v>
      </c>
      <c r="AX116" s="5" t="s">
        <v>1372</v>
      </c>
      <c r="AY116" s="5" t="s">
        <v>1372</v>
      </c>
      <c r="AZ116" t="e">
        <f t="shared" si="210"/>
        <v>#VALUE!</v>
      </c>
      <c r="BA116" s="5" t="s">
        <v>1372</v>
      </c>
      <c r="BB116" s="5" t="s">
        <v>1372</v>
      </c>
      <c r="BC116" t="e">
        <f t="shared" si="211"/>
        <v>#VALUE!</v>
      </c>
      <c r="BD116">
        <v>1</v>
      </c>
      <c r="BE116">
        <v>1</v>
      </c>
      <c r="BF116">
        <f t="shared" si="212"/>
        <v>0</v>
      </c>
      <c r="BG116">
        <v>1</v>
      </c>
      <c r="BH116">
        <v>1</v>
      </c>
      <c r="BI116">
        <f t="shared" si="213"/>
        <v>0</v>
      </c>
      <c r="BJ116" s="5" t="s">
        <v>1372</v>
      </c>
      <c r="BK116" s="5" t="s">
        <v>1372</v>
      </c>
      <c r="BL116" t="e">
        <f t="shared" si="214"/>
        <v>#VALUE!</v>
      </c>
      <c r="BM116" s="5" t="s">
        <v>1372</v>
      </c>
      <c r="BN116" s="5" t="s">
        <v>1372</v>
      </c>
      <c r="BO116" t="e">
        <f t="shared" si="215"/>
        <v>#VALUE!</v>
      </c>
      <c r="BP116">
        <v>1</v>
      </c>
      <c r="BQ116">
        <v>1</v>
      </c>
      <c r="BR116">
        <f t="shared" si="216"/>
        <v>0</v>
      </c>
      <c r="BS116">
        <v>1</v>
      </c>
      <c r="BT116">
        <v>2</v>
      </c>
      <c r="BU116">
        <f t="shared" si="217"/>
        <v>1</v>
      </c>
      <c r="BV116" s="5" t="s">
        <v>1372</v>
      </c>
      <c r="BW116" s="5" t="s">
        <v>1372</v>
      </c>
      <c r="BX116" t="e">
        <f t="shared" si="218"/>
        <v>#VALUE!</v>
      </c>
      <c r="BY116" s="5" t="s">
        <v>1372</v>
      </c>
      <c r="BZ116" s="5" t="s">
        <v>1372</v>
      </c>
      <c r="CA116" t="e">
        <f t="shared" si="219"/>
        <v>#VALUE!</v>
      </c>
      <c r="CB116">
        <v>1</v>
      </c>
      <c r="CC116">
        <v>1</v>
      </c>
      <c r="CD116">
        <f t="shared" si="220"/>
        <v>0</v>
      </c>
      <c r="CE116">
        <v>2</v>
      </c>
      <c r="CF116">
        <v>1</v>
      </c>
      <c r="CG116">
        <f t="shared" si="221"/>
        <v>1</v>
      </c>
      <c r="CH116" s="5" t="s">
        <v>1372</v>
      </c>
      <c r="CI116" s="5" t="s">
        <v>1372</v>
      </c>
      <c r="CJ116" t="e">
        <f t="shared" si="222"/>
        <v>#VALUE!</v>
      </c>
      <c r="CK116" s="5" t="s">
        <v>1372</v>
      </c>
      <c r="CL116" s="5" t="s">
        <v>1372</v>
      </c>
      <c r="CM116" t="e">
        <f t="shared" si="223"/>
        <v>#VALUE!</v>
      </c>
      <c r="CN116" s="5" t="s">
        <v>1372</v>
      </c>
      <c r="CO116" s="5" t="s">
        <v>1372</v>
      </c>
      <c r="CP116" t="e">
        <f t="shared" si="224"/>
        <v>#VALUE!</v>
      </c>
      <c r="CQ116">
        <v>2</v>
      </c>
      <c r="CR116">
        <v>1</v>
      </c>
      <c r="CS116">
        <f t="shared" si="225"/>
        <v>1</v>
      </c>
      <c r="CT116">
        <v>2</v>
      </c>
      <c r="CU116">
        <v>1</v>
      </c>
      <c r="CV116">
        <f t="shared" si="226"/>
        <v>1</v>
      </c>
      <c r="CW116" s="5" t="s">
        <v>1372</v>
      </c>
      <c r="CX116" s="5" t="s">
        <v>1372</v>
      </c>
      <c r="CY116" t="e">
        <f t="shared" si="227"/>
        <v>#VALUE!</v>
      </c>
      <c r="CZ116">
        <v>1</v>
      </c>
      <c r="DA116">
        <v>1</v>
      </c>
      <c r="DB116">
        <f t="shared" si="228"/>
        <v>0</v>
      </c>
      <c r="DC116">
        <v>1</v>
      </c>
      <c r="DD116">
        <v>2</v>
      </c>
      <c r="DE116">
        <f t="shared" si="229"/>
        <v>1</v>
      </c>
      <c r="DF116" s="5" t="s">
        <v>1372</v>
      </c>
      <c r="DG116" s="5" t="s">
        <v>1372</v>
      </c>
      <c r="DH116" t="e">
        <f t="shared" si="230"/>
        <v>#VALUE!</v>
      </c>
      <c r="DI116">
        <v>1</v>
      </c>
      <c r="DJ116">
        <v>1</v>
      </c>
      <c r="DK116">
        <f t="shared" si="231"/>
        <v>0</v>
      </c>
      <c r="DL116">
        <v>3</v>
      </c>
      <c r="DM116">
        <v>2</v>
      </c>
      <c r="DN116">
        <f t="shared" si="232"/>
        <v>1</v>
      </c>
      <c r="DO116">
        <v>3</v>
      </c>
      <c r="DP116">
        <v>2</v>
      </c>
      <c r="DQ116">
        <f t="shared" si="233"/>
        <v>1</v>
      </c>
      <c r="DR116">
        <v>1</v>
      </c>
      <c r="DS116">
        <v>1</v>
      </c>
      <c r="DT116">
        <f t="shared" si="234"/>
        <v>0</v>
      </c>
      <c r="DU116">
        <v>2</v>
      </c>
      <c r="DV116">
        <v>2</v>
      </c>
      <c r="DW116">
        <f t="shared" si="235"/>
        <v>0</v>
      </c>
      <c r="DX116" s="5" t="s">
        <v>1372</v>
      </c>
      <c r="DY116" s="5" t="s">
        <v>1372</v>
      </c>
      <c r="DZ116" t="e">
        <f t="shared" si="236"/>
        <v>#VALUE!</v>
      </c>
      <c r="EA116" s="5" t="s">
        <v>1372</v>
      </c>
      <c r="EB116" s="5" t="s">
        <v>1372</v>
      </c>
      <c r="EC116" t="e">
        <f t="shared" si="237"/>
        <v>#VALUE!</v>
      </c>
      <c r="ED116">
        <v>1</v>
      </c>
      <c r="EE116">
        <v>1</v>
      </c>
      <c r="EF116">
        <f t="shared" si="238"/>
        <v>0</v>
      </c>
      <c r="EG116">
        <v>2</v>
      </c>
      <c r="EH116">
        <v>2</v>
      </c>
      <c r="EI116">
        <f t="shared" si="239"/>
        <v>0</v>
      </c>
      <c r="EJ116" s="5" t="s">
        <v>1372</v>
      </c>
      <c r="EK116" s="5" t="s">
        <v>1372</v>
      </c>
      <c r="EL116" t="e">
        <f t="shared" si="240"/>
        <v>#VALUE!</v>
      </c>
      <c r="EM116">
        <v>1</v>
      </c>
      <c r="EN116">
        <v>2</v>
      </c>
      <c r="EO116">
        <f t="shared" si="241"/>
        <v>1</v>
      </c>
      <c r="EP116">
        <v>1</v>
      </c>
      <c r="EQ116">
        <v>2</v>
      </c>
      <c r="ER116">
        <f t="shared" si="242"/>
        <v>1</v>
      </c>
      <c r="ES116" s="5" t="s">
        <v>1372</v>
      </c>
      <c r="ET116" s="5" t="s">
        <v>1372</v>
      </c>
      <c r="EU116" t="e">
        <f t="shared" si="243"/>
        <v>#VALUE!</v>
      </c>
      <c r="EV116">
        <v>1</v>
      </c>
      <c r="EW116">
        <v>2</v>
      </c>
      <c r="EX116">
        <f t="shared" si="244"/>
        <v>1</v>
      </c>
      <c r="EY116">
        <v>2</v>
      </c>
      <c r="EZ116">
        <v>2</v>
      </c>
      <c r="FA116">
        <f t="shared" si="245"/>
        <v>0</v>
      </c>
      <c r="FB116" s="5" t="s">
        <v>1372</v>
      </c>
      <c r="FC116" s="5" t="s">
        <v>1372</v>
      </c>
      <c r="FD116" t="e">
        <f t="shared" si="246"/>
        <v>#VALUE!</v>
      </c>
      <c r="FE116">
        <v>3</v>
      </c>
      <c r="FF116">
        <v>2</v>
      </c>
      <c r="FG116">
        <f t="shared" si="247"/>
        <v>1</v>
      </c>
      <c r="FH116">
        <v>1</v>
      </c>
      <c r="FI116">
        <v>1</v>
      </c>
      <c r="FJ116">
        <f t="shared" si="248"/>
        <v>0</v>
      </c>
      <c r="FK116" s="5" t="s">
        <v>1372</v>
      </c>
      <c r="FL116" s="5" t="s">
        <v>1372</v>
      </c>
      <c r="FM116" t="e">
        <f t="shared" si="249"/>
        <v>#VALUE!</v>
      </c>
      <c r="FN116">
        <v>1</v>
      </c>
      <c r="FO116">
        <v>1</v>
      </c>
      <c r="FP116">
        <f t="shared" si="250"/>
        <v>0</v>
      </c>
      <c r="FQ116">
        <v>1</v>
      </c>
      <c r="FR116">
        <v>1</v>
      </c>
      <c r="FS116">
        <f t="shared" si="251"/>
        <v>0</v>
      </c>
      <c r="FT116" s="5" t="s">
        <v>1372</v>
      </c>
      <c r="FU116" s="5" t="s">
        <v>1372</v>
      </c>
      <c r="FV116" t="e">
        <f t="shared" si="252"/>
        <v>#VALUE!</v>
      </c>
      <c r="FW116">
        <v>1</v>
      </c>
      <c r="FX116">
        <v>2</v>
      </c>
      <c r="FY116">
        <f t="shared" si="253"/>
        <v>1</v>
      </c>
      <c r="FZ116">
        <v>2</v>
      </c>
      <c r="GA116">
        <v>3</v>
      </c>
      <c r="GB116">
        <f t="shared" si="254"/>
        <v>1</v>
      </c>
      <c r="GC116" s="5" t="s">
        <v>1372</v>
      </c>
      <c r="GD116" s="5" t="s">
        <v>1372</v>
      </c>
      <c r="GE116" t="e">
        <f t="shared" si="255"/>
        <v>#VALUE!</v>
      </c>
      <c r="GF116">
        <v>2</v>
      </c>
      <c r="GG116">
        <v>2</v>
      </c>
      <c r="GH116">
        <f t="shared" si="256"/>
        <v>0</v>
      </c>
      <c r="GI116">
        <v>1</v>
      </c>
      <c r="GJ116">
        <v>2</v>
      </c>
      <c r="GK116">
        <f t="shared" si="257"/>
        <v>1</v>
      </c>
      <c r="GL116" s="5" t="s">
        <v>1372</v>
      </c>
      <c r="GM116" s="5" t="s">
        <v>1372</v>
      </c>
      <c r="GN116" t="e">
        <f t="shared" si="258"/>
        <v>#VALUE!</v>
      </c>
    </row>
    <row r="117" spans="1:196" x14ac:dyDescent="0.2">
      <c r="A117" s="5">
        <v>58</v>
      </c>
      <c r="B117">
        <v>1</v>
      </c>
      <c r="C117">
        <v>1</v>
      </c>
      <c r="D117">
        <f t="shared" si="194"/>
        <v>0</v>
      </c>
      <c r="E117">
        <v>1</v>
      </c>
      <c r="F117">
        <v>1</v>
      </c>
      <c r="G117">
        <f t="shared" si="195"/>
        <v>0</v>
      </c>
      <c r="H117" s="5" t="s">
        <v>1372</v>
      </c>
      <c r="I117" s="5" t="s">
        <v>1372</v>
      </c>
      <c r="J117" t="e">
        <f t="shared" si="196"/>
        <v>#VALUE!</v>
      </c>
      <c r="K117" s="5" t="s">
        <v>1372</v>
      </c>
      <c r="L117" s="5" t="s">
        <v>1372</v>
      </c>
      <c r="M117" t="e">
        <f t="shared" si="197"/>
        <v>#VALUE!</v>
      </c>
      <c r="N117">
        <v>1</v>
      </c>
      <c r="O117">
        <v>1</v>
      </c>
      <c r="P117">
        <f t="shared" si="198"/>
        <v>0</v>
      </c>
      <c r="Q117">
        <v>1</v>
      </c>
      <c r="R117">
        <v>1</v>
      </c>
      <c r="S117">
        <f t="shared" si="199"/>
        <v>0</v>
      </c>
      <c r="T117" s="5" t="s">
        <v>1372</v>
      </c>
      <c r="U117" s="5" t="s">
        <v>1372</v>
      </c>
      <c r="V117" t="e">
        <f t="shared" si="200"/>
        <v>#VALUE!</v>
      </c>
      <c r="W117" s="5" t="s">
        <v>1372</v>
      </c>
      <c r="X117" s="5" t="s">
        <v>1372</v>
      </c>
      <c r="Y117" t="e">
        <f t="shared" si="201"/>
        <v>#VALUE!</v>
      </c>
      <c r="Z117" s="5" t="s">
        <v>1372</v>
      </c>
      <c r="AA117" s="5" t="s">
        <v>1372</v>
      </c>
      <c r="AB117" t="e">
        <f t="shared" si="202"/>
        <v>#VALUE!</v>
      </c>
      <c r="AC117">
        <v>1</v>
      </c>
      <c r="AD117">
        <v>1</v>
      </c>
      <c r="AE117">
        <f t="shared" si="203"/>
        <v>0</v>
      </c>
      <c r="AF117">
        <v>1</v>
      </c>
      <c r="AG117">
        <v>1</v>
      </c>
      <c r="AH117">
        <f t="shared" si="204"/>
        <v>0</v>
      </c>
      <c r="AI117">
        <v>1</v>
      </c>
      <c r="AJ117">
        <v>1</v>
      </c>
      <c r="AK117">
        <f t="shared" si="205"/>
        <v>0</v>
      </c>
      <c r="AL117" s="5" t="s">
        <v>1372</v>
      </c>
      <c r="AM117" s="5" t="s">
        <v>1372</v>
      </c>
      <c r="AN117" t="e">
        <f t="shared" si="206"/>
        <v>#VALUE!</v>
      </c>
      <c r="AO117" s="5" t="s">
        <v>1372</v>
      </c>
      <c r="AP117" s="5" t="s">
        <v>1372</v>
      </c>
      <c r="AQ117" t="e">
        <f t="shared" si="207"/>
        <v>#VALUE!</v>
      </c>
      <c r="AR117">
        <v>1</v>
      </c>
      <c r="AS117">
        <v>1</v>
      </c>
      <c r="AT117">
        <f t="shared" si="208"/>
        <v>0</v>
      </c>
      <c r="AU117">
        <v>1</v>
      </c>
      <c r="AV117">
        <v>1</v>
      </c>
      <c r="AW117">
        <f t="shared" si="209"/>
        <v>0</v>
      </c>
      <c r="AX117">
        <v>1</v>
      </c>
      <c r="AY117">
        <v>1</v>
      </c>
      <c r="AZ117">
        <f t="shared" si="210"/>
        <v>0</v>
      </c>
      <c r="BA117" s="5" t="s">
        <v>1372</v>
      </c>
      <c r="BB117" s="5" t="s">
        <v>1372</v>
      </c>
      <c r="BC117" t="e">
        <f t="shared" si="211"/>
        <v>#VALUE!</v>
      </c>
      <c r="BD117">
        <v>1</v>
      </c>
      <c r="BE117">
        <v>1</v>
      </c>
      <c r="BF117">
        <f t="shared" si="212"/>
        <v>0</v>
      </c>
      <c r="BG117">
        <v>1</v>
      </c>
      <c r="BH117">
        <v>1</v>
      </c>
      <c r="BI117">
        <f t="shared" si="213"/>
        <v>0</v>
      </c>
      <c r="BJ117">
        <v>1</v>
      </c>
      <c r="BK117">
        <v>1</v>
      </c>
      <c r="BL117">
        <f t="shared" si="214"/>
        <v>0</v>
      </c>
      <c r="BM117" s="5" t="s">
        <v>1372</v>
      </c>
      <c r="BN117" s="5" t="s">
        <v>1372</v>
      </c>
      <c r="BO117" t="e">
        <f t="shared" si="215"/>
        <v>#VALUE!</v>
      </c>
      <c r="BP117">
        <v>1</v>
      </c>
      <c r="BQ117">
        <v>2</v>
      </c>
      <c r="BR117">
        <f t="shared" si="216"/>
        <v>1</v>
      </c>
      <c r="BS117">
        <v>2</v>
      </c>
      <c r="BT117">
        <v>1</v>
      </c>
      <c r="BU117">
        <f t="shared" si="217"/>
        <v>1</v>
      </c>
      <c r="BV117" s="5" t="s">
        <v>1372</v>
      </c>
      <c r="BW117" s="5" t="s">
        <v>1372</v>
      </c>
      <c r="BX117" t="e">
        <f t="shared" si="218"/>
        <v>#VALUE!</v>
      </c>
      <c r="BY117" s="5" t="s">
        <v>1372</v>
      </c>
      <c r="BZ117" s="5" t="s">
        <v>1372</v>
      </c>
      <c r="CA117" t="e">
        <f t="shared" si="219"/>
        <v>#VALUE!</v>
      </c>
      <c r="CB117">
        <v>1</v>
      </c>
      <c r="CC117">
        <v>1</v>
      </c>
      <c r="CD117">
        <f t="shared" si="220"/>
        <v>0</v>
      </c>
      <c r="CE117">
        <v>1</v>
      </c>
      <c r="CF117">
        <v>1</v>
      </c>
      <c r="CG117">
        <f t="shared" si="221"/>
        <v>0</v>
      </c>
      <c r="CH117">
        <v>1</v>
      </c>
      <c r="CI117">
        <v>1</v>
      </c>
      <c r="CJ117">
        <f t="shared" si="222"/>
        <v>0</v>
      </c>
      <c r="CK117" s="5" t="s">
        <v>1372</v>
      </c>
      <c r="CL117" s="5" t="s">
        <v>1372</v>
      </c>
      <c r="CM117" t="e">
        <f t="shared" si="223"/>
        <v>#VALUE!</v>
      </c>
      <c r="CN117" s="5" t="s">
        <v>1372</v>
      </c>
      <c r="CO117" s="5" t="s">
        <v>1372</v>
      </c>
      <c r="CP117" t="e">
        <f t="shared" si="224"/>
        <v>#VALUE!</v>
      </c>
      <c r="CQ117">
        <v>1</v>
      </c>
      <c r="CR117">
        <v>1</v>
      </c>
      <c r="CS117">
        <f t="shared" si="225"/>
        <v>0</v>
      </c>
      <c r="CT117">
        <v>1</v>
      </c>
      <c r="CU117">
        <v>1</v>
      </c>
      <c r="CV117">
        <f t="shared" si="226"/>
        <v>0</v>
      </c>
      <c r="CW117" s="5" t="s">
        <v>1372</v>
      </c>
      <c r="CX117" s="5" t="s">
        <v>1372</v>
      </c>
      <c r="CY117" t="e">
        <f t="shared" si="227"/>
        <v>#VALUE!</v>
      </c>
      <c r="CZ117">
        <v>1</v>
      </c>
      <c r="DA117">
        <v>1</v>
      </c>
      <c r="DB117">
        <f t="shared" si="228"/>
        <v>0</v>
      </c>
      <c r="DC117">
        <v>1</v>
      </c>
      <c r="DD117">
        <v>1</v>
      </c>
      <c r="DE117">
        <f t="shared" si="229"/>
        <v>0</v>
      </c>
      <c r="DF117" s="5" t="s">
        <v>1372</v>
      </c>
      <c r="DG117" s="5" t="s">
        <v>1372</v>
      </c>
      <c r="DH117" t="e">
        <f t="shared" si="230"/>
        <v>#VALUE!</v>
      </c>
      <c r="DI117">
        <v>1</v>
      </c>
      <c r="DJ117">
        <v>1</v>
      </c>
      <c r="DK117">
        <f t="shared" si="231"/>
        <v>0</v>
      </c>
      <c r="DL117">
        <v>1</v>
      </c>
      <c r="DM117">
        <v>1</v>
      </c>
      <c r="DN117">
        <f t="shared" si="232"/>
        <v>0</v>
      </c>
      <c r="DO117">
        <v>1</v>
      </c>
      <c r="DP117">
        <v>1</v>
      </c>
      <c r="DQ117">
        <f t="shared" si="233"/>
        <v>0</v>
      </c>
      <c r="DR117">
        <v>1</v>
      </c>
      <c r="DS117">
        <v>2</v>
      </c>
      <c r="DT117">
        <f t="shared" si="234"/>
        <v>1</v>
      </c>
      <c r="DU117">
        <v>1</v>
      </c>
      <c r="DV117">
        <v>2</v>
      </c>
      <c r="DW117">
        <f t="shared" si="235"/>
        <v>1</v>
      </c>
      <c r="DX117" s="5" t="s">
        <v>1372</v>
      </c>
      <c r="DY117" s="5" t="s">
        <v>1372</v>
      </c>
      <c r="DZ117" t="e">
        <f t="shared" si="236"/>
        <v>#VALUE!</v>
      </c>
      <c r="EA117" s="5" t="s">
        <v>1372</v>
      </c>
      <c r="EB117" s="5" t="s">
        <v>1372</v>
      </c>
      <c r="EC117" t="e">
        <f t="shared" si="237"/>
        <v>#VALUE!</v>
      </c>
      <c r="ED117">
        <v>1</v>
      </c>
      <c r="EE117">
        <v>2</v>
      </c>
      <c r="EF117">
        <f t="shared" si="238"/>
        <v>1</v>
      </c>
      <c r="EG117">
        <v>1</v>
      </c>
      <c r="EH117">
        <v>2</v>
      </c>
      <c r="EI117">
        <f t="shared" si="239"/>
        <v>1</v>
      </c>
      <c r="EJ117" s="5" t="s">
        <v>1372</v>
      </c>
      <c r="EK117" s="5" t="s">
        <v>1372</v>
      </c>
      <c r="EL117" t="e">
        <f t="shared" si="240"/>
        <v>#VALUE!</v>
      </c>
      <c r="EM117">
        <v>1</v>
      </c>
      <c r="EN117">
        <v>1</v>
      </c>
      <c r="EO117">
        <f t="shared" si="241"/>
        <v>0</v>
      </c>
      <c r="EP117">
        <v>1</v>
      </c>
      <c r="EQ117">
        <v>1</v>
      </c>
      <c r="ER117">
        <f t="shared" si="242"/>
        <v>0</v>
      </c>
      <c r="ES117" s="5" t="s">
        <v>1372</v>
      </c>
      <c r="ET117" s="5" t="s">
        <v>1372</v>
      </c>
      <c r="EU117" t="e">
        <f t="shared" si="243"/>
        <v>#VALUE!</v>
      </c>
      <c r="EV117">
        <v>1</v>
      </c>
      <c r="EW117">
        <v>1</v>
      </c>
      <c r="EX117">
        <f t="shared" si="244"/>
        <v>0</v>
      </c>
      <c r="EY117">
        <v>1</v>
      </c>
      <c r="EZ117">
        <v>1</v>
      </c>
      <c r="FA117">
        <f t="shared" si="245"/>
        <v>0</v>
      </c>
      <c r="FB117" s="5" t="s">
        <v>1372</v>
      </c>
      <c r="FC117" s="5" t="s">
        <v>1372</v>
      </c>
      <c r="FD117" t="e">
        <f t="shared" si="246"/>
        <v>#VALUE!</v>
      </c>
      <c r="FE117">
        <v>1</v>
      </c>
      <c r="FF117">
        <v>1</v>
      </c>
      <c r="FG117">
        <f t="shared" si="247"/>
        <v>0</v>
      </c>
      <c r="FH117">
        <v>1</v>
      </c>
      <c r="FI117">
        <v>1</v>
      </c>
      <c r="FJ117">
        <f t="shared" si="248"/>
        <v>0</v>
      </c>
      <c r="FK117" s="5" t="s">
        <v>1372</v>
      </c>
      <c r="FL117" s="5" t="s">
        <v>1372</v>
      </c>
      <c r="FM117" t="e">
        <f t="shared" si="249"/>
        <v>#VALUE!</v>
      </c>
      <c r="FN117">
        <v>1</v>
      </c>
      <c r="FO117">
        <v>1</v>
      </c>
      <c r="FP117">
        <f t="shared" si="250"/>
        <v>0</v>
      </c>
      <c r="FQ117">
        <v>1</v>
      </c>
      <c r="FR117">
        <v>2</v>
      </c>
      <c r="FS117">
        <f t="shared" si="251"/>
        <v>1</v>
      </c>
      <c r="FT117" s="5" t="s">
        <v>1372</v>
      </c>
      <c r="FU117" s="5" t="s">
        <v>1372</v>
      </c>
      <c r="FV117" t="e">
        <f t="shared" si="252"/>
        <v>#VALUE!</v>
      </c>
      <c r="FW117">
        <v>1</v>
      </c>
      <c r="FX117">
        <v>1</v>
      </c>
      <c r="FY117">
        <f t="shared" si="253"/>
        <v>0</v>
      </c>
      <c r="FZ117">
        <v>1</v>
      </c>
      <c r="GA117">
        <v>2</v>
      </c>
      <c r="GB117">
        <f t="shared" si="254"/>
        <v>1</v>
      </c>
      <c r="GC117" s="5" t="s">
        <v>1372</v>
      </c>
      <c r="GD117" s="5" t="s">
        <v>1372</v>
      </c>
      <c r="GE117" t="e">
        <f t="shared" si="255"/>
        <v>#VALUE!</v>
      </c>
      <c r="GF117">
        <v>1</v>
      </c>
      <c r="GG117">
        <v>2</v>
      </c>
      <c r="GH117">
        <f t="shared" si="256"/>
        <v>1</v>
      </c>
      <c r="GI117">
        <v>1</v>
      </c>
      <c r="GJ117">
        <v>1</v>
      </c>
      <c r="GK117">
        <f t="shared" si="257"/>
        <v>0</v>
      </c>
      <c r="GL117" s="5" t="s">
        <v>1372</v>
      </c>
      <c r="GM117" s="5" t="s">
        <v>1372</v>
      </c>
      <c r="GN117" t="e">
        <f t="shared" si="258"/>
        <v>#VALUE!</v>
      </c>
    </row>
    <row r="118" spans="1:196" x14ac:dyDescent="0.2">
      <c r="A118" s="5">
        <v>59</v>
      </c>
      <c r="B118">
        <v>1</v>
      </c>
      <c r="C118">
        <v>1</v>
      </c>
      <c r="D118">
        <f t="shared" si="194"/>
        <v>0</v>
      </c>
      <c r="E118">
        <v>1</v>
      </c>
      <c r="F118">
        <v>1</v>
      </c>
      <c r="G118">
        <f t="shared" si="195"/>
        <v>0</v>
      </c>
      <c r="H118" s="5" t="s">
        <v>1372</v>
      </c>
      <c r="I118" s="5" t="s">
        <v>1372</v>
      </c>
      <c r="J118" t="e">
        <f t="shared" si="196"/>
        <v>#VALUE!</v>
      </c>
      <c r="K118" s="5" t="s">
        <v>1372</v>
      </c>
      <c r="L118" s="5" t="s">
        <v>1372</v>
      </c>
      <c r="M118" t="e">
        <f t="shared" si="197"/>
        <v>#VALUE!</v>
      </c>
      <c r="N118">
        <v>2</v>
      </c>
      <c r="O118">
        <v>1</v>
      </c>
      <c r="P118">
        <f t="shared" si="198"/>
        <v>1</v>
      </c>
      <c r="Q118">
        <v>2</v>
      </c>
      <c r="R118">
        <v>1</v>
      </c>
      <c r="S118">
        <f t="shared" si="199"/>
        <v>1</v>
      </c>
      <c r="T118" s="5" t="s">
        <v>1372</v>
      </c>
      <c r="U118" s="5" t="s">
        <v>1372</v>
      </c>
      <c r="V118" t="e">
        <f t="shared" si="200"/>
        <v>#VALUE!</v>
      </c>
      <c r="W118" s="5" t="s">
        <v>1372</v>
      </c>
      <c r="X118" s="5" t="s">
        <v>1372</v>
      </c>
      <c r="Y118" t="e">
        <f t="shared" si="201"/>
        <v>#VALUE!</v>
      </c>
      <c r="Z118" s="5" t="s">
        <v>1372</v>
      </c>
      <c r="AA118" s="5" t="s">
        <v>1372</v>
      </c>
      <c r="AB118" t="e">
        <f t="shared" si="202"/>
        <v>#VALUE!</v>
      </c>
      <c r="AC118">
        <v>2</v>
      </c>
      <c r="AD118">
        <v>2</v>
      </c>
      <c r="AE118">
        <f t="shared" si="203"/>
        <v>0</v>
      </c>
      <c r="AF118">
        <v>1</v>
      </c>
      <c r="AG118">
        <v>1</v>
      </c>
      <c r="AH118">
        <f t="shared" si="204"/>
        <v>0</v>
      </c>
      <c r="AI118" s="5" t="s">
        <v>1372</v>
      </c>
      <c r="AJ118" s="5" t="s">
        <v>1372</v>
      </c>
      <c r="AK118" t="e">
        <f t="shared" si="205"/>
        <v>#VALUE!</v>
      </c>
      <c r="AL118" s="5" t="s">
        <v>1372</v>
      </c>
      <c r="AM118" s="5" t="s">
        <v>1372</v>
      </c>
      <c r="AN118" t="e">
        <f t="shared" si="206"/>
        <v>#VALUE!</v>
      </c>
      <c r="AO118" s="5" t="s">
        <v>1372</v>
      </c>
      <c r="AP118" s="5" t="s">
        <v>1372</v>
      </c>
      <c r="AQ118" t="e">
        <f t="shared" si="207"/>
        <v>#VALUE!</v>
      </c>
      <c r="AR118">
        <v>1</v>
      </c>
      <c r="AS118">
        <v>1</v>
      </c>
      <c r="AT118">
        <f t="shared" si="208"/>
        <v>0</v>
      </c>
      <c r="AU118">
        <v>2</v>
      </c>
      <c r="AV118">
        <v>2</v>
      </c>
      <c r="AW118">
        <f t="shared" si="209"/>
        <v>0</v>
      </c>
      <c r="AX118" s="5" t="s">
        <v>1372</v>
      </c>
      <c r="AY118" s="5" t="s">
        <v>1372</v>
      </c>
      <c r="AZ118" t="e">
        <f t="shared" si="210"/>
        <v>#VALUE!</v>
      </c>
      <c r="BA118" s="5" t="s">
        <v>1372</v>
      </c>
      <c r="BB118" s="5" t="s">
        <v>1372</v>
      </c>
      <c r="BC118" t="e">
        <f t="shared" si="211"/>
        <v>#VALUE!</v>
      </c>
      <c r="BD118">
        <v>1</v>
      </c>
      <c r="BE118">
        <v>1</v>
      </c>
      <c r="BF118">
        <f t="shared" si="212"/>
        <v>0</v>
      </c>
      <c r="BG118">
        <v>2</v>
      </c>
      <c r="BH118">
        <v>1</v>
      </c>
      <c r="BI118">
        <f t="shared" si="213"/>
        <v>1</v>
      </c>
      <c r="BJ118" s="5" t="s">
        <v>1372</v>
      </c>
      <c r="BK118" s="5" t="s">
        <v>1372</v>
      </c>
      <c r="BL118" t="e">
        <f t="shared" si="214"/>
        <v>#VALUE!</v>
      </c>
      <c r="BM118" s="5" t="s">
        <v>1372</v>
      </c>
      <c r="BN118" s="5" t="s">
        <v>1372</v>
      </c>
      <c r="BO118" t="e">
        <f t="shared" si="215"/>
        <v>#VALUE!</v>
      </c>
      <c r="BP118">
        <v>1</v>
      </c>
      <c r="BQ118">
        <v>1</v>
      </c>
      <c r="BR118">
        <f t="shared" si="216"/>
        <v>0</v>
      </c>
      <c r="BS118">
        <v>1</v>
      </c>
      <c r="BT118">
        <v>1</v>
      </c>
      <c r="BU118">
        <f t="shared" si="217"/>
        <v>0</v>
      </c>
      <c r="BV118" s="5" t="s">
        <v>1372</v>
      </c>
      <c r="BW118" s="5" t="s">
        <v>1372</v>
      </c>
      <c r="BX118" t="e">
        <f t="shared" si="218"/>
        <v>#VALUE!</v>
      </c>
      <c r="BY118" s="5" t="s">
        <v>1372</v>
      </c>
      <c r="BZ118" s="5" t="s">
        <v>1372</v>
      </c>
      <c r="CA118" t="e">
        <f t="shared" si="219"/>
        <v>#VALUE!</v>
      </c>
      <c r="CB118">
        <v>2</v>
      </c>
      <c r="CC118">
        <v>2</v>
      </c>
      <c r="CD118">
        <f t="shared" si="220"/>
        <v>0</v>
      </c>
      <c r="CE118">
        <v>1</v>
      </c>
      <c r="CF118">
        <v>2</v>
      </c>
      <c r="CG118">
        <f t="shared" si="221"/>
        <v>1</v>
      </c>
      <c r="CH118">
        <v>1</v>
      </c>
      <c r="CI118">
        <v>1</v>
      </c>
      <c r="CJ118">
        <f t="shared" si="222"/>
        <v>0</v>
      </c>
      <c r="CK118" s="5" t="s">
        <v>1372</v>
      </c>
      <c r="CL118" s="5" t="s">
        <v>1372</v>
      </c>
      <c r="CM118" t="e">
        <f t="shared" si="223"/>
        <v>#VALUE!</v>
      </c>
      <c r="CN118" s="5" t="s">
        <v>1372</v>
      </c>
      <c r="CO118" s="5" t="s">
        <v>1372</v>
      </c>
      <c r="CP118" t="e">
        <f t="shared" si="224"/>
        <v>#VALUE!</v>
      </c>
      <c r="CQ118">
        <v>1</v>
      </c>
      <c r="CR118">
        <v>1</v>
      </c>
      <c r="CS118">
        <f t="shared" si="225"/>
        <v>0</v>
      </c>
      <c r="CT118">
        <v>1</v>
      </c>
      <c r="CU118">
        <v>1</v>
      </c>
      <c r="CV118">
        <f t="shared" si="226"/>
        <v>0</v>
      </c>
      <c r="CW118" s="5" t="s">
        <v>1372</v>
      </c>
      <c r="CX118" s="5" t="s">
        <v>1372</v>
      </c>
      <c r="CY118" t="e">
        <f t="shared" si="227"/>
        <v>#VALUE!</v>
      </c>
      <c r="CZ118">
        <v>2</v>
      </c>
      <c r="DA118">
        <v>2</v>
      </c>
      <c r="DB118">
        <f t="shared" si="228"/>
        <v>0</v>
      </c>
      <c r="DC118" s="5" t="s">
        <v>1372</v>
      </c>
      <c r="DD118" s="5" t="s">
        <v>1372</v>
      </c>
      <c r="DE118" t="e">
        <f t="shared" si="229"/>
        <v>#VALUE!</v>
      </c>
      <c r="DF118" s="5" t="s">
        <v>1372</v>
      </c>
      <c r="DG118" s="5" t="s">
        <v>1372</v>
      </c>
      <c r="DH118" t="e">
        <f t="shared" si="230"/>
        <v>#VALUE!</v>
      </c>
      <c r="DI118">
        <v>2</v>
      </c>
      <c r="DJ118">
        <v>2</v>
      </c>
      <c r="DK118">
        <f t="shared" si="231"/>
        <v>0</v>
      </c>
      <c r="DL118">
        <v>1</v>
      </c>
      <c r="DM118">
        <v>1</v>
      </c>
      <c r="DN118">
        <f t="shared" si="232"/>
        <v>0</v>
      </c>
      <c r="DO118">
        <v>1</v>
      </c>
      <c r="DP118">
        <v>1</v>
      </c>
      <c r="DQ118">
        <f t="shared" si="233"/>
        <v>0</v>
      </c>
      <c r="DR118">
        <v>2</v>
      </c>
      <c r="DS118">
        <v>2</v>
      </c>
      <c r="DT118">
        <f t="shared" si="234"/>
        <v>0</v>
      </c>
      <c r="DU118">
        <v>1</v>
      </c>
      <c r="DV118">
        <v>1</v>
      </c>
      <c r="DW118">
        <f t="shared" si="235"/>
        <v>0</v>
      </c>
      <c r="DX118" s="5" t="s">
        <v>1372</v>
      </c>
      <c r="DY118" s="5" t="s">
        <v>1372</v>
      </c>
      <c r="DZ118" t="e">
        <f t="shared" si="236"/>
        <v>#VALUE!</v>
      </c>
      <c r="EA118" s="5" t="s">
        <v>1372</v>
      </c>
      <c r="EB118" s="5" t="s">
        <v>1372</v>
      </c>
      <c r="EC118" t="e">
        <f t="shared" si="237"/>
        <v>#VALUE!</v>
      </c>
      <c r="ED118">
        <v>1</v>
      </c>
      <c r="EE118">
        <v>1</v>
      </c>
      <c r="EF118">
        <f t="shared" si="238"/>
        <v>0</v>
      </c>
      <c r="EG118">
        <v>1</v>
      </c>
      <c r="EH118">
        <v>1</v>
      </c>
      <c r="EI118">
        <f t="shared" si="239"/>
        <v>0</v>
      </c>
      <c r="EJ118" s="5" t="s">
        <v>1372</v>
      </c>
      <c r="EK118" s="5" t="s">
        <v>1372</v>
      </c>
      <c r="EL118" t="e">
        <f t="shared" si="240"/>
        <v>#VALUE!</v>
      </c>
      <c r="EM118">
        <v>1</v>
      </c>
      <c r="EN118">
        <v>1</v>
      </c>
      <c r="EO118">
        <f t="shared" si="241"/>
        <v>0</v>
      </c>
      <c r="EP118">
        <v>1</v>
      </c>
      <c r="EQ118">
        <v>1</v>
      </c>
      <c r="ER118">
        <f t="shared" si="242"/>
        <v>0</v>
      </c>
      <c r="ES118" s="5" t="s">
        <v>1372</v>
      </c>
      <c r="ET118" s="5" t="s">
        <v>1372</v>
      </c>
      <c r="EU118" t="e">
        <f t="shared" si="243"/>
        <v>#VALUE!</v>
      </c>
      <c r="EV118">
        <v>1</v>
      </c>
      <c r="EW118">
        <v>1</v>
      </c>
      <c r="EX118">
        <f t="shared" si="244"/>
        <v>0</v>
      </c>
      <c r="EY118">
        <v>1</v>
      </c>
      <c r="EZ118">
        <v>1</v>
      </c>
      <c r="FA118">
        <f t="shared" si="245"/>
        <v>0</v>
      </c>
      <c r="FB118" s="5" t="s">
        <v>1372</v>
      </c>
      <c r="FC118" s="5" t="s">
        <v>1372</v>
      </c>
      <c r="FD118" t="e">
        <f t="shared" si="246"/>
        <v>#VALUE!</v>
      </c>
      <c r="FE118">
        <v>2</v>
      </c>
      <c r="FF118">
        <v>2</v>
      </c>
      <c r="FG118">
        <f t="shared" si="247"/>
        <v>0</v>
      </c>
      <c r="FH118">
        <v>1</v>
      </c>
      <c r="FI118">
        <v>2</v>
      </c>
      <c r="FJ118">
        <f t="shared" si="248"/>
        <v>1</v>
      </c>
      <c r="FK118" s="5" t="s">
        <v>1372</v>
      </c>
      <c r="FL118" s="5" t="s">
        <v>1372</v>
      </c>
      <c r="FM118" t="e">
        <f t="shared" si="249"/>
        <v>#VALUE!</v>
      </c>
      <c r="FN118">
        <v>1</v>
      </c>
      <c r="FO118">
        <v>1</v>
      </c>
      <c r="FP118">
        <f t="shared" si="250"/>
        <v>0</v>
      </c>
      <c r="FQ118">
        <v>1</v>
      </c>
      <c r="FR118">
        <v>1</v>
      </c>
      <c r="FS118">
        <f t="shared" si="251"/>
        <v>0</v>
      </c>
      <c r="FT118">
        <v>1</v>
      </c>
      <c r="FU118">
        <v>1</v>
      </c>
      <c r="FV118">
        <f t="shared" si="252"/>
        <v>0</v>
      </c>
      <c r="FW118">
        <v>1</v>
      </c>
      <c r="FX118">
        <v>1</v>
      </c>
      <c r="FY118">
        <f t="shared" si="253"/>
        <v>0</v>
      </c>
      <c r="FZ118">
        <v>1</v>
      </c>
      <c r="GA118">
        <v>1</v>
      </c>
      <c r="GB118">
        <f t="shared" si="254"/>
        <v>0</v>
      </c>
      <c r="GC118">
        <v>1</v>
      </c>
      <c r="GD118">
        <v>1</v>
      </c>
      <c r="GE118">
        <f t="shared" si="255"/>
        <v>0</v>
      </c>
      <c r="GF118">
        <v>1</v>
      </c>
      <c r="GG118">
        <v>2</v>
      </c>
      <c r="GH118">
        <f t="shared" si="256"/>
        <v>1</v>
      </c>
      <c r="GI118">
        <v>1</v>
      </c>
      <c r="GJ118">
        <v>1</v>
      </c>
      <c r="GK118">
        <f t="shared" si="257"/>
        <v>0</v>
      </c>
      <c r="GL118" s="5" t="s">
        <v>1372</v>
      </c>
      <c r="GM118" s="5" t="s">
        <v>1372</v>
      </c>
      <c r="GN118" t="e">
        <f t="shared" si="258"/>
        <v>#VALUE!</v>
      </c>
    </row>
    <row r="119" spans="1:196" x14ac:dyDescent="0.2">
      <c r="A119" s="5">
        <v>60</v>
      </c>
      <c r="B119">
        <v>1</v>
      </c>
      <c r="C119">
        <v>1</v>
      </c>
      <c r="D119">
        <f t="shared" si="194"/>
        <v>0</v>
      </c>
      <c r="E119">
        <v>1</v>
      </c>
      <c r="F119">
        <v>2</v>
      </c>
      <c r="G119">
        <f t="shared" si="195"/>
        <v>1</v>
      </c>
      <c r="H119">
        <v>1</v>
      </c>
      <c r="I119">
        <v>1</v>
      </c>
      <c r="J119">
        <f t="shared" si="196"/>
        <v>0</v>
      </c>
      <c r="K119" s="5" t="s">
        <v>1372</v>
      </c>
      <c r="L119" s="5" t="s">
        <v>1372</v>
      </c>
      <c r="M119" t="e">
        <f t="shared" si="197"/>
        <v>#VALUE!</v>
      </c>
      <c r="N119">
        <v>1</v>
      </c>
      <c r="O119">
        <v>1</v>
      </c>
      <c r="P119">
        <f t="shared" si="198"/>
        <v>0</v>
      </c>
      <c r="Q119">
        <v>1</v>
      </c>
      <c r="R119">
        <v>1</v>
      </c>
      <c r="S119">
        <f t="shared" si="199"/>
        <v>0</v>
      </c>
      <c r="T119">
        <v>1</v>
      </c>
      <c r="U119">
        <v>1</v>
      </c>
      <c r="V119">
        <f t="shared" si="200"/>
        <v>0</v>
      </c>
      <c r="W119" s="5" t="s">
        <v>1372</v>
      </c>
      <c r="X119" s="5" t="s">
        <v>1372</v>
      </c>
      <c r="Y119" t="e">
        <f t="shared" si="201"/>
        <v>#VALUE!</v>
      </c>
      <c r="Z119" s="5" t="s">
        <v>1372</v>
      </c>
      <c r="AA119" s="5" t="s">
        <v>1372</v>
      </c>
      <c r="AB119" t="e">
        <f t="shared" si="202"/>
        <v>#VALUE!</v>
      </c>
      <c r="AC119">
        <v>1</v>
      </c>
      <c r="AD119">
        <v>1</v>
      </c>
      <c r="AE119">
        <f t="shared" si="203"/>
        <v>0</v>
      </c>
      <c r="AF119">
        <v>1</v>
      </c>
      <c r="AG119">
        <v>1</v>
      </c>
      <c r="AH119">
        <f t="shared" si="204"/>
        <v>0</v>
      </c>
      <c r="AI119">
        <v>1</v>
      </c>
      <c r="AJ119">
        <v>1</v>
      </c>
      <c r="AK119">
        <f t="shared" si="205"/>
        <v>0</v>
      </c>
      <c r="AL119" s="5" t="s">
        <v>1372</v>
      </c>
      <c r="AM119" s="5" t="s">
        <v>1372</v>
      </c>
      <c r="AN119" t="e">
        <f t="shared" si="206"/>
        <v>#VALUE!</v>
      </c>
      <c r="AO119" s="5" t="s">
        <v>1372</v>
      </c>
      <c r="AP119" s="5" t="s">
        <v>1372</v>
      </c>
      <c r="AQ119" t="e">
        <f t="shared" si="207"/>
        <v>#VALUE!</v>
      </c>
      <c r="AR119">
        <v>1</v>
      </c>
      <c r="AS119">
        <v>1</v>
      </c>
      <c r="AT119">
        <f t="shared" si="208"/>
        <v>0</v>
      </c>
      <c r="AU119">
        <v>1</v>
      </c>
      <c r="AV119">
        <v>1</v>
      </c>
      <c r="AW119">
        <f t="shared" si="209"/>
        <v>0</v>
      </c>
      <c r="AX119" s="5" t="s">
        <v>1372</v>
      </c>
      <c r="AY119" s="5" t="s">
        <v>1372</v>
      </c>
      <c r="AZ119" t="e">
        <f t="shared" si="210"/>
        <v>#VALUE!</v>
      </c>
      <c r="BA119" s="5" t="s">
        <v>1372</v>
      </c>
      <c r="BB119" s="5" t="s">
        <v>1372</v>
      </c>
      <c r="BC119" t="e">
        <f t="shared" si="211"/>
        <v>#VALUE!</v>
      </c>
      <c r="BD119">
        <v>1</v>
      </c>
      <c r="BE119">
        <v>1</v>
      </c>
      <c r="BF119">
        <f t="shared" si="212"/>
        <v>0</v>
      </c>
      <c r="BG119">
        <v>1</v>
      </c>
      <c r="BH119">
        <v>2</v>
      </c>
      <c r="BI119">
        <f t="shared" si="213"/>
        <v>1</v>
      </c>
      <c r="BJ119">
        <v>1</v>
      </c>
      <c r="BK119">
        <v>2</v>
      </c>
      <c r="BL119">
        <f t="shared" si="214"/>
        <v>1</v>
      </c>
      <c r="BM119" s="5" t="s">
        <v>1372</v>
      </c>
      <c r="BN119" s="5" t="s">
        <v>1372</v>
      </c>
      <c r="BO119" t="e">
        <f t="shared" si="215"/>
        <v>#VALUE!</v>
      </c>
      <c r="BP119">
        <v>1</v>
      </c>
      <c r="BQ119">
        <v>1</v>
      </c>
      <c r="BR119">
        <f t="shared" si="216"/>
        <v>0</v>
      </c>
      <c r="BS119">
        <v>1</v>
      </c>
      <c r="BT119">
        <v>1</v>
      </c>
      <c r="BU119">
        <f t="shared" si="217"/>
        <v>0</v>
      </c>
      <c r="BV119">
        <v>1</v>
      </c>
      <c r="BW119">
        <v>1</v>
      </c>
      <c r="BX119">
        <f t="shared" si="218"/>
        <v>0</v>
      </c>
      <c r="BY119" s="5" t="s">
        <v>1372</v>
      </c>
      <c r="BZ119" s="5" t="s">
        <v>1372</v>
      </c>
      <c r="CA119" t="e">
        <f t="shared" si="219"/>
        <v>#VALUE!</v>
      </c>
      <c r="CB119">
        <v>1</v>
      </c>
      <c r="CC119">
        <v>1</v>
      </c>
      <c r="CD119">
        <f t="shared" si="220"/>
        <v>0</v>
      </c>
      <c r="CE119">
        <v>1</v>
      </c>
      <c r="CF119">
        <v>2</v>
      </c>
      <c r="CG119">
        <f t="shared" si="221"/>
        <v>1</v>
      </c>
      <c r="CH119" s="5" t="s">
        <v>1372</v>
      </c>
      <c r="CI119" s="5" t="s">
        <v>1372</v>
      </c>
      <c r="CJ119" t="e">
        <f t="shared" si="222"/>
        <v>#VALUE!</v>
      </c>
      <c r="CK119" s="5" t="s">
        <v>1372</v>
      </c>
      <c r="CL119" s="5" t="s">
        <v>1372</v>
      </c>
      <c r="CM119" t="e">
        <f t="shared" si="223"/>
        <v>#VALUE!</v>
      </c>
      <c r="CN119" s="5" t="s">
        <v>1372</v>
      </c>
      <c r="CO119" s="5" t="s">
        <v>1372</v>
      </c>
      <c r="CP119" t="e">
        <f t="shared" si="224"/>
        <v>#VALUE!</v>
      </c>
      <c r="CQ119">
        <v>1</v>
      </c>
      <c r="CR119">
        <v>1</v>
      </c>
      <c r="CS119">
        <f t="shared" si="225"/>
        <v>0</v>
      </c>
      <c r="CT119">
        <v>1</v>
      </c>
      <c r="CU119">
        <v>1</v>
      </c>
      <c r="CV119">
        <f t="shared" si="226"/>
        <v>0</v>
      </c>
      <c r="CW119" s="5" t="s">
        <v>1372</v>
      </c>
      <c r="CX119" s="5" t="s">
        <v>1372</v>
      </c>
      <c r="CY119" t="e">
        <f t="shared" si="227"/>
        <v>#VALUE!</v>
      </c>
      <c r="CZ119">
        <v>1</v>
      </c>
      <c r="DA119">
        <v>1</v>
      </c>
      <c r="DB119">
        <f t="shared" si="228"/>
        <v>0</v>
      </c>
      <c r="DC119">
        <v>1</v>
      </c>
      <c r="DD119">
        <v>1</v>
      </c>
      <c r="DE119">
        <f t="shared" si="229"/>
        <v>0</v>
      </c>
      <c r="DF119">
        <v>1</v>
      </c>
      <c r="DG119">
        <v>1</v>
      </c>
      <c r="DH119">
        <f t="shared" si="230"/>
        <v>0</v>
      </c>
      <c r="DI119">
        <v>1</v>
      </c>
      <c r="DJ119">
        <v>2</v>
      </c>
      <c r="DK119">
        <f t="shared" si="231"/>
        <v>1</v>
      </c>
      <c r="DL119">
        <v>2</v>
      </c>
      <c r="DM119">
        <v>1</v>
      </c>
      <c r="DN119">
        <f t="shared" si="232"/>
        <v>1</v>
      </c>
      <c r="DO119">
        <v>1</v>
      </c>
      <c r="DP119">
        <v>2</v>
      </c>
      <c r="DQ119">
        <f t="shared" si="233"/>
        <v>1</v>
      </c>
      <c r="DR119">
        <v>1</v>
      </c>
      <c r="DS119">
        <v>1</v>
      </c>
      <c r="DT119">
        <f t="shared" si="234"/>
        <v>0</v>
      </c>
      <c r="DU119">
        <v>1</v>
      </c>
      <c r="DV119">
        <v>2</v>
      </c>
      <c r="DW119">
        <f t="shared" si="235"/>
        <v>1</v>
      </c>
      <c r="DX119">
        <v>1</v>
      </c>
      <c r="DY119">
        <v>1</v>
      </c>
      <c r="DZ119">
        <f t="shared" si="236"/>
        <v>0</v>
      </c>
      <c r="EA119" s="5" t="s">
        <v>1372</v>
      </c>
      <c r="EB119" s="5" t="s">
        <v>1372</v>
      </c>
      <c r="EC119" t="e">
        <f t="shared" si="237"/>
        <v>#VALUE!</v>
      </c>
      <c r="ED119">
        <v>1</v>
      </c>
      <c r="EE119">
        <v>2</v>
      </c>
      <c r="EF119">
        <f t="shared" si="238"/>
        <v>1</v>
      </c>
      <c r="EG119">
        <v>1</v>
      </c>
      <c r="EH119">
        <v>1</v>
      </c>
      <c r="EI119">
        <f t="shared" si="239"/>
        <v>0</v>
      </c>
      <c r="EJ119">
        <v>1</v>
      </c>
      <c r="EK119">
        <v>1</v>
      </c>
      <c r="EL119">
        <f t="shared" si="240"/>
        <v>0</v>
      </c>
      <c r="EM119">
        <v>1</v>
      </c>
      <c r="EN119">
        <v>1</v>
      </c>
      <c r="EO119">
        <f t="shared" si="241"/>
        <v>0</v>
      </c>
      <c r="EP119">
        <v>1</v>
      </c>
      <c r="EQ119">
        <v>1</v>
      </c>
      <c r="ER119">
        <f t="shared" si="242"/>
        <v>0</v>
      </c>
      <c r="ES119">
        <v>1</v>
      </c>
      <c r="ET119">
        <v>1</v>
      </c>
      <c r="EU119">
        <f t="shared" si="243"/>
        <v>0</v>
      </c>
      <c r="EV119">
        <v>1</v>
      </c>
      <c r="EW119">
        <v>1</v>
      </c>
      <c r="EX119">
        <f t="shared" si="244"/>
        <v>0</v>
      </c>
      <c r="EY119">
        <v>1</v>
      </c>
      <c r="EZ119">
        <v>1</v>
      </c>
      <c r="FA119">
        <f t="shared" si="245"/>
        <v>0</v>
      </c>
      <c r="FB119">
        <v>1</v>
      </c>
      <c r="FC119">
        <v>1</v>
      </c>
      <c r="FD119">
        <f t="shared" si="246"/>
        <v>0</v>
      </c>
      <c r="FE119">
        <v>1</v>
      </c>
      <c r="FF119">
        <v>1</v>
      </c>
      <c r="FG119">
        <f t="shared" si="247"/>
        <v>0</v>
      </c>
      <c r="FH119">
        <v>1</v>
      </c>
      <c r="FI119">
        <v>1</v>
      </c>
      <c r="FJ119">
        <f t="shared" si="248"/>
        <v>0</v>
      </c>
      <c r="FK119">
        <v>1</v>
      </c>
      <c r="FL119">
        <v>1</v>
      </c>
      <c r="FM119">
        <f t="shared" si="249"/>
        <v>0</v>
      </c>
      <c r="FN119">
        <v>1</v>
      </c>
      <c r="FO119">
        <v>1</v>
      </c>
      <c r="FP119">
        <f t="shared" si="250"/>
        <v>0</v>
      </c>
      <c r="FQ119">
        <v>1</v>
      </c>
      <c r="FR119">
        <v>2</v>
      </c>
      <c r="FS119">
        <f t="shared" si="251"/>
        <v>1</v>
      </c>
      <c r="FT119" s="5" t="s">
        <v>1372</v>
      </c>
      <c r="FU119" s="5" t="s">
        <v>1372</v>
      </c>
      <c r="FV119" t="e">
        <f t="shared" si="252"/>
        <v>#VALUE!</v>
      </c>
      <c r="FW119">
        <v>1</v>
      </c>
      <c r="FX119">
        <v>2</v>
      </c>
      <c r="FY119">
        <f t="shared" si="253"/>
        <v>1</v>
      </c>
      <c r="FZ119">
        <v>1</v>
      </c>
      <c r="GA119">
        <v>2</v>
      </c>
      <c r="GB119">
        <f t="shared" si="254"/>
        <v>1</v>
      </c>
      <c r="GC119" s="5" t="s">
        <v>1372</v>
      </c>
      <c r="GD119" s="5" t="s">
        <v>1372</v>
      </c>
      <c r="GE119" t="e">
        <f t="shared" si="255"/>
        <v>#VALUE!</v>
      </c>
      <c r="GF119">
        <v>1</v>
      </c>
      <c r="GG119">
        <v>1</v>
      </c>
      <c r="GH119">
        <f t="shared" si="256"/>
        <v>0</v>
      </c>
      <c r="GI119">
        <v>1</v>
      </c>
      <c r="GJ119">
        <v>1</v>
      </c>
      <c r="GK119">
        <f t="shared" si="257"/>
        <v>0</v>
      </c>
      <c r="GL119" s="5" t="s">
        <v>1372</v>
      </c>
      <c r="GM119" s="5" t="s">
        <v>1372</v>
      </c>
      <c r="GN119" t="e">
        <f t="shared" si="258"/>
        <v>#VALUE!</v>
      </c>
    </row>
    <row r="120" spans="1:196" x14ac:dyDescent="0.2">
      <c r="A120" s="5">
        <v>61</v>
      </c>
      <c r="B120">
        <v>1</v>
      </c>
      <c r="C120">
        <v>1</v>
      </c>
      <c r="D120">
        <f t="shared" si="194"/>
        <v>0</v>
      </c>
      <c r="E120">
        <v>1</v>
      </c>
      <c r="F120">
        <v>1</v>
      </c>
      <c r="G120">
        <f t="shared" si="195"/>
        <v>0</v>
      </c>
      <c r="H120" s="5" t="s">
        <v>1372</v>
      </c>
      <c r="I120" s="5" t="s">
        <v>1372</v>
      </c>
      <c r="J120" t="e">
        <f t="shared" si="196"/>
        <v>#VALUE!</v>
      </c>
      <c r="K120" s="5" t="s">
        <v>1372</v>
      </c>
      <c r="L120" s="5" t="s">
        <v>1372</v>
      </c>
      <c r="M120" t="e">
        <f t="shared" si="197"/>
        <v>#VALUE!</v>
      </c>
      <c r="N120">
        <v>1</v>
      </c>
      <c r="O120">
        <v>1</v>
      </c>
      <c r="P120">
        <f t="shared" si="198"/>
        <v>0</v>
      </c>
      <c r="Q120">
        <v>1</v>
      </c>
      <c r="R120">
        <v>1</v>
      </c>
      <c r="S120">
        <f t="shared" si="199"/>
        <v>0</v>
      </c>
      <c r="T120" s="5" t="s">
        <v>1372</v>
      </c>
      <c r="U120" s="5" t="s">
        <v>1372</v>
      </c>
      <c r="V120" t="e">
        <f t="shared" si="200"/>
        <v>#VALUE!</v>
      </c>
      <c r="W120" s="5" t="s">
        <v>1372</v>
      </c>
      <c r="X120" s="5" t="s">
        <v>1372</v>
      </c>
      <c r="Y120" t="e">
        <f t="shared" si="201"/>
        <v>#VALUE!</v>
      </c>
      <c r="Z120" s="5" t="s">
        <v>1372</v>
      </c>
      <c r="AA120" s="5" t="s">
        <v>1372</v>
      </c>
      <c r="AB120" t="e">
        <f t="shared" si="202"/>
        <v>#VALUE!</v>
      </c>
      <c r="AC120">
        <v>1</v>
      </c>
      <c r="AD120">
        <v>1</v>
      </c>
      <c r="AE120">
        <f t="shared" si="203"/>
        <v>0</v>
      </c>
      <c r="AF120">
        <v>1</v>
      </c>
      <c r="AG120">
        <v>1</v>
      </c>
      <c r="AH120">
        <f t="shared" si="204"/>
        <v>0</v>
      </c>
      <c r="AI120" s="5" t="s">
        <v>1372</v>
      </c>
      <c r="AJ120" s="5" t="s">
        <v>1372</v>
      </c>
      <c r="AK120" t="e">
        <f t="shared" si="205"/>
        <v>#VALUE!</v>
      </c>
      <c r="AL120" s="5" t="s">
        <v>1372</v>
      </c>
      <c r="AM120" s="5" t="s">
        <v>1372</v>
      </c>
      <c r="AN120" t="e">
        <f t="shared" si="206"/>
        <v>#VALUE!</v>
      </c>
      <c r="AO120" s="5" t="s">
        <v>1372</v>
      </c>
      <c r="AP120" s="5" t="s">
        <v>1372</v>
      </c>
      <c r="AQ120" t="e">
        <f t="shared" si="207"/>
        <v>#VALUE!</v>
      </c>
      <c r="AR120">
        <v>1</v>
      </c>
      <c r="AS120">
        <v>1</v>
      </c>
      <c r="AT120">
        <f t="shared" si="208"/>
        <v>0</v>
      </c>
      <c r="AU120">
        <v>1</v>
      </c>
      <c r="AV120">
        <v>2</v>
      </c>
      <c r="AW120">
        <f t="shared" si="209"/>
        <v>1</v>
      </c>
      <c r="AX120" s="5" t="s">
        <v>1372</v>
      </c>
      <c r="AY120" s="5" t="s">
        <v>1372</v>
      </c>
      <c r="AZ120" t="e">
        <f t="shared" si="210"/>
        <v>#VALUE!</v>
      </c>
      <c r="BA120" s="5" t="s">
        <v>1372</v>
      </c>
      <c r="BB120" s="5" t="s">
        <v>1372</v>
      </c>
      <c r="BC120" t="e">
        <f t="shared" si="211"/>
        <v>#VALUE!</v>
      </c>
      <c r="BD120">
        <v>1</v>
      </c>
      <c r="BE120">
        <v>2</v>
      </c>
      <c r="BF120">
        <f t="shared" si="212"/>
        <v>1</v>
      </c>
      <c r="BG120">
        <v>1</v>
      </c>
      <c r="BH120">
        <v>2</v>
      </c>
      <c r="BI120">
        <f t="shared" si="213"/>
        <v>1</v>
      </c>
      <c r="BJ120" s="5" t="s">
        <v>1372</v>
      </c>
      <c r="BK120" s="5" t="s">
        <v>1372</v>
      </c>
      <c r="BL120" t="e">
        <f t="shared" si="214"/>
        <v>#VALUE!</v>
      </c>
      <c r="BM120" s="5" t="s">
        <v>1372</v>
      </c>
      <c r="BN120" s="5" t="s">
        <v>1372</v>
      </c>
      <c r="BO120" t="e">
        <f t="shared" si="215"/>
        <v>#VALUE!</v>
      </c>
      <c r="BP120">
        <v>1</v>
      </c>
      <c r="BQ120">
        <v>1</v>
      </c>
      <c r="BR120">
        <f t="shared" si="216"/>
        <v>0</v>
      </c>
      <c r="BS120">
        <v>1</v>
      </c>
      <c r="BT120">
        <v>2</v>
      </c>
      <c r="BU120">
        <f t="shared" si="217"/>
        <v>1</v>
      </c>
      <c r="BV120">
        <v>1</v>
      </c>
      <c r="BW120">
        <v>2</v>
      </c>
      <c r="BX120">
        <f t="shared" si="218"/>
        <v>1</v>
      </c>
      <c r="BY120" s="5" t="s">
        <v>1372</v>
      </c>
      <c r="BZ120" s="5" t="s">
        <v>1372</v>
      </c>
      <c r="CA120" t="e">
        <f t="shared" si="219"/>
        <v>#VALUE!</v>
      </c>
      <c r="CB120">
        <v>1</v>
      </c>
      <c r="CC120">
        <v>2</v>
      </c>
      <c r="CD120">
        <f t="shared" si="220"/>
        <v>1</v>
      </c>
      <c r="CE120">
        <v>1</v>
      </c>
      <c r="CF120">
        <v>2</v>
      </c>
      <c r="CG120">
        <f t="shared" si="221"/>
        <v>1</v>
      </c>
      <c r="CH120" s="5" t="s">
        <v>1372</v>
      </c>
      <c r="CI120" s="5" t="s">
        <v>1372</v>
      </c>
      <c r="CJ120" t="e">
        <f t="shared" si="222"/>
        <v>#VALUE!</v>
      </c>
      <c r="CK120" s="5" t="s">
        <v>1372</v>
      </c>
      <c r="CL120" s="5" t="s">
        <v>1372</v>
      </c>
      <c r="CM120" t="e">
        <f t="shared" si="223"/>
        <v>#VALUE!</v>
      </c>
      <c r="CN120" s="5" t="s">
        <v>1372</v>
      </c>
      <c r="CO120" s="5" t="s">
        <v>1372</v>
      </c>
      <c r="CP120" t="e">
        <f t="shared" si="224"/>
        <v>#VALUE!</v>
      </c>
      <c r="CQ120">
        <v>1</v>
      </c>
      <c r="CR120">
        <v>2</v>
      </c>
      <c r="CS120">
        <f t="shared" si="225"/>
        <v>1</v>
      </c>
      <c r="CT120">
        <v>1</v>
      </c>
      <c r="CU120">
        <v>1</v>
      </c>
      <c r="CV120">
        <f t="shared" si="226"/>
        <v>0</v>
      </c>
      <c r="CW120" s="5" t="s">
        <v>1372</v>
      </c>
      <c r="CX120" s="5" t="s">
        <v>1372</v>
      </c>
      <c r="CY120" t="e">
        <f t="shared" si="227"/>
        <v>#VALUE!</v>
      </c>
      <c r="CZ120">
        <v>2</v>
      </c>
      <c r="DA120">
        <v>2</v>
      </c>
      <c r="DB120">
        <f t="shared" si="228"/>
        <v>0</v>
      </c>
      <c r="DC120">
        <v>1</v>
      </c>
      <c r="DD120">
        <v>2</v>
      </c>
      <c r="DE120">
        <f t="shared" si="229"/>
        <v>1</v>
      </c>
      <c r="DF120" s="5" t="s">
        <v>1372</v>
      </c>
      <c r="DG120" s="5" t="s">
        <v>1372</v>
      </c>
      <c r="DH120" t="e">
        <f t="shared" si="230"/>
        <v>#VALUE!</v>
      </c>
      <c r="DI120">
        <v>1</v>
      </c>
      <c r="DJ120">
        <v>2</v>
      </c>
      <c r="DK120">
        <f t="shared" si="231"/>
        <v>1</v>
      </c>
      <c r="DL120">
        <v>1</v>
      </c>
      <c r="DM120">
        <v>2</v>
      </c>
      <c r="DN120">
        <f t="shared" si="232"/>
        <v>1</v>
      </c>
      <c r="DO120" s="5" t="s">
        <v>1372</v>
      </c>
      <c r="DP120" s="5" t="s">
        <v>1372</v>
      </c>
      <c r="DQ120" t="e">
        <f t="shared" si="233"/>
        <v>#VALUE!</v>
      </c>
      <c r="DR120">
        <v>1</v>
      </c>
      <c r="DS120">
        <v>2</v>
      </c>
      <c r="DT120">
        <f t="shared" si="234"/>
        <v>1</v>
      </c>
      <c r="DU120">
        <v>1</v>
      </c>
      <c r="DV120">
        <v>2</v>
      </c>
      <c r="DW120">
        <f t="shared" si="235"/>
        <v>1</v>
      </c>
      <c r="DX120" s="5" t="s">
        <v>1372</v>
      </c>
      <c r="DY120" s="5" t="s">
        <v>1372</v>
      </c>
      <c r="DZ120" t="e">
        <f t="shared" si="236"/>
        <v>#VALUE!</v>
      </c>
      <c r="EA120" s="5" t="s">
        <v>1372</v>
      </c>
      <c r="EB120" s="5" t="s">
        <v>1372</v>
      </c>
      <c r="EC120" t="e">
        <f t="shared" si="237"/>
        <v>#VALUE!</v>
      </c>
      <c r="ED120">
        <v>1</v>
      </c>
      <c r="EE120">
        <v>2</v>
      </c>
      <c r="EF120">
        <f t="shared" si="238"/>
        <v>1</v>
      </c>
      <c r="EG120">
        <v>1</v>
      </c>
      <c r="EH120">
        <v>2</v>
      </c>
      <c r="EI120">
        <f t="shared" si="239"/>
        <v>1</v>
      </c>
      <c r="EJ120" s="5" t="s">
        <v>1372</v>
      </c>
      <c r="EK120" s="5" t="s">
        <v>1372</v>
      </c>
      <c r="EL120" t="e">
        <f t="shared" si="240"/>
        <v>#VALUE!</v>
      </c>
      <c r="EM120">
        <v>1</v>
      </c>
      <c r="EN120">
        <v>2</v>
      </c>
      <c r="EO120">
        <f t="shared" si="241"/>
        <v>1</v>
      </c>
      <c r="EP120">
        <v>1</v>
      </c>
      <c r="EQ120">
        <v>1</v>
      </c>
      <c r="ER120">
        <f t="shared" si="242"/>
        <v>0</v>
      </c>
      <c r="ES120" s="5" t="s">
        <v>1372</v>
      </c>
      <c r="ET120" s="5" t="s">
        <v>1372</v>
      </c>
      <c r="EU120" t="e">
        <f t="shared" si="243"/>
        <v>#VALUE!</v>
      </c>
      <c r="EV120">
        <v>1</v>
      </c>
      <c r="EW120">
        <v>1</v>
      </c>
      <c r="EX120">
        <f t="shared" si="244"/>
        <v>0</v>
      </c>
      <c r="EY120">
        <v>1</v>
      </c>
      <c r="EZ120">
        <v>1</v>
      </c>
      <c r="FA120">
        <f t="shared" si="245"/>
        <v>0</v>
      </c>
      <c r="FB120" s="5" t="s">
        <v>1372</v>
      </c>
      <c r="FC120" s="5" t="s">
        <v>1372</v>
      </c>
      <c r="FD120" t="e">
        <f t="shared" si="246"/>
        <v>#VALUE!</v>
      </c>
      <c r="FE120">
        <v>1</v>
      </c>
      <c r="FF120">
        <v>1</v>
      </c>
      <c r="FG120">
        <f t="shared" si="247"/>
        <v>0</v>
      </c>
      <c r="FH120" s="5" t="s">
        <v>1372</v>
      </c>
      <c r="FI120" s="5" t="s">
        <v>1372</v>
      </c>
      <c r="FJ120" t="e">
        <f t="shared" si="248"/>
        <v>#VALUE!</v>
      </c>
      <c r="FK120" s="5" t="s">
        <v>1372</v>
      </c>
      <c r="FL120" s="5" t="s">
        <v>1372</v>
      </c>
      <c r="FM120" t="e">
        <f t="shared" si="249"/>
        <v>#VALUE!</v>
      </c>
      <c r="FN120">
        <v>1</v>
      </c>
      <c r="FO120">
        <v>1</v>
      </c>
      <c r="FP120">
        <f t="shared" si="250"/>
        <v>0</v>
      </c>
      <c r="FQ120">
        <v>1</v>
      </c>
      <c r="FR120">
        <v>1</v>
      </c>
      <c r="FS120">
        <f t="shared" si="251"/>
        <v>0</v>
      </c>
      <c r="FT120" s="5" t="s">
        <v>1372</v>
      </c>
      <c r="FU120" s="5" t="s">
        <v>1372</v>
      </c>
      <c r="FV120" t="e">
        <f t="shared" si="252"/>
        <v>#VALUE!</v>
      </c>
      <c r="FW120">
        <v>1</v>
      </c>
      <c r="FX120">
        <v>1</v>
      </c>
      <c r="FY120">
        <f t="shared" si="253"/>
        <v>0</v>
      </c>
      <c r="FZ120">
        <v>1</v>
      </c>
      <c r="GA120">
        <v>1</v>
      </c>
      <c r="GB120">
        <f t="shared" si="254"/>
        <v>0</v>
      </c>
      <c r="GC120">
        <v>1</v>
      </c>
      <c r="GD120">
        <v>1</v>
      </c>
      <c r="GE120">
        <f t="shared" si="255"/>
        <v>0</v>
      </c>
      <c r="GF120">
        <v>1</v>
      </c>
      <c r="GG120">
        <v>1</v>
      </c>
      <c r="GH120">
        <f t="shared" si="256"/>
        <v>0</v>
      </c>
      <c r="GI120" s="5" t="s">
        <v>1372</v>
      </c>
      <c r="GJ120" s="5" t="s">
        <v>1372</v>
      </c>
      <c r="GK120" t="e">
        <f t="shared" si="257"/>
        <v>#VALUE!</v>
      </c>
      <c r="GL120" s="5" t="s">
        <v>1372</v>
      </c>
      <c r="GM120" s="5" t="s">
        <v>1372</v>
      </c>
      <c r="GN120" t="e">
        <f t="shared" si="258"/>
        <v>#VALUE!</v>
      </c>
    </row>
    <row r="121" spans="1:196" x14ac:dyDescent="0.2">
      <c r="A121" s="5">
        <v>62</v>
      </c>
      <c r="B121">
        <v>1</v>
      </c>
      <c r="C121">
        <v>1</v>
      </c>
      <c r="D121">
        <f t="shared" si="194"/>
        <v>0</v>
      </c>
      <c r="E121">
        <v>2</v>
      </c>
      <c r="F121">
        <v>2</v>
      </c>
      <c r="G121">
        <f t="shared" si="195"/>
        <v>1</v>
      </c>
      <c r="H121">
        <v>2</v>
      </c>
      <c r="I121">
        <v>2</v>
      </c>
      <c r="J121">
        <f t="shared" si="196"/>
        <v>0</v>
      </c>
      <c r="K121" s="5" t="s">
        <v>1372</v>
      </c>
      <c r="L121" s="5" t="s">
        <v>1372</v>
      </c>
      <c r="M121" t="e">
        <f t="shared" si="197"/>
        <v>#VALUE!</v>
      </c>
      <c r="N121">
        <v>3</v>
      </c>
      <c r="O121">
        <v>3</v>
      </c>
      <c r="P121">
        <f t="shared" si="198"/>
        <v>0</v>
      </c>
      <c r="Q121">
        <v>1</v>
      </c>
      <c r="R121">
        <v>1</v>
      </c>
      <c r="S121">
        <f t="shared" si="199"/>
        <v>0</v>
      </c>
      <c r="T121" s="5" t="s">
        <v>1372</v>
      </c>
      <c r="U121" s="5" t="s">
        <v>1372</v>
      </c>
      <c r="V121" t="e">
        <f t="shared" si="200"/>
        <v>#VALUE!</v>
      </c>
      <c r="W121" s="5" t="s">
        <v>1372</v>
      </c>
      <c r="X121" s="5" t="s">
        <v>1372</v>
      </c>
      <c r="Y121" t="e">
        <f t="shared" si="201"/>
        <v>#VALUE!</v>
      </c>
      <c r="Z121" s="5" t="s">
        <v>1372</v>
      </c>
      <c r="AA121" s="5" t="s">
        <v>1372</v>
      </c>
      <c r="AB121" t="e">
        <f t="shared" si="202"/>
        <v>#VALUE!</v>
      </c>
      <c r="AC121">
        <v>1</v>
      </c>
      <c r="AD121">
        <v>1</v>
      </c>
      <c r="AE121">
        <f t="shared" si="203"/>
        <v>0</v>
      </c>
      <c r="AF121">
        <v>1</v>
      </c>
      <c r="AG121">
        <v>2</v>
      </c>
      <c r="AH121">
        <f t="shared" si="204"/>
        <v>1</v>
      </c>
      <c r="AI121">
        <v>1</v>
      </c>
      <c r="AJ121">
        <v>2</v>
      </c>
      <c r="AK121">
        <f t="shared" si="205"/>
        <v>1</v>
      </c>
      <c r="AL121" s="5" t="s">
        <v>1372</v>
      </c>
      <c r="AM121" s="5" t="s">
        <v>1372</v>
      </c>
      <c r="AN121" t="e">
        <f t="shared" si="206"/>
        <v>#VALUE!</v>
      </c>
      <c r="AO121" s="5" t="s">
        <v>1372</v>
      </c>
      <c r="AP121" s="5" t="s">
        <v>1372</v>
      </c>
      <c r="AQ121" t="e">
        <f t="shared" si="207"/>
        <v>#VALUE!</v>
      </c>
      <c r="AR121">
        <v>2</v>
      </c>
      <c r="AS121">
        <v>2</v>
      </c>
      <c r="AT121">
        <f t="shared" si="208"/>
        <v>0</v>
      </c>
      <c r="AU121">
        <v>1</v>
      </c>
      <c r="AV121">
        <v>1</v>
      </c>
      <c r="AW121">
        <f t="shared" si="209"/>
        <v>0</v>
      </c>
      <c r="AX121">
        <v>1</v>
      </c>
      <c r="AY121">
        <v>2</v>
      </c>
      <c r="AZ121">
        <f t="shared" si="210"/>
        <v>1</v>
      </c>
      <c r="BA121" s="5" t="s">
        <v>1372</v>
      </c>
      <c r="BB121" s="5" t="s">
        <v>1372</v>
      </c>
      <c r="BC121" t="e">
        <f t="shared" si="211"/>
        <v>#VALUE!</v>
      </c>
      <c r="BD121">
        <v>1</v>
      </c>
      <c r="BE121">
        <v>2</v>
      </c>
      <c r="BF121">
        <f t="shared" si="212"/>
        <v>1</v>
      </c>
      <c r="BG121">
        <v>1</v>
      </c>
      <c r="BH121">
        <v>2</v>
      </c>
      <c r="BI121">
        <f t="shared" si="213"/>
        <v>1</v>
      </c>
      <c r="BJ121">
        <v>1</v>
      </c>
      <c r="BK121">
        <v>1</v>
      </c>
      <c r="BL121">
        <f t="shared" si="214"/>
        <v>0</v>
      </c>
      <c r="BM121" s="5" t="s">
        <v>1372</v>
      </c>
      <c r="BN121" s="5" t="s">
        <v>1372</v>
      </c>
      <c r="BO121" t="e">
        <f t="shared" si="215"/>
        <v>#VALUE!</v>
      </c>
      <c r="BP121">
        <v>1</v>
      </c>
      <c r="BQ121">
        <v>1</v>
      </c>
      <c r="BR121">
        <f t="shared" si="216"/>
        <v>0</v>
      </c>
      <c r="BS121">
        <v>2</v>
      </c>
      <c r="BT121">
        <v>2</v>
      </c>
      <c r="BU121">
        <f t="shared" si="217"/>
        <v>0</v>
      </c>
      <c r="BV121">
        <v>2</v>
      </c>
      <c r="BW121">
        <v>2</v>
      </c>
      <c r="BX121">
        <f t="shared" si="218"/>
        <v>0</v>
      </c>
      <c r="BY121" s="5" t="s">
        <v>1372</v>
      </c>
      <c r="BZ121" s="5" t="s">
        <v>1372</v>
      </c>
      <c r="CA121" t="e">
        <f t="shared" si="219"/>
        <v>#VALUE!</v>
      </c>
      <c r="CB121">
        <v>1</v>
      </c>
      <c r="CC121">
        <v>2</v>
      </c>
      <c r="CD121">
        <f t="shared" si="220"/>
        <v>1</v>
      </c>
      <c r="CE121">
        <v>1</v>
      </c>
      <c r="CF121">
        <v>1</v>
      </c>
      <c r="CG121">
        <f t="shared" si="221"/>
        <v>0</v>
      </c>
      <c r="CH121" s="5" t="s">
        <v>1372</v>
      </c>
      <c r="CI121" s="5" t="s">
        <v>1372</v>
      </c>
      <c r="CJ121" t="e">
        <f t="shared" si="222"/>
        <v>#VALUE!</v>
      </c>
      <c r="CK121" s="5" t="s">
        <v>1372</v>
      </c>
      <c r="CL121" s="5" t="s">
        <v>1372</v>
      </c>
      <c r="CM121" t="e">
        <f t="shared" si="223"/>
        <v>#VALUE!</v>
      </c>
      <c r="CN121" s="5" t="s">
        <v>1372</v>
      </c>
      <c r="CO121" s="5" t="s">
        <v>1372</v>
      </c>
      <c r="CP121" t="e">
        <f t="shared" si="224"/>
        <v>#VALUE!</v>
      </c>
      <c r="CQ121">
        <v>1</v>
      </c>
      <c r="CR121">
        <v>2</v>
      </c>
      <c r="CS121">
        <f t="shared" si="225"/>
        <v>1</v>
      </c>
      <c r="CT121">
        <v>1</v>
      </c>
      <c r="CU121">
        <v>1</v>
      </c>
      <c r="CV121">
        <f t="shared" si="226"/>
        <v>0</v>
      </c>
      <c r="CW121">
        <v>1</v>
      </c>
      <c r="CX121">
        <v>2</v>
      </c>
      <c r="CY121">
        <f t="shared" si="227"/>
        <v>1</v>
      </c>
      <c r="CZ121">
        <v>1</v>
      </c>
      <c r="DA121">
        <v>2</v>
      </c>
      <c r="DB121">
        <f t="shared" si="228"/>
        <v>1</v>
      </c>
      <c r="DC121">
        <v>1</v>
      </c>
      <c r="DD121">
        <v>1</v>
      </c>
      <c r="DE121">
        <f t="shared" si="229"/>
        <v>0</v>
      </c>
      <c r="DF121" s="5" t="s">
        <v>1372</v>
      </c>
      <c r="DG121" s="5" t="s">
        <v>1372</v>
      </c>
      <c r="DH121" t="e">
        <f t="shared" si="230"/>
        <v>#VALUE!</v>
      </c>
      <c r="DI121">
        <v>2</v>
      </c>
      <c r="DJ121">
        <v>1</v>
      </c>
      <c r="DK121">
        <f t="shared" si="231"/>
        <v>1</v>
      </c>
      <c r="DL121">
        <v>1</v>
      </c>
      <c r="DM121">
        <v>1</v>
      </c>
      <c r="DN121">
        <f t="shared" si="232"/>
        <v>0</v>
      </c>
      <c r="DO121">
        <v>1</v>
      </c>
      <c r="DP121">
        <v>1</v>
      </c>
      <c r="DQ121">
        <f t="shared" si="233"/>
        <v>0</v>
      </c>
      <c r="DR121">
        <v>2</v>
      </c>
      <c r="DS121">
        <v>2</v>
      </c>
      <c r="DT121">
        <f t="shared" si="234"/>
        <v>0</v>
      </c>
      <c r="DU121">
        <v>1</v>
      </c>
      <c r="DV121">
        <v>2</v>
      </c>
      <c r="DW121">
        <f t="shared" si="235"/>
        <v>1</v>
      </c>
      <c r="DX121" s="5" t="s">
        <v>1372</v>
      </c>
      <c r="DY121" s="5" t="s">
        <v>1372</v>
      </c>
      <c r="DZ121" t="e">
        <f t="shared" si="236"/>
        <v>#VALUE!</v>
      </c>
      <c r="EA121" s="5" t="s">
        <v>1372</v>
      </c>
      <c r="EB121" s="5" t="s">
        <v>1372</v>
      </c>
      <c r="EC121" t="e">
        <f t="shared" si="237"/>
        <v>#VALUE!</v>
      </c>
      <c r="ED121">
        <v>1</v>
      </c>
      <c r="EE121">
        <v>2</v>
      </c>
      <c r="EF121">
        <f t="shared" si="238"/>
        <v>1</v>
      </c>
      <c r="EG121">
        <v>1</v>
      </c>
      <c r="EH121">
        <v>2</v>
      </c>
      <c r="EI121">
        <f t="shared" si="239"/>
        <v>1</v>
      </c>
      <c r="EJ121" s="5" t="s">
        <v>1372</v>
      </c>
      <c r="EK121" s="5" t="s">
        <v>1372</v>
      </c>
      <c r="EL121" t="e">
        <f t="shared" si="240"/>
        <v>#VALUE!</v>
      </c>
      <c r="EM121">
        <v>1</v>
      </c>
      <c r="EN121">
        <v>2</v>
      </c>
      <c r="EO121">
        <f t="shared" si="241"/>
        <v>1</v>
      </c>
      <c r="EP121">
        <v>3</v>
      </c>
      <c r="EQ121">
        <v>3</v>
      </c>
      <c r="ER121">
        <f t="shared" si="242"/>
        <v>0</v>
      </c>
      <c r="ES121">
        <v>1</v>
      </c>
      <c r="ET121">
        <v>1</v>
      </c>
      <c r="EU121">
        <f t="shared" si="243"/>
        <v>0</v>
      </c>
      <c r="EV121">
        <v>1</v>
      </c>
      <c r="EW121">
        <v>1</v>
      </c>
      <c r="EX121">
        <f t="shared" si="244"/>
        <v>0</v>
      </c>
      <c r="EY121">
        <v>2</v>
      </c>
      <c r="EZ121">
        <v>2</v>
      </c>
      <c r="FA121">
        <f t="shared" si="245"/>
        <v>0</v>
      </c>
      <c r="FB121" s="5" t="s">
        <v>1372</v>
      </c>
      <c r="FC121" s="5" t="s">
        <v>1372</v>
      </c>
      <c r="FD121" t="e">
        <f t="shared" si="246"/>
        <v>#VALUE!</v>
      </c>
      <c r="FE121">
        <v>1</v>
      </c>
      <c r="FF121">
        <v>1</v>
      </c>
      <c r="FG121">
        <f t="shared" si="247"/>
        <v>0</v>
      </c>
      <c r="FH121">
        <v>2</v>
      </c>
      <c r="FI121">
        <v>2</v>
      </c>
      <c r="FJ121">
        <f t="shared" si="248"/>
        <v>0</v>
      </c>
      <c r="FK121" s="5" t="s">
        <v>1372</v>
      </c>
      <c r="FL121" s="5" t="s">
        <v>1372</v>
      </c>
      <c r="FM121" t="e">
        <f t="shared" si="249"/>
        <v>#VALUE!</v>
      </c>
      <c r="FN121">
        <v>1</v>
      </c>
      <c r="FO121">
        <v>1</v>
      </c>
      <c r="FP121">
        <f t="shared" si="250"/>
        <v>0</v>
      </c>
      <c r="FQ121">
        <v>2</v>
      </c>
      <c r="FR121">
        <v>1</v>
      </c>
      <c r="FS121">
        <f t="shared" si="251"/>
        <v>1</v>
      </c>
      <c r="FT121" s="5" t="s">
        <v>1372</v>
      </c>
      <c r="FU121" s="5" t="s">
        <v>1372</v>
      </c>
      <c r="FV121" t="e">
        <f t="shared" si="252"/>
        <v>#VALUE!</v>
      </c>
      <c r="FW121">
        <v>1</v>
      </c>
      <c r="FX121">
        <v>1</v>
      </c>
      <c r="FY121">
        <f t="shared" si="253"/>
        <v>0</v>
      </c>
      <c r="FZ121">
        <v>2</v>
      </c>
      <c r="GA121">
        <v>1</v>
      </c>
      <c r="GB121">
        <f t="shared" si="254"/>
        <v>1</v>
      </c>
      <c r="GC121" s="5" t="s">
        <v>1372</v>
      </c>
      <c r="GD121" s="5" t="s">
        <v>1372</v>
      </c>
      <c r="GE121" t="e">
        <f t="shared" si="255"/>
        <v>#VALUE!</v>
      </c>
      <c r="GF121">
        <v>1</v>
      </c>
      <c r="GG121">
        <v>1</v>
      </c>
      <c r="GH121">
        <f t="shared" si="256"/>
        <v>0</v>
      </c>
      <c r="GI121">
        <v>1</v>
      </c>
      <c r="GJ121">
        <v>1</v>
      </c>
      <c r="GK121">
        <f t="shared" si="257"/>
        <v>0</v>
      </c>
      <c r="GL121" s="5" t="s">
        <v>1372</v>
      </c>
      <c r="GM121" s="5" t="s">
        <v>1372</v>
      </c>
      <c r="GN121" t="e">
        <f t="shared" si="258"/>
        <v>#VALUE!</v>
      </c>
    </row>
    <row r="122" spans="1:196" x14ac:dyDescent="0.2">
      <c r="A122" s="5">
        <v>63</v>
      </c>
      <c r="B122">
        <v>1</v>
      </c>
      <c r="C122">
        <v>1</v>
      </c>
      <c r="D122">
        <f t="shared" si="194"/>
        <v>0</v>
      </c>
      <c r="E122">
        <v>2</v>
      </c>
      <c r="F122">
        <v>2</v>
      </c>
      <c r="G122">
        <f t="shared" si="195"/>
        <v>1</v>
      </c>
      <c r="H122">
        <v>1</v>
      </c>
      <c r="I122">
        <v>1</v>
      </c>
      <c r="J122">
        <f t="shared" si="196"/>
        <v>0</v>
      </c>
      <c r="K122" s="5" t="s">
        <v>1372</v>
      </c>
      <c r="L122" s="5" t="s">
        <v>1372</v>
      </c>
      <c r="M122" t="e">
        <f t="shared" si="197"/>
        <v>#VALUE!</v>
      </c>
      <c r="N122">
        <v>2</v>
      </c>
      <c r="O122">
        <v>2</v>
      </c>
      <c r="P122">
        <f t="shared" si="198"/>
        <v>0</v>
      </c>
      <c r="Q122">
        <v>2</v>
      </c>
      <c r="R122">
        <v>1</v>
      </c>
      <c r="S122">
        <f t="shared" si="199"/>
        <v>1</v>
      </c>
      <c r="T122" s="5" t="s">
        <v>1372</v>
      </c>
      <c r="U122" s="5" t="s">
        <v>1372</v>
      </c>
      <c r="V122" t="e">
        <f t="shared" si="200"/>
        <v>#VALUE!</v>
      </c>
      <c r="W122" s="5" t="s">
        <v>1372</v>
      </c>
      <c r="X122" s="5" t="s">
        <v>1372</v>
      </c>
      <c r="Y122" t="e">
        <f t="shared" si="201"/>
        <v>#VALUE!</v>
      </c>
      <c r="Z122" s="5" t="s">
        <v>1372</v>
      </c>
      <c r="AA122" s="5" t="s">
        <v>1372</v>
      </c>
      <c r="AB122" t="e">
        <f t="shared" si="202"/>
        <v>#VALUE!</v>
      </c>
      <c r="AC122">
        <v>1</v>
      </c>
      <c r="AD122">
        <v>2</v>
      </c>
      <c r="AE122">
        <f t="shared" si="203"/>
        <v>1</v>
      </c>
      <c r="AF122">
        <v>2</v>
      </c>
      <c r="AG122">
        <v>2</v>
      </c>
      <c r="AH122">
        <f t="shared" si="204"/>
        <v>0</v>
      </c>
      <c r="AI122" s="5" t="s">
        <v>1372</v>
      </c>
      <c r="AJ122" s="5" t="s">
        <v>1372</v>
      </c>
      <c r="AK122" t="e">
        <f t="shared" si="205"/>
        <v>#VALUE!</v>
      </c>
      <c r="AL122" s="5" t="s">
        <v>1372</v>
      </c>
      <c r="AM122" s="5" t="s">
        <v>1372</v>
      </c>
      <c r="AN122" t="e">
        <f t="shared" si="206"/>
        <v>#VALUE!</v>
      </c>
      <c r="AO122" s="5" t="s">
        <v>1372</v>
      </c>
      <c r="AP122" s="5" t="s">
        <v>1372</v>
      </c>
      <c r="AQ122" t="e">
        <f t="shared" si="207"/>
        <v>#VALUE!</v>
      </c>
      <c r="AR122">
        <v>2</v>
      </c>
      <c r="AS122">
        <v>1</v>
      </c>
      <c r="AT122">
        <f t="shared" si="208"/>
        <v>1</v>
      </c>
      <c r="AU122">
        <v>2</v>
      </c>
      <c r="AV122">
        <v>2</v>
      </c>
      <c r="AW122">
        <f t="shared" si="209"/>
        <v>0</v>
      </c>
      <c r="AX122" s="5" t="s">
        <v>1372</v>
      </c>
      <c r="AY122" s="5" t="s">
        <v>1372</v>
      </c>
      <c r="AZ122" t="e">
        <f t="shared" si="210"/>
        <v>#VALUE!</v>
      </c>
      <c r="BA122" s="5" t="s">
        <v>1372</v>
      </c>
      <c r="BB122" s="5" t="s">
        <v>1372</v>
      </c>
      <c r="BC122" t="e">
        <f t="shared" si="211"/>
        <v>#VALUE!</v>
      </c>
      <c r="BD122">
        <v>2</v>
      </c>
      <c r="BE122">
        <v>1</v>
      </c>
      <c r="BF122">
        <f t="shared" si="212"/>
        <v>1</v>
      </c>
      <c r="BG122">
        <v>2</v>
      </c>
      <c r="BH122">
        <v>2</v>
      </c>
      <c r="BI122">
        <f t="shared" si="213"/>
        <v>0</v>
      </c>
      <c r="BJ122" s="5" t="s">
        <v>1372</v>
      </c>
      <c r="BK122" s="5" t="s">
        <v>1372</v>
      </c>
      <c r="BL122" t="e">
        <f t="shared" si="214"/>
        <v>#VALUE!</v>
      </c>
      <c r="BM122" s="5" t="s">
        <v>1372</v>
      </c>
      <c r="BN122" s="5" t="s">
        <v>1372</v>
      </c>
      <c r="BO122" t="e">
        <f t="shared" si="215"/>
        <v>#VALUE!</v>
      </c>
      <c r="BP122">
        <v>1</v>
      </c>
      <c r="BQ122">
        <v>1</v>
      </c>
      <c r="BR122">
        <f t="shared" si="216"/>
        <v>0</v>
      </c>
      <c r="BS122">
        <v>2</v>
      </c>
      <c r="BT122">
        <v>1</v>
      </c>
      <c r="BU122">
        <f t="shared" si="217"/>
        <v>1</v>
      </c>
      <c r="BV122" s="5" t="s">
        <v>1372</v>
      </c>
      <c r="BW122" s="5" t="s">
        <v>1372</v>
      </c>
      <c r="BX122" t="e">
        <f t="shared" si="218"/>
        <v>#VALUE!</v>
      </c>
      <c r="BY122" s="5" t="s">
        <v>1372</v>
      </c>
      <c r="BZ122" s="5" t="s">
        <v>1372</v>
      </c>
      <c r="CA122" t="e">
        <f t="shared" si="219"/>
        <v>#VALUE!</v>
      </c>
      <c r="CB122">
        <v>2</v>
      </c>
      <c r="CC122">
        <v>2</v>
      </c>
      <c r="CD122">
        <f t="shared" si="220"/>
        <v>0</v>
      </c>
      <c r="CE122">
        <v>1</v>
      </c>
      <c r="CF122">
        <v>1</v>
      </c>
      <c r="CG122">
        <f t="shared" si="221"/>
        <v>0</v>
      </c>
      <c r="CH122" s="5" t="s">
        <v>1372</v>
      </c>
      <c r="CI122" s="5" t="s">
        <v>1372</v>
      </c>
      <c r="CJ122" t="e">
        <f t="shared" si="222"/>
        <v>#VALUE!</v>
      </c>
      <c r="CK122" s="5" t="s">
        <v>1372</v>
      </c>
      <c r="CL122" s="5" t="s">
        <v>1372</v>
      </c>
      <c r="CM122" t="e">
        <f t="shared" si="223"/>
        <v>#VALUE!</v>
      </c>
      <c r="CN122" s="5" t="s">
        <v>1372</v>
      </c>
      <c r="CO122" s="5" t="s">
        <v>1372</v>
      </c>
      <c r="CP122" t="e">
        <f t="shared" si="224"/>
        <v>#VALUE!</v>
      </c>
      <c r="CQ122">
        <v>2</v>
      </c>
      <c r="CR122">
        <v>1</v>
      </c>
      <c r="CS122">
        <f t="shared" si="225"/>
        <v>1</v>
      </c>
      <c r="CT122">
        <v>1</v>
      </c>
      <c r="CU122">
        <v>1</v>
      </c>
      <c r="CV122">
        <f t="shared" si="226"/>
        <v>0</v>
      </c>
      <c r="CW122">
        <v>1</v>
      </c>
      <c r="CX122">
        <v>1</v>
      </c>
      <c r="CY122">
        <f t="shared" si="227"/>
        <v>0</v>
      </c>
      <c r="CZ122">
        <v>1</v>
      </c>
      <c r="DA122">
        <v>1</v>
      </c>
      <c r="DB122">
        <f t="shared" si="228"/>
        <v>0</v>
      </c>
      <c r="DC122">
        <v>2</v>
      </c>
      <c r="DD122">
        <v>3</v>
      </c>
      <c r="DE122">
        <f t="shared" si="229"/>
        <v>1</v>
      </c>
      <c r="DF122">
        <v>1</v>
      </c>
      <c r="DG122">
        <v>1</v>
      </c>
      <c r="DH122">
        <f t="shared" si="230"/>
        <v>0</v>
      </c>
      <c r="DI122">
        <v>1</v>
      </c>
      <c r="DJ122">
        <v>1</v>
      </c>
      <c r="DK122">
        <f t="shared" si="231"/>
        <v>0</v>
      </c>
      <c r="DL122">
        <v>1</v>
      </c>
      <c r="DM122">
        <v>1</v>
      </c>
      <c r="DN122">
        <f t="shared" si="232"/>
        <v>0</v>
      </c>
      <c r="DO122">
        <v>1</v>
      </c>
      <c r="DP122">
        <v>1</v>
      </c>
      <c r="DQ122">
        <f t="shared" si="233"/>
        <v>0</v>
      </c>
      <c r="DR122">
        <v>1</v>
      </c>
      <c r="DS122">
        <v>1</v>
      </c>
      <c r="DT122">
        <f t="shared" si="234"/>
        <v>0</v>
      </c>
      <c r="DU122">
        <v>1</v>
      </c>
      <c r="DV122">
        <v>1</v>
      </c>
      <c r="DW122">
        <f t="shared" si="235"/>
        <v>0</v>
      </c>
      <c r="DX122" s="5" t="s">
        <v>1372</v>
      </c>
      <c r="DY122" s="5" t="s">
        <v>1372</v>
      </c>
      <c r="DZ122" t="e">
        <f t="shared" si="236"/>
        <v>#VALUE!</v>
      </c>
      <c r="EA122" s="5" t="s">
        <v>1372</v>
      </c>
      <c r="EB122" s="5" t="s">
        <v>1372</v>
      </c>
      <c r="EC122" t="e">
        <f t="shared" si="237"/>
        <v>#VALUE!</v>
      </c>
      <c r="ED122">
        <v>1</v>
      </c>
      <c r="EE122">
        <v>1</v>
      </c>
      <c r="EF122">
        <f t="shared" si="238"/>
        <v>0</v>
      </c>
      <c r="EG122" s="5" t="s">
        <v>1372</v>
      </c>
      <c r="EH122" s="5" t="s">
        <v>1372</v>
      </c>
      <c r="EI122" t="e">
        <f t="shared" si="239"/>
        <v>#VALUE!</v>
      </c>
      <c r="EJ122" s="5" t="s">
        <v>1372</v>
      </c>
      <c r="EK122" s="5" t="s">
        <v>1372</v>
      </c>
      <c r="EL122" t="e">
        <f t="shared" si="240"/>
        <v>#VALUE!</v>
      </c>
      <c r="EM122">
        <v>1</v>
      </c>
      <c r="EN122">
        <v>2</v>
      </c>
      <c r="EO122">
        <f t="shared" si="241"/>
        <v>1</v>
      </c>
      <c r="EP122">
        <v>2</v>
      </c>
      <c r="EQ122">
        <v>2</v>
      </c>
      <c r="ER122">
        <f t="shared" si="242"/>
        <v>0</v>
      </c>
      <c r="ES122" s="5" t="s">
        <v>1372</v>
      </c>
      <c r="ET122" s="5" t="s">
        <v>1372</v>
      </c>
      <c r="EU122" t="e">
        <f t="shared" si="243"/>
        <v>#VALUE!</v>
      </c>
      <c r="EV122">
        <v>1</v>
      </c>
      <c r="EW122">
        <v>1</v>
      </c>
      <c r="EX122">
        <f t="shared" si="244"/>
        <v>0</v>
      </c>
      <c r="EY122">
        <v>1</v>
      </c>
      <c r="EZ122">
        <v>2</v>
      </c>
      <c r="FA122">
        <f t="shared" si="245"/>
        <v>1</v>
      </c>
      <c r="FB122" s="5" t="s">
        <v>1372</v>
      </c>
      <c r="FC122" s="5" t="s">
        <v>1372</v>
      </c>
      <c r="FD122" t="e">
        <f t="shared" si="246"/>
        <v>#VALUE!</v>
      </c>
      <c r="FE122">
        <v>1</v>
      </c>
      <c r="FF122">
        <v>1</v>
      </c>
      <c r="FG122">
        <f t="shared" si="247"/>
        <v>0</v>
      </c>
      <c r="FH122">
        <v>2</v>
      </c>
      <c r="FI122">
        <v>1</v>
      </c>
      <c r="FJ122">
        <f t="shared" si="248"/>
        <v>1</v>
      </c>
      <c r="FK122" s="5" t="s">
        <v>1372</v>
      </c>
      <c r="FL122" s="5" t="s">
        <v>1372</v>
      </c>
      <c r="FM122" t="e">
        <f t="shared" si="249"/>
        <v>#VALUE!</v>
      </c>
      <c r="FN122">
        <v>1</v>
      </c>
      <c r="FO122">
        <v>1</v>
      </c>
      <c r="FP122">
        <f t="shared" si="250"/>
        <v>0</v>
      </c>
      <c r="FQ122">
        <v>2</v>
      </c>
      <c r="FR122">
        <v>2</v>
      </c>
      <c r="FS122">
        <f t="shared" si="251"/>
        <v>0</v>
      </c>
      <c r="FT122" s="5" t="s">
        <v>1372</v>
      </c>
      <c r="FU122" s="5" t="s">
        <v>1372</v>
      </c>
      <c r="FV122" t="e">
        <f t="shared" si="252"/>
        <v>#VALUE!</v>
      </c>
      <c r="FW122">
        <v>1</v>
      </c>
      <c r="FX122">
        <v>1</v>
      </c>
      <c r="FY122">
        <f t="shared" si="253"/>
        <v>0</v>
      </c>
      <c r="FZ122">
        <v>1</v>
      </c>
      <c r="GA122">
        <v>1</v>
      </c>
      <c r="GB122">
        <f t="shared" si="254"/>
        <v>0</v>
      </c>
      <c r="GC122" s="5" t="s">
        <v>1372</v>
      </c>
      <c r="GD122" s="5" t="s">
        <v>1372</v>
      </c>
      <c r="GE122" t="e">
        <f t="shared" si="255"/>
        <v>#VALUE!</v>
      </c>
      <c r="GF122">
        <v>1</v>
      </c>
      <c r="GG122">
        <v>1</v>
      </c>
      <c r="GH122">
        <f t="shared" si="256"/>
        <v>0</v>
      </c>
      <c r="GI122">
        <v>1</v>
      </c>
      <c r="GJ122">
        <v>1</v>
      </c>
      <c r="GK122">
        <f t="shared" si="257"/>
        <v>0</v>
      </c>
      <c r="GL122" s="5" t="s">
        <v>1372</v>
      </c>
      <c r="GM122" s="5" t="s">
        <v>1372</v>
      </c>
      <c r="GN122" t="e">
        <f t="shared" si="258"/>
        <v>#VALUE!</v>
      </c>
    </row>
    <row r="123" spans="1:196" x14ac:dyDescent="0.2">
      <c r="A123" s="5">
        <v>65</v>
      </c>
      <c r="B123">
        <v>1</v>
      </c>
      <c r="C123">
        <v>2</v>
      </c>
      <c r="D123">
        <f t="shared" si="194"/>
        <v>1</v>
      </c>
      <c r="E123">
        <v>1</v>
      </c>
      <c r="F123">
        <v>2</v>
      </c>
      <c r="G123">
        <f t="shared" si="195"/>
        <v>0</v>
      </c>
      <c r="H123" s="5" t="s">
        <v>1372</v>
      </c>
      <c r="I123" s="5" t="s">
        <v>1372</v>
      </c>
      <c r="J123" t="e">
        <f t="shared" si="196"/>
        <v>#VALUE!</v>
      </c>
      <c r="K123" s="5" t="s">
        <v>1372</v>
      </c>
      <c r="L123" s="5" t="s">
        <v>1372</v>
      </c>
      <c r="M123" t="e">
        <f t="shared" si="197"/>
        <v>#VALUE!</v>
      </c>
      <c r="N123">
        <v>1</v>
      </c>
      <c r="O123">
        <v>1</v>
      </c>
      <c r="P123">
        <f t="shared" si="198"/>
        <v>0</v>
      </c>
      <c r="Q123">
        <v>1</v>
      </c>
      <c r="R123">
        <v>2</v>
      </c>
      <c r="S123">
        <f t="shared" si="199"/>
        <v>1</v>
      </c>
      <c r="T123">
        <v>1</v>
      </c>
      <c r="U123">
        <v>1</v>
      </c>
      <c r="V123">
        <f t="shared" si="200"/>
        <v>0</v>
      </c>
      <c r="W123" s="5" t="s">
        <v>1372</v>
      </c>
      <c r="X123" s="5" t="s">
        <v>1372</v>
      </c>
      <c r="Y123" t="e">
        <f t="shared" si="201"/>
        <v>#VALUE!</v>
      </c>
      <c r="Z123" s="5" t="s">
        <v>1372</v>
      </c>
      <c r="AA123" s="5" t="s">
        <v>1372</v>
      </c>
      <c r="AB123" t="e">
        <f t="shared" si="202"/>
        <v>#VALUE!</v>
      </c>
      <c r="AC123">
        <v>1</v>
      </c>
      <c r="AD123">
        <v>1</v>
      </c>
      <c r="AE123">
        <f t="shared" si="203"/>
        <v>0</v>
      </c>
      <c r="AF123">
        <v>1</v>
      </c>
      <c r="AG123">
        <v>2</v>
      </c>
      <c r="AH123">
        <f t="shared" si="204"/>
        <v>1</v>
      </c>
      <c r="AI123" s="5" t="s">
        <v>1372</v>
      </c>
      <c r="AJ123" s="5" t="s">
        <v>1372</v>
      </c>
      <c r="AK123" t="e">
        <f t="shared" si="205"/>
        <v>#VALUE!</v>
      </c>
      <c r="AL123" s="5" t="s">
        <v>1372</v>
      </c>
      <c r="AM123" s="5" t="s">
        <v>1372</v>
      </c>
      <c r="AN123" t="e">
        <f t="shared" si="206"/>
        <v>#VALUE!</v>
      </c>
      <c r="AO123" s="5" t="s">
        <v>1372</v>
      </c>
      <c r="AP123" s="5" t="s">
        <v>1372</v>
      </c>
      <c r="AQ123" t="e">
        <f t="shared" si="207"/>
        <v>#VALUE!</v>
      </c>
      <c r="AR123">
        <v>1</v>
      </c>
      <c r="AS123">
        <v>2</v>
      </c>
      <c r="AT123">
        <f t="shared" si="208"/>
        <v>1</v>
      </c>
      <c r="AU123">
        <v>1</v>
      </c>
      <c r="AV123">
        <v>2</v>
      </c>
      <c r="AW123">
        <f t="shared" si="209"/>
        <v>1</v>
      </c>
      <c r="AX123" s="5" t="s">
        <v>1372</v>
      </c>
      <c r="AY123" s="5" t="s">
        <v>1372</v>
      </c>
      <c r="AZ123" t="e">
        <f t="shared" si="210"/>
        <v>#VALUE!</v>
      </c>
      <c r="BA123" s="5" t="s">
        <v>1372</v>
      </c>
      <c r="BB123" s="5" t="s">
        <v>1372</v>
      </c>
      <c r="BC123" t="e">
        <f t="shared" si="211"/>
        <v>#VALUE!</v>
      </c>
      <c r="BD123">
        <v>2</v>
      </c>
      <c r="BE123">
        <v>2</v>
      </c>
      <c r="BF123">
        <f t="shared" si="212"/>
        <v>0</v>
      </c>
      <c r="BG123">
        <v>1</v>
      </c>
      <c r="BH123">
        <v>2</v>
      </c>
      <c r="BI123">
        <f t="shared" si="213"/>
        <v>1</v>
      </c>
      <c r="BJ123" s="5" t="s">
        <v>1372</v>
      </c>
      <c r="BK123" s="5" t="s">
        <v>1372</v>
      </c>
      <c r="BL123" t="e">
        <f t="shared" si="214"/>
        <v>#VALUE!</v>
      </c>
      <c r="BM123" s="5" t="s">
        <v>1372</v>
      </c>
      <c r="BN123" s="5" t="s">
        <v>1372</v>
      </c>
      <c r="BO123" t="e">
        <f t="shared" si="215"/>
        <v>#VALUE!</v>
      </c>
      <c r="BP123">
        <v>1</v>
      </c>
      <c r="BQ123">
        <v>2</v>
      </c>
      <c r="BR123">
        <f t="shared" si="216"/>
        <v>1</v>
      </c>
      <c r="BS123">
        <v>1</v>
      </c>
      <c r="BT123">
        <v>2</v>
      </c>
      <c r="BU123">
        <f t="shared" si="217"/>
        <v>1</v>
      </c>
      <c r="BV123" s="5" t="s">
        <v>1372</v>
      </c>
      <c r="BW123" s="5" t="s">
        <v>1372</v>
      </c>
      <c r="BX123" t="e">
        <f t="shared" si="218"/>
        <v>#VALUE!</v>
      </c>
      <c r="BY123" s="5" t="s">
        <v>1372</v>
      </c>
      <c r="BZ123" s="5" t="s">
        <v>1372</v>
      </c>
      <c r="CA123" t="e">
        <f t="shared" si="219"/>
        <v>#VALUE!</v>
      </c>
      <c r="CB123">
        <v>1</v>
      </c>
      <c r="CC123">
        <v>1</v>
      </c>
      <c r="CD123">
        <f t="shared" si="220"/>
        <v>0</v>
      </c>
      <c r="CE123">
        <v>2</v>
      </c>
      <c r="CF123">
        <v>2</v>
      </c>
      <c r="CG123">
        <f t="shared" si="221"/>
        <v>0</v>
      </c>
      <c r="CH123">
        <v>1</v>
      </c>
      <c r="CI123" s="5" t="s">
        <v>1372</v>
      </c>
      <c r="CJ123" t="e">
        <f t="shared" si="222"/>
        <v>#VALUE!</v>
      </c>
      <c r="CK123" s="5" t="s">
        <v>1372</v>
      </c>
      <c r="CL123" s="5" t="s">
        <v>1372</v>
      </c>
      <c r="CM123" t="e">
        <f t="shared" si="223"/>
        <v>#VALUE!</v>
      </c>
      <c r="CN123" s="5" t="s">
        <v>1372</v>
      </c>
      <c r="CO123" s="5" t="s">
        <v>1372</v>
      </c>
      <c r="CP123" t="e">
        <f t="shared" si="224"/>
        <v>#VALUE!</v>
      </c>
      <c r="CQ123">
        <v>1</v>
      </c>
      <c r="CR123">
        <v>1</v>
      </c>
      <c r="CS123">
        <f t="shared" si="225"/>
        <v>0</v>
      </c>
      <c r="CT123">
        <v>1</v>
      </c>
      <c r="CU123">
        <v>1</v>
      </c>
      <c r="CV123">
        <f t="shared" si="226"/>
        <v>0</v>
      </c>
      <c r="CW123">
        <v>2</v>
      </c>
      <c r="CX123">
        <v>1</v>
      </c>
      <c r="CY123">
        <f t="shared" si="227"/>
        <v>1</v>
      </c>
      <c r="CZ123" s="5" t="s">
        <v>1372</v>
      </c>
      <c r="DA123">
        <v>1</v>
      </c>
      <c r="DB123" t="e">
        <f t="shared" si="228"/>
        <v>#VALUE!</v>
      </c>
      <c r="DC123">
        <v>1</v>
      </c>
      <c r="DD123">
        <v>2</v>
      </c>
      <c r="DE123">
        <f t="shared" si="229"/>
        <v>1</v>
      </c>
      <c r="DF123" s="5" t="s">
        <v>1372</v>
      </c>
      <c r="DG123" s="5" t="s">
        <v>1372</v>
      </c>
      <c r="DH123" t="e">
        <f t="shared" si="230"/>
        <v>#VALUE!</v>
      </c>
      <c r="DI123">
        <v>1</v>
      </c>
      <c r="DJ123">
        <v>1</v>
      </c>
      <c r="DK123">
        <f t="shared" si="231"/>
        <v>0</v>
      </c>
      <c r="DL123">
        <v>1</v>
      </c>
      <c r="DM123">
        <v>2</v>
      </c>
      <c r="DN123">
        <f t="shared" si="232"/>
        <v>1</v>
      </c>
      <c r="DO123">
        <v>1</v>
      </c>
      <c r="DP123">
        <v>2</v>
      </c>
      <c r="DQ123">
        <f t="shared" si="233"/>
        <v>1</v>
      </c>
      <c r="DR123">
        <v>1</v>
      </c>
      <c r="DS123">
        <v>2</v>
      </c>
      <c r="DT123">
        <f t="shared" si="234"/>
        <v>1</v>
      </c>
      <c r="DU123">
        <v>2</v>
      </c>
      <c r="DV123">
        <v>2</v>
      </c>
      <c r="DW123">
        <f t="shared" si="235"/>
        <v>0</v>
      </c>
      <c r="DX123">
        <v>1</v>
      </c>
      <c r="DY123">
        <v>1</v>
      </c>
      <c r="DZ123">
        <f t="shared" si="236"/>
        <v>0</v>
      </c>
      <c r="EA123" s="5" t="s">
        <v>1372</v>
      </c>
      <c r="EB123" s="5" t="s">
        <v>1372</v>
      </c>
      <c r="EC123" t="e">
        <f t="shared" si="237"/>
        <v>#VALUE!</v>
      </c>
      <c r="ED123">
        <v>1</v>
      </c>
      <c r="EE123">
        <v>1</v>
      </c>
      <c r="EF123">
        <f t="shared" si="238"/>
        <v>0</v>
      </c>
      <c r="EG123">
        <v>1</v>
      </c>
      <c r="EH123">
        <v>2</v>
      </c>
      <c r="EI123">
        <f t="shared" si="239"/>
        <v>1</v>
      </c>
      <c r="EJ123" s="5" t="s">
        <v>1372</v>
      </c>
      <c r="EK123" s="5" t="s">
        <v>1372</v>
      </c>
      <c r="EL123" t="e">
        <f t="shared" si="240"/>
        <v>#VALUE!</v>
      </c>
      <c r="EM123">
        <v>1</v>
      </c>
      <c r="EN123">
        <v>1</v>
      </c>
      <c r="EO123">
        <f t="shared" si="241"/>
        <v>0</v>
      </c>
      <c r="EP123">
        <v>1</v>
      </c>
      <c r="EQ123">
        <v>1</v>
      </c>
      <c r="ER123">
        <f t="shared" si="242"/>
        <v>0</v>
      </c>
      <c r="ES123">
        <v>1</v>
      </c>
      <c r="ET123">
        <v>2</v>
      </c>
      <c r="EU123">
        <f t="shared" si="243"/>
        <v>1</v>
      </c>
      <c r="EV123">
        <v>1</v>
      </c>
      <c r="EW123">
        <v>1</v>
      </c>
      <c r="EX123">
        <f t="shared" si="244"/>
        <v>0</v>
      </c>
      <c r="EY123">
        <v>1</v>
      </c>
      <c r="EZ123">
        <v>1</v>
      </c>
      <c r="FA123">
        <f t="shared" si="245"/>
        <v>0</v>
      </c>
      <c r="FB123" s="5" t="s">
        <v>1372</v>
      </c>
      <c r="FC123" s="5" t="s">
        <v>1372</v>
      </c>
      <c r="FD123" t="e">
        <f t="shared" si="246"/>
        <v>#VALUE!</v>
      </c>
      <c r="FE123">
        <v>1</v>
      </c>
      <c r="FF123">
        <v>1</v>
      </c>
      <c r="FG123">
        <f t="shared" si="247"/>
        <v>0</v>
      </c>
      <c r="FH123">
        <v>1</v>
      </c>
      <c r="FI123">
        <v>2</v>
      </c>
      <c r="FJ123">
        <f t="shared" si="248"/>
        <v>1</v>
      </c>
      <c r="FK123" s="5" t="s">
        <v>1372</v>
      </c>
      <c r="FL123" s="5" t="s">
        <v>1372</v>
      </c>
      <c r="FM123" t="e">
        <f t="shared" si="249"/>
        <v>#VALUE!</v>
      </c>
      <c r="FN123">
        <v>1</v>
      </c>
      <c r="FO123">
        <v>2</v>
      </c>
      <c r="FP123">
        <f t="shared" si="250"/>
        <v>1</v>
      </c>
      <c r="FQ123">
        <v>1</v>
      </c>
      <c r="FR123">
        <v>2</v>
      </c>
      <c r="FS123">
        <f t="shared" si="251"/>
        <v>1</v>
      </c>
      <c r="FT123">
        <v>1</v>
      </c>
      <c r="FU123">
        <v>1</v>
      </c>
      <c r="FV123">
        <f t="shared" si="252"/>
        <v>0</v>
      </c>
      <c r="FW123">
        <v>1</v>
      </c>
      <c r="FX123">
        <v>1</v>
      </c>
      <c r="FY123">
        <f t="shared" si="253"/>
        <v>0</v>
      </c>
      <c r="FZ123">
        <v>1</v>
      </c>
      <c r="GA123">
        <v>1</v>
      </c>
      <c r="GB123">
        <f t="shared" si="254"/>
        <v>0</v>
      </c>
      <c r="GC123">
        <v>1</v>
      </c>
      <c r="GD123">
        <v>1</v>
      </c>
      <c r="GE123">
        <f t="shared" si="255"/>
        <v>0</v>
      </c>
      <c r="GF123">
        <v>1</v>
      </c>
      <c r="GG123">
        <v>1</v>
      </c>
      <c r="GH123">
        <f t="shared" si="256"/>
        <v>0</v>
      </c>
      <c r="GI123">
        <v>1</v>
      </c>
      <c r="GJ123">
        <v>2</v>
      </c>
      <c r="GK123">
        <f t="shared" si="257"/>
        <v>1</v>
      </c>
      <c r="GL123">
        <v>1</v>
      </c>
      <c r="GM123">
        <v>1</v>
      </c>
      <c r="GN123">
        <f t="shared" si="258"/>
        <v>0</v>
      </c>
    </row>
    <row r="124" spans="1:196" x14ac:dyDescent="0.2">
      <c r="A124" s="5">
        <v>66</v>
      </c>
      <c r="B124">
        <v>1</v>
      </c>
      <c r="C124">
        <v>1</v>
      </c>
      <c r="D124">
        <f t="shared" si="194"/>
        <v>0</v>
      </c>
      <c r="E124">
        <v>1</v>
      </c>
      <c r="F124">
        <v>1</v>
      </c>
      <c r="G124">
        <f t="shared" si="195"/>
        <v>0</v>
      </c>
      <c r="H124">
        <v>1</v>
      </c>
      <c r="I124">
        <v>1</v>
      </c>
      <c r="J124">
        <f t="shared" si="196"/>
        <v>0</v>
      </c>
      <c r="K124" s="5" t="s">
        <v>1372</v>
      </c>
      <c r="L124" s="5" t="s">
        <v>1372</v>
      </c>
      <c r="M124" t="e">
        <f t="shared" si="197"/>
        <v>#VALUE!</v>
      </c>
      <c r="N124">
        <v>1</v>
      </c>
      <c r="O124">
        <v>1</v>
      </c>
      <c r="P124">
        <f t="shared" si="198"/>
        <v>0</v>
      </c>
      <c r="Q124">
        <v>1</v>
      </c>
      <c r="R124">
        <v>1</v>
      </c>
      <c r="S124">
        <f t="shared" si="199"/>
        <v>0</v>
      </c>
      <c r="T124" s="5" t="s">
        <v>1372</v>
      </c>
      <c r="U124" s="5" t="s">
        <v>1372</v>
      </c>
      <c r="V124" t="e">
        <f t="shared" si="200"/>
        <v>#VALUE!</v>
      </c>
      <c r="W124" s="5" t="s">
        <v>1372</v>
      </c>
      <c r="X124" s="5" t="s">
        <v>1372</v>
      </c>
      <c r="Y124" t="e">
        <f t="shared" si="201"/>
        <v>#VALUE!</v>
      </c>
      <c r="Z124" s="5" t="s">
        <v>1372</v>
      </c>
      <c r="AA124" s="5" t="s">
        <v>1372</v>
      </c>
      <c r="AB124" t="e">
        <f t="shared" si="202"/>
        <v>#VALUE!</v>
      </c>
      <c r="AC124">
        <v>1</v>
      </c>
      <c r="AD124">
        <v>1</v>
      </c>
      <c r="AE124">
        <f t="shared" si="203"/>
        <v>0</v>
      </c>
      <c r="AF124">
        <v>1</v>
      </c>
      <c r="AG124">
        <v>1</v>
      </c>
      <c r="AH124">
        <f t="shared" si="204"/>
        <v>0</v>
      </c>
      <c r="AI124">
        <v>1</v>
      </c>
      <c r="AJ124">
        <v>1</v>
      </c>
      <c r="AK124">
        <f t="shared" si="205"/>
        <v>0</v>
      </c>
      <c r="AL124" s="5" t="s">
        <v>1372</v>
      </c>
      <c r="AM124" s="5" t="s">
        <v>1372</v>
      </c>
      <c r="AN124" t="e">
        <f t="shared" si="206"/>
        <v>#VALUE!</v>
      </c>
      <c r="AO124" s="5" t="s">
        <v>1372</v>
      </c>
      <c r="AP124" s="5" t="s">
        <v>1372</v>
      </c>
      <c r="AQ124" t="e">
        <f t="shared" si="207"/>
        <v>#VALUE!</v>
      </c>
      <c r="AR124">
        <v>1</v>
      </c>
      <c r="AS124">
        <v>1</v>
      </c>
      <c r="AT124">
        <f t="shared" si="208"/>
        <v>0</v>
      </c>
      <c r="AU124">
        <v>1</v>
      </c>
      <c r="AV124">
        <v>2</v>
      </c>
      <c r="AW124">
        <f t="shared" si="209"/>
        <v>1</v>
      </c>
      <c r="AX124">
        <v>1</v>
      </c>
      <c r="AY124">
        <v>1</v>
      </c>
      <c r="AZ124">
        <f t="shared" si="210"/>
        <v>0</v>
      </c>
      <c r="BA124" s="5" t="s">
        <v>1372</v>
      </c>
      <c r="BB124" s="5" t="s">
        <v>1372</v>
      </c>
      <c r="BC124" t="e">
        <f t="shared" si="211"/>
        <v>#VALUE!</v>
      </c>
      <c r="BD124">
        <v>1</v>
      </c>
      <c r="BE124">
        <v>1</v>
      </c>
      <c r="BF124">
        <f t="shared" si="212"/>
        <v>0</v>
      </c>
      <c r="BG124">
        <v>1</v>
      </c>
      <c r="BH124">
        <v>2</v>
      </c>
      <c r="BI124">
        <f t="shared" si="213"/>
        <v>1</v>
      </c>
      <c r="BJ124" s="5" t="s">
        <v>1372</v>
      </c>
      <c r="BK124" s="5" t="s">
        <v>1372</v>
      </c>
      <c r="BL124" t="e">
        <f t="shared" si="214"/>
        <v>#VALUE!</v>
      </c>
      <c r="BM124" s="5" t="s">
        <v>1372</v>
      </c>
      <c r="BN124" s="5" t="s">
        <v>1372</v>
      </c>
      <c r="BO124" t="e">
        <f t="shared" si="215"/>
        <v>#VALUE!</v>
      </c>
      <c r="BP124">
        <v>1</v>
      </c>
      <c r="BQ124">
        <v>1</v>
      </c>
      <c r="BR124">
        <f t="shared" si="216"/>
        <v>0</v>
      </c>
      <c r="BS124">
        <v>1</v>
      </c>
      <c r="BT124">
        <v>2</v>
      </c>
      <c r="BU124">
        <f t="shared" si="217"/>
        <v>1</v>
      </c>
      <c r="BV124" s="5" t="s">
        <v>1372</v>
      </c>
      <c r="BW124" s="5" t="s">
        <v>1372</v>
      </c>
      <c r="BX124" t="e">
        <f t="shared" si="218"/>
        <v>#VALUE!</v>
      </c>
      <c r="BY124" s="5" t="s">
        <v>1372</v>
      </c>
      <c r="BZ124" s="5" t="s">
        <v>1372</v>
      </c>
      <c r="CA124" t="e">
        <f t="shared" si="219"/>
        <v>#VALUE!</v>
      </c>
      <c r="CB124">
        <v>1</v>
      </c>
      <c r="CC124">
        <v>1</v>
      </c>
      <c r="CD124">
        <f t="shared" si="220"/>
        <v>0</v>
      </c>
      <c r="CE124">
        <v>1</v>
      </c>
      <c r="CF124">
        <v>1</v>
      </c>
      <c r="CG124">
        <f t="shared" si="221"/>
        <v>0</v>
      </c>
      <c r="CH124">
        <v>2</v>
      </c>
      <c r="CI124">
        <v>1</v>
      </c>
      <c r="CJ124">
        <f t="shared" si="222"/>
        <v>1</v>
      </c>
      <c r="CK124">
        <v>1</v>
      </c>
      <c r="CL124">
        <v>1</v>
      </c>
      <c r="CM124">
        <f t="shared" si="223"/>
        <v>0</v>
      </c>
      <c r="CN124" s="5" t="s">
        <v>1372</v>
      </c>
      <c r="CO124" s="5" t="s">
        <v>1372</v>
      </c>
      <c r="CP124" t="e">
        <f t="shared" si="224"/>
        <v>#VALUE!</v>
      </c>
      <c r="CQ124">
        <v>1</v>
      </c>
      <c r="CR124">
        <v>2</v>
      </c>
      <c r="CS124">
        <f t="shared" si="225"/>
        <v>1</v>
      </c>
      <c r="CT124">
        <v>1</v>
      </c>
      <c r="CU124">
        <v>2</v>
      </c>
      <c r="CV124">
        <f t="shared" si="226"/>
        <v>1</v>
      </c>
      <c r="CW124" s="5" t="s">
        <v>1372</v>
      </c>
      <c r="CX124" s="5" t="s">
        <v>1372</v>
      </c>
      <c r="CY124" t="e">
        <f t="shared" si="227"/>
        <v>#VALUE!</v>
      </c>
      <c r="CZ124">
        <v>1</v>
      </c>
      <c r="DA124">
        <v>1</v>
      </c>
      <c r="DB124">
        <f t="shared" si="228"/>
        <v>0</v>
      </c>
      <c r="DC124">
        <v>1</v>
      </c>
      <c r="DD124">
        <v>1</v>
      </c>
      <c r="DE124">
        <f t="shared" si="229"/>
        <v>0</v>
      </c>
      <c r="DF124">
        <v>1</v>
      </c>
      <c r="DG124">
        <v>1</v>
      </c>
      <c r="DH124">
        <f t="shared" si="230"/>
        <v>0</v>
      </c>
      <c r="DI124">
        <v>1</v>
      </c>
      <c r="DJ124">
        <v>1</v>
      </c>
      <c r="DK124">
        <f t="shared" si="231"/>
        <v>0</v>
      </c>
      <c r="DL124">
        <v>1</v>
      </c>
      <c r="DM124">
        <v>2</v>
      </c>
      <c r="DN124">
        <f t="shared" si="232"/>
        <v>1</v>
      </c>
      <c r="DO124" s="5" t="s">
        <v>1372</v>
      </c>
      <c r="DP124" s="5" t="s">
        <v>1372</v>
      </c>
      <c r="DQ124" t="e">
        <f t="shared" si="233"/>
        <v>#VALUE!</v>
      </c>
      <c r="DR124">
        <v>2</v>
      </c>
      <c r="DS124">
        <v>2</v>
      </c>
      <c r="DT124">
        <f t="shared" si="234"/>
        <v>0</v>
      </c>
      <c r="DU124">
        <v>1</v>
      </c>
      <c r="DV124">
        <v>1</v>
      </c>
      <c r="DW124">
        <f t="shared" si="235"/>
        <v>0</v>
      </c>
      <c r="DX124">
        <v>1</v>
      </c>
      <c r="DY124">
        <v>1</v>
      </c>
      <c r="DZ124">
        <f t="shared" si="236"/>
        <v>0</v>
      </c>
      <c r="EA124" s="5" t="s">
        <v>1372</v>
      </c>
      <c r="EB124" s="5" t="s">
        <v>1372</v>
      </c>
      <c r="EC124" t="e">
        <f t="shared" si="237"/>
        <v>#VALUE!</v>
      </c>
      <c r="ED124">
        <v>1</v>
      </c>
      <c r="EE124">
        <v>1</v>
      </c>
      <c r="EF124">
        <f t="shared" si="238"/>
        <v>0</v>
      </c>
      <c r="EG124">
        <v>3</v>
      </c>
      <c r="EH124">
        <v>1</v>
      </c>
      <c r="EI124">
        <f t="shared" si="239"/>
        <v>2</v>
      </c>
      <c r="EJ124">
        <v>1</v>
      </c>
      <c r="EK124">
        <v>1</v>
      </c>
      <c r="EL124">
        <f t="shared" si="240"/>
        <v>0</v>
      </c>
      <c r="EM124">
        <v>1</v>
      </c>
      <c r="EN124">
        <v>2</v>
      </c>
      <c r="EO124">
        <f t="shared" si="241"/>
        <v>1</v>
      </c>
      <c r="EP124">
        <v>1</v>
      </c>
      <c r="EQ124">
        <v>1</v>
      </c>
      <c r="ER124">
        <f t="shared" si="242"/>
        <v>0</v>
      </c>
      <c r="ES124">
        <v>1</v>
      </c>
      <c r="ET124">
        <v>1</v>
      </c>
      <c r="EU124">
        <f t="shared" si="243"/>
        <v>0</v>
      </c>
      <c r="EV124">
        <v>1</v>
      </c>
      <c r="EW124">
        <v>1</v>
      </c>
      <c r="EX124">
        <f t="shared" si="244"/>
        <v>0</v>
      </c>
      <c r="EY124">
        <v>1</v>
      </c>
      <c r="EZ124">
        <v>1</v>
      </c>
      <c r="FA124">
        <f t="shared" si="245"/>
        <v>0</v>
      </c>
      <c r="FB124">
        <v>2</v>
      </c>
      <c r="FC124">
        <v>1</v>
      </c>
      <c r="FD124">
        <f t="shared" si="246"/>
        <v>1</v>
      </c>
      <c r="FE124">
        <v>1</v>
      </c>
      <c r="FF124">
        <v>2</v>
      </c>
      <c r="FG124">
        <f t="shared" si="247"/>
        <v>1</v>
      </c>
      <c r="FH124">
        <v>1</v>
      </c>
      <c r="FI124">
        <v>2</v>
      </c>
      <c r="FJ124">
        <f t="shared" si="248"/>
        <v>1</v>
      </c>
      <c r="FK124">
        <v>1</v>
      </c>
      <c r="FL124">
        <v>1</v>
      </c>
      <c r="FM124">
        <f t="shared" si="249"/>
        <v>0</v>
      </c>
      <c r="FN124">
        <v>1</v>
      </c>
      <c r="FO124">
        <v>1</v>
      </c>
      <c r="FP124">
        <f t="shared" si="250"/>
        <v>0</v>
      </c>
      <c r="FQ124">
        <v>1</v>
      </c>
      <c r="FR124">
        <v>1</v>
      </c>
      <c r="FS124">
        <f t="shared" si="251"/>
        <v>0</v>
      </c>
      <c r="FT124" s="5" t="s">
        <v>1372</v>
      </c>
      <c r="FU124" s="5" t="s">
        <v>1372</v>
      </c>
      <c r="FV124" t="e">
        <f t="shared" si="252"/>
        <v>#VALUE!</v>
      </c>
      <c r="FW124">
        <v>1</v>
      </c>
      <c r="FX124">
        <v>1</v>
      </c>
      <c r="FY124">
        <f t="shared" si="253"/>
        <v>0</v>
      </c>
      <c r="FZ124">
        <v>1</v>
      </c>
      <c r="GA124">
        <v>1</v>
      </c>
      <c r="GB124">
        <f t="shared" si="254"/>
        <v>0</v>
      </c>
      <c r="GC124">
        <v>1</v>
      </c>
      <c r="GD124">
        <v>1</v>
      </c>
      <c r="GE124">
        <f t="shared" si="255"/>
        <v>0</v>
      </c>
      <c r="GF124">
        <v>1</v>
      </c>
      <c r="GG124">
        <v>1</v>
      </c>
      <c r="GH124">
        <f t="shared" si="256"/>
        <v>0</v>
      </c>
      <c r="GI124">
        <v>1</v>
      </c>
      <c r="GJ124">
        <v>1</v>
      </c>
      <c r="GK124">
        <f t="shared" si="257"/>
        <v>0</v>
      </c>
      <c r="GL124">
        <v>1</v>
      </c>
      <c r="GM124">
        <v>1</v>
      </c>
      <c r="GN124">
        <f t="shared" si="258"/>
        <v>0</v>
      </c>
    </row>
    <row r="125" spans="1:196" x14ac:dyDescent="0.2">
      <c r="A125" s="5">
        <v>67</v>
      </c>
      <c r="B125">
        <v>2</v>
      </c>
      <c r="C125">
        <v>1</v>
      </c>
      <c r="D125">
        <f t="shared" si="194"/>
        <v>1</v>
      </c>
      <c r="E125">
        <v>1</v>
      </c>
      <c r="F125">
        <v>2</v>
      </c>
      <c r="G125">
        <f t="shared" si="195"/>
        <v>0</v>
      </c>
      <c r="H125">
        <v>1</v>
      </c>
      <c r="I125">
        <v>2</v>
      </c>
      <c r="J125">
        <f t="shared" si="196"/>
        <v>1</v>
      </c>
      <c r="K125" s="5" t="s">
        <v>1372</v>
      </c>
      <c r="L125" s="5" t="s">
        <v>1372</v>
      </c>
      <c r="M125" t="e">
        <f t="shared" si="197"/>
        <v>#VALUE!</v>
      </c>
      <c r="N125">
        <v>1</v>
      </c>
      <c r="O125">
        <v>1</v>
      </c>
      <c r="P125">
        <f t="shared" si="198"/>
        <v>0</v>
      </c>
      <c r="Q125">
        <v>2</v>
      </c>
      <c r="R125">
        <v>2</v>
      </c>
      <c r="S125">
        <f t="shared" si="199"/>
        <v>0</v>
      </c>
      <c r="T125">
        <v>2</v>
      </c>
      <c r="U125">
        <v>3</v>
      </c>
      <c r="V125">
        <f t="shared" si="200"/>
        <v>1</v>
      </c>
      <c r="W125" s="5" t="s">
        <v>1372</v>
      </c>
      <c r="X125" s="5" t="s">
        <v>1372</v>
      </c>
      <c r="Y125" t="e">
        <f t="shared" si="201"/>
        <v>#VALUE!</v>
      </c>
      <c r="Z125" s="5" t="s">
        <v>1372</v>
      </c>
      <c r="AA125" s="5" t="s">
        <v>1372</v>
      </c>
      <c r="AB125" t="e">
        <f t="shared" si="202"/>
        <v>#VALUE!</v>
      </c>
      <c r="AC125">
        <v>1</v>
      </c>
      <c r="AD125">
        <v>2</v>
      </c>
      <c r="AE125">
        <f t="shared" si="203"/>
        <v>1</v>
      </c>
      <c r="AF125">
        <v>3</v>
      </c>
      <c r="AG125">
        <v>2</v>
      </c>
      <c r="AH125">
        <f t="shared" si="204"/>
        <v>1</v>
      </c>
      <c r="AI125" s="5" t="s">
        <v>1372</v>
      </c>
      <c r="AJ125" s="5" t="s">
        <v>1372</v>
      </c>
      <c r="AK125" t="e">
        <f t="shared" si="205"/>
        <v>#VALUE!</v>
      </c>
      <c r="AL125" s="5" t="s">
        <v>1372</v>
      </c>
      <c r="AM125" s="5" t="s">
        <v>1372</v>
      </c>
      <c r="AN125" t="e">
        <f t="shared" si="206"/>
        <v>#VALUE!</v>
      </c>
      <c r="AO125" s="5" t="s">
        <v>1372</v>
      </c>
      <c r="AP125" s="5" t="s">
        <v>1372</v>
      </c>
      <c r="AQ125" t="e">
        <f t="shared" si="207"/>
        <v>#VALUE!</v>
      </c>
      <c r="AR125">
        <v>3</v>
      </c>
      <c r="AS125">
        <v>2</v>
      </c>
      <c r="AT125">
        <f t="shared" si="208"/>
        <v>1</v>
      </c>
      <c r="AU125">
        <v>3</v>
      </c>
      <c r="AV125">
        <v>2</v>
      </c>
      <c r="AW125">
        <f t="shared" si="209"/>
        <v>1</v>
      </c>
      <c r="AX125">
        <v>3</v>
      </c>
      <c r="AY125">
        <v>2</v>
      </c>
      <c r="AZ125">
        <f t="shared" si="210"/>
        <v>1</v>
      </c>
      <c r="BA125" s="5" t="s">
        <v>1372</v>
      </c>
      <c r="BB125" s="5" t="s">
        <v>1372</v>
      </c>
      <c r="BC125" t="e">
        <f t="shared" si="211"/>
        <v>#VALUE!</v>
      </c>
      <c r="BD125">
        <v>1</v>
      </c>
      <c r="BE125">
        <v>2</v>
      </c>
      <c r="BF125">
        <f t="shared" si="212"/>
        <v>1</v>
      </c>
      <c r="BG125">
        <v>2</v>
      </c>
      <c r="BH125">
        <v>2</v>
      </c>
      <c r="BI125">
        <f t="shared" si="213"/>
        <v>0</v>
      </c>
      <c r="BJ125">
        <v>2</v>
      </c>
      <c r="BK125">
        <v>1</v>
      </c>
      <c r="BL125">
        <f t="shared" si="214"/>
        <v>1</v>
      </c>
      <c r="BM125" s="5" t="s">
        <v>1372</v>
      </c>
      <c r="BN125" s="5" t="s">
        <v>1372</v>
      </c>
      <c r="BO125" t="e">
        <f t="shared" si="215"/>
        <v>#VALUE!</v>
      </c>
      <c r="BP125">
        <v>1</v>
      </c>
      <c r="BQ125">
        <v>1</v>
      </c>
      <c r="BR125">
        <f t="shared" si="216"/>
        <v>0</v>
      </c>
      <c r="BS125">
        <v>1</v>
      </c>
      <c r="BT125">
        <v>1</v>
      </c>
      <c r="BU125">
        <f t="shared" si="217"/>
        <v>0</v>
      </c>
      <c r="BV125">
        <v>1</v>
      </c>
      <c r="BW125">
        <v>1</v>
      </c>
      <c r="BX125">
        <f t="shared" si="218"/>
        <v>0</v>
      </c>
      <c r="BY125">
        <v>1</v>
      </c>
      <c r="BZ125">
        <v>2</v>
      </c>
      <c r="CA125">
        <f t="shared" si="219"/>
        <v>1</v>
      </c>
      <c r="CB125">
        <v>1</v>
      </c>
      <c r="CC125">
        <v>1</v>
      </c>
      <c r="CD125">
        <f t="shared" si="220"/>
        <v>0</v>
      </c>
      <c r="CE125">
        <v>2</v>
      </c>
      <c r="CF125">
        <v>2</v>
      </c>
      <c r="CG125">
        <f t="shared" si="221"/>
        <v>0</v>
      </c>
      <c r="CH125">
        <v>1</v>
      </c>
      <c r="CI125">
        <v>1</v>
      </c>
      <c r="CJ125">
        <f t="shared" si="222"/>
        <v>0</v>
      </c>
      <c r="CK125" s="5" t="s">
        <v>1372</v>
      </c>
      <c r="CL125" s="5" t="s">
        <v>1372</v>
      </c>
      <c r="CM125" t="e">
        <f t="shared" si="223"/>
        <v>#VALUE!</v>
      </c>
      <c r="CN125" s="5" t="s">
        <v>1372</v>
      </c>
      <c r="CO125" s="5" t="s">
        <v>1372</v>
      </c>
      <c r="CP125" t="e">
        <f t="shared" si="224"/>
        <v>#VALUE!</v>
      </c>
      <c r="CQ125">
        <v>1</v>
      </c>
      <c r="CR125">
        <v>1</v>
      </c>
      <c r="CS125">
        <f t="shared" si="225"/>
        <v>0</v>
      </c>
      <c r="CT125">
        <v>3</v>
      </c>
      <c r="CU125">
        <v>2</v>
      </c>
      <c r="CV125">
        <f t="shared" si="226"/>
        <v>1</v>
      </c>
      <c r="CW125">
        <v>3</v>
      </c>
      <c r="CX125">
        <v>1</v>
      </c>
      <c r="CY125">
        <f t="shared" si="227"/>
        <v>2</v>
      </c>
      <c r="CZ125">
        <v>3</v>
      </c>
      <c r="DA125">
        <v>2</v>
      </c>
      <c r="DB125">
        <f t="shared" si="228"/>
        <v>1</v>
      </c>
      <c r="DC125">
        <v>4</v>
      </c>
      <c r="DD125">
        <v>2</v>
      </c>
      <c r="DE125">
        <f t="shared" si="229"/>
        <v>2</v>
      </c>
      <c r="DF125" s="5" t="s">
        <v>1372</v>
      </c>
      <c r="DG125" s="5" t="s">
        <v>1372</v>
      </c>
      <c r="DH125" t="e">
        <f t="shared" si="230"/>
        <v>#VALUE!</v>
      </c>
      <c r="DI125">
        <v>2</v>
      </c>
      <c r="DJ125">
        <v>2</v>
      </c>
      <c r="DK125">
        <f t="shared" si="231"/>
        <v>0</v>
      </c>
      <c r="DL125">
        <v>1</v>
      </c>
      <c r="DM125">
        <v>1</v>
      </c>
      <c r="DN125">
        <f t="shared" si="232"/>
        <v>0</v>
      </c>
      <c r="DO125">
        <v>3</v>
      </c>
      <c r="DP125">
        <v>2</v>
      </c>
      <c r="DQ125">
        <f t="shared" si="233"/>
        <v>1</v>
      </c>
      <c r="DR125">
        <v>1</v>
      </c>
      <c r="DS125">
        <v>1</v>
      </c>
      <c r="DT125">
        <f t="shared" si="234"/>
        <v>0</v>
      </c>
      <c r="DU125">
        <v>2</v>
      </c>
      <c r="DV125">
        <v>1</v>
      </c>
      <c r="DW125">
        <f t="shared" si="235"/>
        <v>1</v>
      </c>
      <c r="DX125">
        <v>2</v>
      </c>
      <c r="DY125">
        <v>1</v>
      </c>
      <c r="DZ125">
        <f t="shared" si="236"/>
        <v>1</v>
      </c>
      <c r="EA125" s="5" t="s">
        <v>1372</v>
      </c>
      <c r="EB125" s="5" t="s">
        <v>1372</v>
      </c>
      <c r="EC125" t="e">
        <f t="shared" si="237"/>
        <v>#VALUE!</v>
      </c>
      <c r="ED125">
        <v>1</v>
      </c>
      <c r="EE125">
        <v>1</v>
      </c>
      <c r="EF125">
        <f t="shared" si="238"/>
        <v>0</v>
      </c>
      <c r="EG125">
        <v>1</v>
      </c>
      <c r="EH125">
        <v>2</v>
      </c>
      <c r="EI125">
        <f t="shared" si="239"/>
        <v>1</v>
      </c>
      <c r="EJ125">
        <v>2</v>
      </c>
      <c r="EK125">
        <v>2</v>
      </c>
      <c r="EL125">
        <f t="shared" si="240"/>
        <v>0</v>
      </c>
      <c r="EM125">
        <v>1</v>
      </c>
      <c r="EN125">
        <v>2</v>
      </c>
      <c r="EO125">
        <f t="shared" si="241"/>
        <v>1</v>
      </c>
      <c r="EP125">
        <v>1</v>
      </c>
      <c r="EQ125">
        <v>2</v>
      </c>
      <c r="ER125">
        <f t="shared" si="242"/>
        <v>1</v>
      </c>
      <c r="ES125" s="5" t="s">
        <v>1372</v>
      </c>
      <c r="ET125">
        <v>1</v>
      </c>
      <c r="EU125" t="e">
        <f t="shared" si="243"/>
        <v>#VALUE!</v>
      </c>
      <c r="EV125">
        <v>1</v>
      </c>
      <c r="EW125">
        <v>1</v>
      </c>
      <c r="EX125">
        <f t="shared" si="244"/>
        <v>0</v>
      </c>
      <c r="EY125">
        <v>2</v>
      </c>
      <c r="EZ125">
        <v>1</v>
      </c>
      <c r="FA125">
        <f t="shared" si="245"/>
        <v>1</v>
      </c>
      <c r="FB125" s="5" t="s">
        <v>1372</v>
      </c>
      <c r="FC125" s="5" t="s">
        <v>1372</v>
      </c>
      <c r="FD125" t="e">
        <f t="shared" si="246"/>
        <v>#VALUE!</v>
      </c>
      <c r="FE125">
        <v>2</v>
      </c>
      <c r="FF125">
        <v>1</v>
      </c>
      <c r="FG125">
        <f t="shared" si="247"/>
        <v>1</v>
      </c>
      <c r="FH125" s="5" t="s">
        <v>1372</v>
      </c>
      <c r="FI125" s="5" t="s">
        <v>1372</v>
      </c>
      <c r="FJ125" t="e">
        <f t="shared" si="248"/>
        <v>#VALUE!</v>
      </c>
      <c r="FK125" s="5" t="s">
        <v>1372</v>
      </c>
      <c r="FL125" s="5" t="s">
        <v>1372</v>
      </c>
      <c r="FM125" t="e">
        <f t="shared" si="249"/>
        <v>#VALUE!</v>
      </c>
      <c r="FN125">
        <v>1</v>
      </c>
      <c r="FO125">
        <v>1</v>
      </c>
      <c r="FP125">
        <f t="shared" si="250"/>
        <v>0</v>
      </c>
      <c r="FQ125">
        <v>2</v>
      </c>
      <c r="FR125">
        <v>1</v>
      </c>
      <c r="FS125">
        <f t="shared" si="251"/>
        <v>1</v>
      </c>
      <c r="FT125" s="5" t="s">
        <v>1372</v>
      </c>
      <c r="FU125" s="5" t="s">
        <v>1372</v>
      </c>
      <c r="FV125" t="e">
        <f t="shared" si="252"/>
        <v>#VALUE!</v>
      </c>
      <c r="FW125">
        <v>1</v>
      </c>
      <c r="FX125">
        <v>1</v>
      </c>
      <c r="FY125">
        <f t="shared" si="253"/>
        <v>0</v>
      </c>
      <c r="FZ125">
        <v>2</v>
      </c>
      <c r="GA125">
        <v>3</v>
      </c>
      <c r="GB125">
        <f t="shared" si="254"/>
        <v>1</v>
      </c>
      <c r="GC125">
        <v>2</v>
      </c>
      <c r="GD125">
        <v>1</v>
      </c>
      <c r="GE125">
        <f t="shared" si="255"/>
        <v>1</v>
      </c>
      <c r="GF125">
        <v>1</v>
      </c>
      <c r="GG125">
        <v>1</v>
      </c>
      <c r="GH125">
        <f t="shared" si="256"/>
        <v>0</v>
      </c>
      <c r="GI125">
        <v>2</v>
      </c>
      <c r="GJ125">
        <v>2</v>
      </c>
      <c r="GK125">
        <f t="shared" si="257"/>
        <v>0</v>
      </c>
      <c r="GL125" s="5" t="s">
        <v>1372</v>
      </c>
      <c r="GM125" s="5" t="s">
        <v>1372</v>
      </c>
      <c r="GN125" t="e">
        <f t="shared" si="258"/>
        <v>#VALUE!</v>
      </c>
    </row>
    <row r="126" spans="1:196" x14ac:dyDescent="0.2">
      <c r="A126" s="5">
        <v>68</v>
      </c>
      <c r="B126">
        <v>1</v>
      </c>
      <c r="C126">
        <v>1</v>
      </c>
      <c r="D126">
        <f t="shared" si="194"/>
        <v>0</v>
      </c>
      <c r="E126">
        <v>1</v>
      </c>
      <c r="F126">
        <v>1</v>
      </c>
      <c r="G126">
        <f t="shared" si="195"/>
        <v>0</v>
      </c>
      <c r="H126" s="5" t="s">
        <v>1372</v>
      </c>
      <c r="I126" s="5" t="s">
        <v>1372</v>
      </c>
      <c r="J126" t="e">
        <f t="shared" si="196"/>
        <v>#VALUE!</v>
      </c>
      <c r="K126" s="5" t="s">
        <v>1372</v>
      </c>
      <c r="L126" s="5" t="s">
        <v>1372</v>
      </c>
      <c r="M126" t="e">
        <f t="shared" si="197"/>
        <v>#VALUE!</v>
      </c>
      <c r="N126">
        <v>1</v>
      </c>
      <c r="O126">
        <v>1</v>
      </c>
      <c r="P126">
        <f t="shared" si="198"/>
        <v>0</v>
      </c>
      <c r="Q126">
        <v>1</v>
      </c>
      <c r="R126">
        <v>1</v>
      </c>
      <c r="S126">
        <f t="shared" si="199"/>
        <v>0</v>
      </c>
      <c r="T126" s="5" t="s">
        <v>1372</v>
      </c>
      <c r="U126" s="5" t="s">
        <v>1372</v>
      </c>
      <c r="V126" t="e">
        <f t="shared" si="200"/>
        <v>#VALUE!</v>
      </c>
      <c r="W126" s="5" t="s">
        <v>1372</v>
      </c>
      <c r="X126" s="5" t="s">
        <v>1372</v>
      </c>
      <c r="Y126" t="e">
        <f t="shared" si="201"/>
        <v>#VALUE!</v>
      </c>
      <c r="Z126" s="5" t="s">
        <v>1372</v>
      </c>
      <c r="AA126" s="5" t="s">
        <v>1372</v>
      </c>
      <c r="AB126" t="e">
        <f t="shared" si="202"/>
        <v>#VALUE!</v>
      </c>
      <c r="AC126">
        <v>1</v>
      </c>
      <c r="AD126">
        <v>1</v>
      </c>
      <c r="AE126">
        <f t="shared" si="203"/>
        <v>0</v>
      </c>
      <c r="AF126">
        <v>1</v>
      </c>
      <c r="AG126">
        <v>1</v>
      </c>
      <c r="AH126">
        <f t="shared" si="204"/>
        <v>0</v>
      </c>
      <c r="AI126">
        <v>1</v>
      </c>
      <c r="AJ126">
        <v>2</v>
      </c>
      <c r="AK126">
        <f t="shared" si="205"/>
        <v>1</v>
      </c>
      <c r="AL126" s="5" t="s">
        <v>1372</v>
      </c>
      <c r="AM126" s="5" t="s">
        <v>1372</v>
      </c>
      <c r="AN126" t="e">
        <f t="shared" si="206"/>
        <v>#VALUE!</v>
      </c>
      <c r="AO126" s="5" t="s">
        <v>1372</v>
      </c>
      <c r="AP126" s="5" t="s">
        <v>1372</v>
      </c>
      <c r="AQ126" t="e">
        <f t="shared" si="207"/>
        <v>#VALUE!</v>
      </c>
      <c r="AR126">
        <v>1</v>
      </c>
      <c r="AS126">
        <v>1</v>
      </c>
      <c r="AT126">
        <f t="shared" si="208"/>
        <v>0</v>
      </c>
      <c r="AU126">
        <v>1</v>
      </c>
      <c r="AV126">
        <v>1</v>
      </c>
      <c r="AW126">
        <f t="shared" si="209"/>
        <v>0</v>
      </c>
      <c r="AX126">
        <v>1</v>
      </c>
      <c r="AY126">
        <v>1</v>
      </c>
      <c r="AZ126">
        <f t="shared" si="210"/>
        <v>0</v>
      </c>
      <c r="BA126" s="5" t="s">
        <v>1372</v>
      </c>
      <c r="BB126" s="5" t="s">
        <v>1372</v>
      </c>
      <c r="BC126" t="e">
        <f t="shared" si="211"/>
        <v>#VALUE!</v>
      </c>
      <c r="BD126">
        <v>1</v>
      </c>
      <c r="BE126">
        <v>1</v>
      </c>
      <c r="BF126">
        <f t="shared" si="212"/>
        <v>0</v>
      </c>
      <c r="BG126">
        <v>1</v>
      </c>
      <c r="BH126">
        <v>1</v>
      </c>
      <c r="BI126">
        <f t="shared" si="213"/>
        <v>0</v>
      </c>
      <c r="BJ126">
        <v>1</v>
      </c>
      <c r="BK126">
        <v>1</v>
      </c>
      <c r="BL126">
        <f t="shared" si="214"/>
        <v>0</v>
      </c>
      <c r="BM126" s="5" t="s">
        <v>1372</v>
      </c>
      <c r="BN126" s="5" t="s">
        <v>1372</v>
      </c>
      <c r="BO126" t="e">
        <f t="shared" si="215"/>
        <v>#VALUE!</v>
      </c>
      <c r="BP126">
        <v>1</v>
      </c>
      <c r="BQ126">
        <v>2</v>
      </c>
      <c r="BR126">
        <f t="shared" si="216"/>
        <v>1</v>
      </c>
      <c r="BS126">
        <v>1</v>
      </c>
      <c r="BT126">
        <v>1</v>
      </c>
      <c r="BU126">
        <f t="shared" si="217"/>
        <v>0</v>
      </c>
      <c r="BV126">
        <v>1</v>
      </c>
      <c r="BW126">
        <v>1</v>
      </c>
      <c r="BX126">
        <f t="shared" si="218"/>
        <v>0</v>
      </c>
      <c r="BY126" s="5" t="s">
        <v>1372</v>
      </c>
      <c r="BZ126" s="5" t="s">
        <v>1372</v>
      </c>
      <c r="CA126" t="e">
        <f t="shared" si="219"/>
        <v>#VALUE!</v>
      </c>
      <c r="CB126">
        <v>1</v>
      </c>
      <c r="CC126">
        <v>1</v>
      </c>
      <c r="CD126">
        <f t="shared" si="220"/>
        <v>0</v>
      </c>
      <c r="CE126">
        <v>1</v>
      </c>
      <c r="CF126">
        <v>2</v>
      </c>
      <c r="CG126">
        <f t="shared" si="221"/>
        <v>1</v>
      </c>
      <c r="CH126" s="5" t="s">
        <v>1372</v>
      </c>
      <c r="CI126" s="5" t="s">
        <v>1372</v>
      </c>
      <c r="CJ126" t="e">
        <f t="shared" si="222"/>
        <v>#VALUE!</v>
      </c>
      <c r="CK126" s="5" t="s">
        <v>1372</v>
      </c>
      <c r="CL126" s="5" t="s">
        <v>1372</v>
      </c>
      <c r="CM126" t="e">
        <f t="shared" si="223"/>
        <v>#VALUE!</v>
      </c>
      <c r="CN126" s="5" t="s">
        <v>1372</v>
      </c>
      <c r="CO126" s="5" t="s">
        <v>1372</v>
      </c>
      <c r="CP126" t="e">
        <f t="shared" si="224"/>
        <v>#VALUE!</v>
      </c>
      <c r="CQ126">
        <v>1</v>
      </c>
      <c r="CR126">
        <v>2</v>
      </c>
      <c r="CS126">
        <f t="shared" si="225"/>
        <v>1</v>
      </c>
      <c r="CT126" s="5" t="s">
        <v>1372</v>
      </c>
      <c r="CU126" s="5" t="s">
        <v>1372</v>
      </c>
      <c r="CV126" t="e">
        <f t="shared" si="226"/>
        <v>#VALUE!</v>
      </c>
      <c r="CW126" s="5" t="s">
        <v>1372</v>
      </c>
      <c r="CX126" s="5" t="s">
        <v>1372</v>
      </c>
      <c r="CY126" t="e">
        <f t="shared" si="227"/>
        <v>#VALUE!</v>
      </c>
      <c r="CZ126">
        <v>1</v>
      </c>
      <c r="DA126">
        <v>2</v>
      </c>
      <c r="DB126">
        <f t="shared" si="228"/>
        <v>1</v>
      </c>
      <c r="DC126">
        <v>1</v>
      </c>
      <c r="DD126">
        <v>2</v>
      </c>
      <c r="DE126">
        <f t="shared" si="229"/>
        <v>1</v>
      </c>
      <c r="DF126">
        <v>1</v>
      </c>
      <c r="DG126">
        <v>2</v>
      </c>
      <c r="DH126">
        <f t="shared" si="230"/>
        <v>1</v>
      </c>
      <c r="DI126">
        <v>1</v>
      </c>
      <c r="DJ126">
        <v>2</v>
      </c>
      <c r="DK126">
        <f t="shared" si="231"/>
        <v>1</v>
      </c>
      <c r="DL126">
        <v>1</v>
      </c>
      <c r="DM126">
        <v>2</v>
      </c>
      <c r="DN126">
        <f t="shared" si="232"/>
        <v>1</v>
      </c>
      <c r="DO126" s="5" t="s">
        <v>1372</v>
      </c>
      <c r="DP126" s="5" t="s">
        <v>1372</v>
      </c>
      <c r="DQ126" t="e">
        <f t="shared" si="233"/>
        <v>#VALUE!</v>
      </c>
      <c r="DR126">
        <v>1</v>
      </c>
      <c r="DS126">
        <v>2</v>
      </c>
      <c r="DT126">
        <f t="shared" si="234"/>
        <v>1</v>
      </c>
      <c r="DU126">
        <v>1</v>
      </c>
      <c r="DV126">
        <v>2</v>
      </c>
      <c r="DW126">
        <f t="shared" si="235"/>
        <v>1</v>
      </c>
      <c r="DX126" s="5" t="s">
        <v>1372</v>
      </c>
      <c r="DY126" s="5" t="s">
        <v>1372</v>
      </c>
      <c r="DZ126" t="e">
        <f t="shared" si="236"/>
        <v>#VALUE!</v>
      </c>
      <c r="EA126" s="5" t="s">
        <v>1372</v>
      </c>
      <c r="EB126" s="5" t="s">
        <v>1372</v>
      </c>
      <c r="EC126" t="e">
        <f t="shared" si="237"/>
        <v>#VALUE!</v>
      </c>
      <c r="ED126">
        <v>1</v>
      </c>
      <c r="EE126">
        <v>3</v>
      </c>
      <c r="EF126">
        <f t="shared" si="238"/>
        <v>2</v>
      </c>
      <c r="EG126">
        <v>1</v>
      </c>
      <c r="EH126">
        <v>1</v>
      </c>
      <c r="EI126">
        <f t="shared" si="239"/>
        <v>0</v>
      </c>
      <c r="EJ126">
        <v>1</v>
      </c>
      <c r="EK126">
        <v>1</v>
      </c>
      <c r="EL126">
        <f t="shared" si="240"/>
        <v>0</v>
      </c>
      <c r="EM126">
        <v>1</v>
      </c>
      <c r="EN126">
        <v>1</v>
      </c>
      <c r="EO126">
        <f t="shared" si="241"/>
        <v>0</v>
      </c>
      <c r="EP126">
        <v>1</v>
      </c>
      <c r="EQ126">
        <v>1</v>
      </c>
      <c r="ER126">
        <f t="shared" si="242"/>
        <v>0</v>
      </c>
      <c r="ES126">
        <v>1</v>
      </c>
      <c r="ET126">
        <v>1</v>
      </c>
      <c r="EU126">
        <f t="shared" si="243"/>
        <v>0</v>
      </c>
      <c r="EV126">
        <v>1</v>
      </c>
      <c r="EW126">
        <v>1</v>
      </c>
      <c r="EX126">
        <f t="shared" si="244"/>
        <v>0</v>
      </c>
      <c r="EY126">
        <v>1</v>
      </c>
      <c r="EZ126">
        <v>2</v>
      </c>
      <c r="FA126">
        <f t="shared" si="245"/>
        <v>1</v>
      </c>
      <c r="FB126">
        <v>1</v>
      </c>
      <c r="FC126">
        <v>2</v>
      </c>
      <c r="FD126">
        <f t="shared" si="246"/>
        <v>1</v>
      </c>
      <c r="FE126">
        <v>1</v>
      </c>
      <c r="FF126">
        <v>1</v>
      </c>
      <c r="FG126">
        <f t="shared" si="247"/>
        <v>0</v>
      </c>
      <c r="FH126">
        <v>1</v>
      </c>
      <c r="FI126">
        <v>2</v>
      </c>
      <c r="FJ126">
        <f t="shared" si="248"/>
        <v>1</v>
      </c>
      <c r="FK126">
        <v>1</v>
      </c>
      <c r="FL126">
        <v>1</v>
      </c>
      <c r="FM126">
        <f t="shared" si="249"/>
        <v>0</v>
      </c>
      <c r="FN126">
        <v>1</v>
      </c>
      <c r="FO126">
        <v>1</v>
      </c>
      <c r="FP126">
        <f t="shared" si="250"/>
        <v>0</v>
      </c>
      <c r="FQ126">
        <v>1</v>
      </c>
      <c r="FR126">
        <v>1</v>
      </c>
      <c r="FS126">
        <f t="shared" si="251"/>
        <v>0</v>
      </c>
      <c r="FT126" s="5" t="s">
        <v>1372</v>
      </c>
      <c r="FU126" s="5" t="s">
        <v>1372</v>
      </c>
      <c r="FV126" t="e">
        <f t="shared" si="252"/>
        <v>#VALUE!</v>
      </c>
      <c r="FW126">
        <v>1</v>
      </c>
      <c r="FX126">
        <v>1</v>
      </c>
      <c r="FY126">
        <f t="shared" si="253"/>
        <v>0</v>
      </c>
      <c r="FZ126">
        <v>1</v>
      </c>
      <c r="GA126">
        <v>1</v>
      </c>
      <c r="GB126">
        <f t="shared" si="254"/>
        <v>0</v>
      </c>
      <c r="GC126" s="5" t="s">
        <v>1372</v>
      </c>
      <c r="GD126" s="5" t="s">
        <v>1372</v>
      </c>
      <c r="GE126" t="e">
        <f t="shared" si="255"/>
        <v>#VALUE!</v>
      </c>
      <c r="GF126">
        <v>1</v>
      </c>
      <c r="GG126">
        <v>1</v>
      </c>
      <c r="GH126">
        <f t="shared" si="256"/>
        <v>0</v>
      </c>
      <c r="GI126">
        <v>2</v>
      </c>
      <c r="GJ126">
        <v>2</v>
      </c>
      <c r="GK126">
        <f t="shared" si="257"/>
        <v>0</v>
      </c>
      <c r="GL126" s="5" t="s">
        <v>1372</v>
      </c>
      <c r="GM126" s="5" t="s">
        <v>1372</v>
      </c>
      <c r="GN126" t="e">
        <f t="shared" si="258"/>
        <v>#VALUE!</v>
      </c>
    </row>
    <row r="127" spans="1:196" x14ac:dyDescent="0.2">
      <c r="A127" s="5">
        <v>69</v>
      </c>
      <c r="B127">
        <v>1</v>
      </c>
      <c r="C127">
        <v>2</v>
      </c>
      <c r="D127">
        <f t="shared" si="194"/>
        <v>1</v>
      </c>
      <c r="E127">
        <v>2</v>
      </c>
      <c r="F127">
        <v>2</v>
      </c>
      <c r="G127">
        <f t="shared" si="195"/>
        <v>0</v>
      </c>
      <c r="H127" s="5" t="s">
        <v>1372</v>
      </c>
      <c r="I127" s="5" t="s">
        <v>1372</v>
      </c>
      <c r="J127" t="e">
        <f t="shared" si="196"/>
        <v>#VALUE!</v>
      </c>
      <c r="K127" s="5" t="s">
        <v>1372</v>
      </c>
      <c r="L127" s="5" t="s">
        <v>1372</v>
      </c>
      <c r="M127" t="e">
        <f t="shared" si="197"/>
        <v>#VALUE!</v>
      </c>
      <c r="N127">
        <v>1</v>
      </c>
      <c r="O127">
        <v>2</v>
      </c>
      <c r="P127">
        <f t="shared" si="198"/>
        <v>1</v>
      </c>
      <c r="Q127">
        <v>2</v>
      </c>
      <c r="R127">
        <v>2</v>
      </c>
      <c r="S127">
        <f t="shared" si="199"/>
        <v>0</v>
      </c>
      <c r="T127" s="5" t="s">
        <v>1372</v>
      </c>
      <c r="U127" s="5" t="s">
        <v>1372</v>
      </c>
      <c r="V127" t="e">
        <f t="shared" si="200"/>
        <v>#VALUE!</v>
      </c>
      <c r="W127" s="5" t="s">
        <v>1372</v>
      </c>
      <c r="X127" s="5" t="s">
        <v>1372</v>
      </c>
      <c r="Y127" t="e">
        <f t="shared" si="201"/>
        <v>#VALUE!</v>
      </c>
      <c r="Z127" s="5" t="s">
        <v>1372</v>
      </c>
      <c r="AA127" s="5" t="s">
        <v>1372</v>
      </c>
      <c r="AB127" t="e">
        <f t="shared" si="202"/>
        <v>#VALUE!</v>
      </c>
      <c r="AC127">
        <v>2</v>
      </c>
      <c r="AD127">
        <v>2</v>
      </c>
      <c r="AE127">
        <f t="shared" si="203"/>
        <v>0</v>
      </c>
      <c r="AF127">
        <v>1</v>
      </c>
      <c r="AG127">
        <v>1</v>
      </c>
      <c r="AH127">
        <f t="shared" si="204"/>
        <v>0</v>
      </c>
      <c r="AI127" s="5" t="s">
        <v>1372</v>
      </c>
      <c r="AJ127" s="5" t="s">
        <v>1372</v>
      </c>
      <c r="AK127" t="e">
        <f t="shared" si="205"/>
        <v>#VALUE!</v>
      </c>
      <c r="AL127" s="5" t="s">
        <v>1372</v>
      </c>
      <c r="AM127" s="5" t="s">
        <v>1372</v>
      </c>
      <c r="AN127" t="e">
        <f t="shared" si="206"/>
        <v>#VALUE!</v>
      </c>
      <c r="AO127" s="5" t="s">
        <v>1372</v>
      </c>
      <c r="AP127" s="5" t="s">
        <v>1372</v>
      </c>
      <c r="AQ127" t="e">
        <f t="shared" si="207"/>
        <v>#VALUE!</v>
      </c>
      <c r="AR127">
        <v>1</v>
      </c>
      <c r="AS127">
        <v>1</v>
      </c>
      <c r="AT127">
        <f t="shared" si="208"/>
        <v>0</v>
      </c>
      <c r="AU127">
        <v>1</v>
      </c>
      <c r="AV127">
        <v>2</v>
      </c>
      <c r="AW127">
        <f t="shared" si="209"/>
        <v>1</v>
      </c>
      <c r="AX127" s="5" t="s">
        <v>1372</v>
      </c>
      <c r="AY127" s="5" t="s">
        <v>1372</v>
      </c>
      <c r="AZ127" t="e">
        <f t="shared" si="210"/>
        <v>#VALUE!</v>
      </c>
      <c r="BA127" s="5" t="s">
        <v>1372</v>
      </c>
      <c r="BB127" s="5" t="s">
        <v>1372</v>
      </c>
      <c r="BC127" t="e">
        <f t="shared" si="211"/>
        <v>#VALUE!</v>
      </c>
      <c r="BD127">
        <v>2</v>
      </c>
      <c r="BE127">
        <v>3</v>
      </c>
      <c r="BF127">
        <f t="shared" si="212"/>
        <v>1</v>
      </c>
      <c r="BG127">
        <v>1</v>
      </c>
      <c r="BH127">
        <v>1</v>
      </c>
      <c r="BI127">
        <f t="shared" si="213"/>
        <v>0</v>
      </c>
      <c r="BJ127">
        <v>1</v>
      </c>
      <c r="BK127">
        <v>2</v>
      </c>
      <c r="BL127">
        <f t="shared" si="214"/>
        <v>1</v>
      </c>
      <c r="BM127" s="5" t="s">
        <v>1372</v>
      </c>
      <c r="BN127" s="5" t="s">
        <v>1372</v>
      </c>
      <c r="BO127" t="e">
        <f t="shared" si="215"/>
        <v>#VALUE!</v>
      </c>
      <c r="BP127">
        <v>1</v>
      </c>
      <c r="BQ127">
        <v>1</v>
      </c>
      <c r="BR127">
        <f t="shared" si="216"/>
        <v>0</v>
      </c>
      <c r="BS127">
        <v>1</v>
      </c>
      <c r="BT127">
        <v>2</v>
      </c>
      <c r="BU127">
        <f t="shared" si="217"/>
        <v>1</v>
      </c>
      <c r="BV127">
        <v>1</v>
      </c>
      <c r="BW127">
        <v>2</v>
      </c>
      <c r="BX127">
        <f t="shared" si="218"/>
        <v>1</v>
      </c>
      <c r="BY127" s="5" t="s">
        <v>1372</v>
      </c>
      <c r="BZ127" s="5" t="s">
        <v>1372</v>
      </c>
      <c r="CA127" t="e">
        <f t="shared" si="219"/>
        <v>#VALUE!</v>
      </c>
      <c r="CB127">
        <v>1</v>
      </c>
      <c r="CC127">
        <v>2</v>
      </c>
      <c r="CD127">
        <f t="shared" si="220"/>
        <v>1</v>
      </c>
      <c r="CE127">
        <v>1</v>
      </c>
      <c r="CF127">
        <v>1</v>
      </c>
      <c r="CG127">
        <f t="shared" si="221"/>
        <v>0</v>
      </c>
      <c r="CH127" s="5" t="s">
        <v>1372</v>
      </c>
      <c r="CI127" s="5" t="s">
        <v>1372</v>
      </c>
      <c r="CJ127" t="e">
        <f t="shared" si="222"/>
        <v>#VALUE!</v>
      </c>
      <c r="CK127" s="5" t="s">
        <v>1372</v>
      </c>
      <c r="CL127" s="5" t="s">
        <v>1372</v>
      </c>
      <c r="CM127" t="e">
        <f t="shared" si="223"/>
        <v>#VALUE!</v>
      </c>
      <c r="CN127" s="5" t="s">
        <v>1372</v>
      </c>
      <c r="CO127" s="5" t="s">
        <v>1372</v>
      </c>
      <c r="CP127" t="e">
        <f t="shared" si="224"/>
        <v>#VALUE!</v>
      </c>
      <c r="CQ127">
        <v>1</v>
      </c>
      <c r="CR127">
        <v>1</v>
      </c>
      <c r="CS127">
        <f t="shared" si="225"/>
        <v>0</v>
      </c>
      <c r="CT127">
        <v>1</v>
      </c>
      <c r="CU127">
        <v>2</v>
      </c>
      <c r="CV127">
        <f t="shared" si="226"/>
        <v>1</v>
      </c>
      <c r="CW127" s="5" t="s">
        <v>1372</v>
      </c>
      <c r="CX127" s="5" t="s">
        <v>1372</v>
      </c>
      <c r="CY127" t="e">
        <f t="shared" si="227"/>
        <v>#VALUE!</v>
      </c>
      <c r="CZ127">
        <v>1</v>
      </c>
      <c r="DA127">
        <v>1</v>
      </c>
      <c r="DB127">
        <f t="shared" si="228"/>
        <v>0</v>
      </c>
      <c r="DC127">
        <v>1</v>
      </c>
      <c r="DD127">
        <v>1</v>
      </c>
      <c r="DE127">
        <f t="shared" si="229"/>
        <v>0</v>
      </c>
      <c r="DF127">
        <v>1</v>
      </c>
      <c r="DG127">
        <v>2</v>
      </c>
      <c r="DH127">
        <f t="shared" si="230"/>
        <v>1</v>
      </c>
      <c r="DI127">
        <v>1</v>
      </c>
      <c r="DJ127">
        <v>2</v>
      </c>
      <c r="DK127">
        <f t="shared" si="231"/>
        <v>1</v>
      </c>
      <c r="DL127">
        <v>1</v>
      </c>
      <c r="DM127">
        <v>1</v>
      </c>
      <c r="DN127">
        <f t="shared" si="232"/>
        <v>0</v>
      </c>
      <c r="DO127" s="5" t="s">
        <v>1372</v>
      </c>
      <c r="DP127" s="5" t="s">
        <v>1372</v>
      </c>
      <c r="DQ127" t="e">
        <f t="shared" si="233"/>
        <v>#VALUE!</v>
      </c>
      <c r="DR127">
        <v>1</v>
      </c>
      <c r="DS127">
        <v>2</v>
      </c>
      <c r="DT127">
        <f t="shared" si="234"/>
        <v>1</v>
      </c>
      <c r="DU127">
        <v>1</v>
      </c>
      <c r="DV127">
        <v>2</v>
      </c>
      <c r="DW127">
        <f t="shared" si="235"/>
        <v>1</v>
      </c>
      <c r="DX127" s="5" t="s">
        <v>1372</v>
      </c>
      <c r="DY127" s="5" t="s">
        <v>1372</v>
      </c>
      <c r="DZ127" t="e">
        <f t="shared" si="236"/>
        <v>#VALUE!</v>
      </c>
      <c r="EA127" s="5" t="s">
        <v>1372</v>
      </c>
      <c r="EB127" s="5" t="s">
        <v>1372</v>
      </c>
      <c r="EC127" t="e">
        <f t="shared" si="237"/>
        <v>#VALUE!</v>
      </c>
      <c r="ED127">
        <v>1</v>
      </c>
      <c r="EE127">
        <v>2</v>
      </c>
      <c r="EF127">
        <f t="shared" si="238"/>
        <v>1</v>
      </c>
      <c r="EG127">
        <v>1</v>
      </c>
      <c r="EH127">
        <v>2</v>
      </c>
      <c r="EI127">
        <f t="shared" si="239"/>
        <v>1</v>
      </c>
      <c r="EJ127" s="5" t="s">
        <v>1372</v>
      </c>
      <c r="EK127" s="5" t="s">
        <v>1372</v>
      </c>
      <c r="EL127" t="e">
        <f t="shared" si="240"/>
        <v>#VALUE!</v>
      </c>
      <c r="EM127">
        <v>1</v>
      </c>
      <c r="EN127">
        <v>2</v>
      </c>
      <c r="EO127">
        <f t="shared" si="241"/>
        <v>1</v>
      </c>
      <c r="EP127">
        <v>1</v>
      </c>
      <c r="EQ127">
        <v>1</v>
      </c>
      <c r="ER127">
        <f t="shared" si="242"/>
        <v>0</v>
      </c>
      <c r="ES127" s="5" t="s">
        <v>1372</v>
      </c>
      <c r="ET127" s="5" t="s">
        <v>1372</v>
      </c>
      <c r="EU127" t="e">
        <f t="shared" si="243"/>
        <v>#VALUE!</v>
      </c>
      <c r="EV127">
        <v>1</v>
      </c>
      <c r="EW127">
        <v>1</v>
      </c>
      <c r="EX127">
        <f t="shared" si="244"/>
        <v>0</v>
      </c>
      <c r="EY127" s="5" t="s">
        <v>1372</v>
      </c>
      <c r="EZ127" s="5" t="s">
        <v>1372</v>
      </c>
      <c r="FA127" t="e">
        <f t="shared" si="245"/>
        <v>#VALUE!</v>
      </c>
      <c r="FB127" s="5" t="s">
        <v>1372</v>
      </c>
      <c r="FC127" s="5" t="s">
        <v>1372</v>
      </c>
      <c r="FD127" t="e">
        <f t="shared" si="246"/>
        <v>#VALUE!</v>
      </c>
      <c r="FE127">
        <v>1</v>
      </c>
      <c r="FF127">
        <v>1</v>
      </c>
      <c r="FG127">
        <f t="shared" si="247"/>
        <v>0</v>
      </c>
      <c r="FH127">
        <v>1</v>
      </c>
      <c r="FI127">
        <v>1</v>
      </c>
      <c r="FJ127">
        <f t="shared" si="248"/>
        <v>0</v>
      </c>
      <c r="FK127" s="5" t="s">
        <v>1372</v>
      </c>
      <c r="FL127" s="5" t="s">
        <v>1372</v>
      </c>
      <c r="FM127" t="e">
        <f t="shared" si="249"/>
        <v>#VALUE!</v>
      </c>
      <c r="FN127">
        <v>1</v>
      </c>
      <c r="FO127">
        <v>1</v>
      </c>
      <c r="FP127">
        <f t="shared" si="250"/>
        <v>0</v>
      </c>
      <c r="FQ127">
        <v>1</v>
      </c>
      <c r="FR127">
        <v>1</v>
      </c>
      <c r="FS127">
        <f t="shared" si="251"/>
        <v>0</v>
      </c>
      <c r="FT127" s="5" t="s">
        <v>1372</v>
      </c>
      <c r="FU127" s="5" t="s">
        <v>1372</v>
      </c>
      <c r="FV127" t="e">
        <f t="shared" si="252"/>
        <v>#VALUE!</v>
      </c>
      <c r="FW127">
        <v>1</v>
      </c>
      <c r="FX127">
        <v>2</v>
      </c>
      <c r="FY127">
        <f t="shared" si="253"/>
        <v>1</v>
      </c>
      <c r="FZ127">
        <v>1</v>
      </c>
      <c r="GA127">
        <v>2</v>
      </c>
      <c r="GB127">
        <f t="shared" si="254"/>
        <v>1</v>
      </c>
      <c r="GC127" s="5" t="s">
        <v>1372</v>
      </c>
      <c r="GD127" s="5" t="s">
        <v>1372</v>
      </c>
      <c r="GE127" t="e">
        <f t="shared" si="255"/>
        <v>#VALUE!</v>
      </c>
      <c r="GF127">
        <v>1</v>
      </c>
      <c r="GG127">
        <v>1</v>
      </c>
      <c r="GH127">
        <f t="shared" si="256"/>
        <v>0</v>
      </c>
      <c r="GI127">
        <v>2</v>
      </c>
      <c r="GJ127">
        <v>2</v>
      </c>
      <c r="GK127">
        <f t="shared" si="257"/>
        <v>0</v>
      </c>
      <c r="GL127" s="5" t="s">
        <v>1372</v>
      </c>
      <c r="GM127" s="5" t="s">
        <v>1372</v>
      </c>
      <c r="GN127" t="e">
        <f t="shared" si="258"/>
        <v>#VALUE!</v>
      </c>
    </row>
    <row r="128" spans="1:196" x14ac:dyDescent="0.2">
      <c r="F128" s="5"/>
      <c r="H128" s="5"/>
      <c r="I128" s="5"/>
      <c r="J128" s="5"/>
      <c r="T128" s="5"/>
    </row>
    <row r="129" spans="6:182" x14ac:dyDescent="0.2">
      <c r="F129" s="5"/>
      <c r="H129" s="5"/>
      <c r="I129" s="5"/>
      <c r="J129" s="5"/>
      <c r="T129" s="5"/>
    </row>
    <row r="130" spans="6:182" x14ac:dyDescent="0.2">
      <c r="F130" s="5"/>
      <c r="H130" s="5"/>
      <c r="I130" s="5"/>
      <c r="J130" s="5"/>
      <c r="T130" s="5"/>
    </row>
    <row r="131" spans="6:182" x14ac:dyDescent="0.2">
      <c r="F131" s="5"/>
      <c r="H131" s="5"/>
      <c r="I131" s="5"/>
      <c r="J131" s="5"/>
      <c r="T131" s="5"/>
      <c r="DE131" t="s">
        <v>1222</v>
      </c>
      <c r="DG131" s="35" t="s">
        <v>1362</v>
      </c>
      <c r="DH131" s="35" t="s">
        <v>1363</v>
      </c>
      <c r="DI131" s="35" t="s">
        <v>1361</v>
      </c>
      <c r="DJ131" s="35" t="s">
        <v>1360</v>
      </c>
      <c r="DK131" s="36" t="s">
        <v>1359</v>
      </c>
      <c r="DL131" s="35" t="s">
        <v>1358</v>
      </c>
      <c r="DM131" s="36" t="s">
        <v>1357</v>
      </c>
      <c r="DN131" s="36" t="s">
        <v>1356</v>
      </c>
      <c r="DO131" s="35" t="s">
        <v>1355</v>
      </c>
      <c r="DP131" s="36" t="s">
        <v>1354</v>
      </c>
      <c r="DQ131" s="36" t="s">
        <v>1353</v>
      </c>
      <c r="DR131" s="36" t="s">
        <v>1352</v>
      </c>
      <c r="DS131" s="36" t="s">
        <v>1351</v>
      </c>
      <c r="DT131" s="35" t="s">
        <v>1364</v>
      </c>
      <c r="DU131" s="36" t="s">
        <v>1350</v>
      </c>
      <c r="DV131" s="35" t="s">
        <v>1349</v>
      </c>
      <c r="DW131" s="35" t="s">
        <v>1348</v>
      </c>
      <c r="DX131" s="35" t="s">
        <v>1347</v>
      </c>
      <c r="DY131" s="35" t="s">
        <v>1346</v>
      </c>
      <c r="DZ131" s="35" t="s">
        <v>1345</v>
      </c>
      <c r="EA131" s="35" t="s">
        <v>1344</v>
      </c>
      <c r="EB131" s="35" t="s">
        <v>1343</v>
      </c>
      <c r="EC131" s="35" t="s">
        <v>1342</v>
      </c>
      <c r="ED131" s="35" t="s">
        <v>1341</v>
      </c>
      <c r="EE131" s="35" t="s">
        <v>1339</v>
      </c>
      <c r="EF131" s="35" t="s">
        <v>1340</v>
      </c>
      <c r="EG131" s="35" t="s">
        <v>1338</v>
      </c>
      <c r="EH131" s="35" t="s">
        <v>1337</v>
      </c>
      <c r="EI131" s="35" t="s">
        <v>1336</v>
      </c>
      <c r="EJ131" s="35" t="s">
        <v>1335</v>
      </c>
      <c r="EK131" s="35" t="s">
        <v>1334</v>
      </c>
      <c r="EL131" s="35" t="s">
        <v>1333</v>
      </c>
      <c r="EM131" s="35" t="s">
        <v>1332</v>
      </c>
      <c r="EN131" s="35" t="s">
        <v>1331</v>
      </c>
      <c r="EO131" s="35" t="s">
        <v>1330</v>
      </c>
      <c r="EP131" s="35" t="s">
        <v>1329</v>
      </c>
      <c r="EQ131" s="35" t="s">
        <v>1328</v>
      </c>
      <c r="ER131" s="35" t="s">
        <v>1327</v>
      </c>
      <c r="ES131" s="35" t="s">
        <v>1326</v>
      </c>
      <c r="ET131" s="35" t="s">
        <v>1325</v>
      </c>
      <c r="EU131" s="35" t="s">
        <v>1324</v>
      </c>
      <c r="EV131" s="35" t="s">
        <v>1321</v>
      </c>
      <c r="EW131" s="35" t="s">
        <v>1322</v>
      </c>
      <c r="EX131" s="35" t="s">
        <v>1323</v>
      </c>
      <c r="EY131" s="35" t="s">
        <v>1320</v>
      </c>
      <c r="EZ131" s="35" t="s">
        <v>1319</v>
      </c>
      <c r="FA131" s="35" t="s">
        <v>1318</v>
      </c>
      <c r="FB131" s="35" t="s">
        <v>1317</v>
      </c>
      <c r="FC131" s="35" t="s">
        <v>1316</v>
      </c>
      <c r="FD131" s="35" t="s">
        <v>1315</v>
      </c>
      <c r="FE131" s="35" t="s">
        <v>1314</v>
      </c>
      <c r="FF131" s="35" t="s">
        <v>1365</v>
      </c>
      <c r="FG131" s="35" t="s">
        <v>1313</v>
      </c>
      <c r="FH131" s="35" t="s">
        <v>1312</v>
      </c>
      <c r="FI131" s="35" t="s">
        <v>1311</v>
      </c>
      <c r="FJ131" s="35" t="s">
        <v>1310</v>
      </c>
      <c r="FK131" s="35" t="s">
        <v>1308</v>
      </c>
      <c r="FL131" s="35" t="s">
        <v>1307</v>
      </c>
      <c r="FM131" s="35" t="s">
        <v>1306</v>
      </c>
      <c r="FN131" s="35" t="s">
        <v>1305</v>
      </c>
      <c r="FO131" s="35" t="s">
        <v>1243</v>
      </c>
      <c r="FP131" s="35" t="s">
        <v>1241</v>
      </c>
      <c r="FQ131" s="35" t="s">
        <v>1239</v>
      </c>
      <c r="FR131" s="35" t="s">
        <v>1238</v>
      </c>
      <c r="FS131" s="35" t="s">
        <v>1237</v>
      </c>
      <c r="FU131" s="37" t="s">
        <v>1445</v>
      </c>
      <c r="FV131" s="37" t="s">
        <v>1443</v>
      </c>
      <c r="FW131" s="37" t="s">
        <v>1444</v>
      </c>
      <c r="FX131" s="37" t="s">
        <v>1446</v>
      </c>
      <c r="FY131" s="37" t="s">
        <v>1451</v>
      </c>
      <c r="FZ131" s="37" t="s">
        <v>1452</v>
      </c>
    </row>
    <row r="132" spans="6:182" x14ac:dyDescent="0.2">
      <c r="F132" s="5"/>
      <c r="H132" s="5"/>
      <c r="I132" s="5"/>
      <c r="J132" s="5"/>
      <c r="T132" s="5"/>
      <c r="DE132" s="5">
        <v>1</v>
      </c>
      <c r="DG132">
        <v>0</v>
      </c>
      <c r="DH132">
        <v>0</v>
      </c>
      <c r="DI132" t="e">
        <v>#VALUE!</v>
      </c>
      <c r="DJ132" t="e">
        <v>#VALUE!</v>
      </c>
      <c r="DK132">
        <v>0</v>
      </c>
      <c r="DL132">
        <v>0</v>
      </c>
      <c r="DM132">
        <v>0</v>
      </c>
      <c r="DN132">
        <f>ABS(DL132-DM132)</f>
        <v>0</v>
      </c>
      <c r="DO132" t="e">
        <v>#VALUE!</v>
      </c>
      <c r="DP132">
        <v>0</v>
      </c>
      <c r="DQ132">
        <v>0</v>
      </c>
      <c r="DR132">
        <v>0</v>
      </c>
      <c r="DS132">
        <v>1</v>
      </c>
      <c r="DT132" t="e">
        <v>#VALUE!</v>
      </c>
      <c r="DU132">
        <v>0</v>
      </c>
      <c r="DV132">
        <v>1</v>
      </c>
      <c r="DW132" t="e">
        <v>#VALUE!</v>
      </c>
      <c r="DX132" t="e">
        <v>#VALUE!</v>
      </c>
      <c r="DY132" t="e">
        <f>ABS(DW132-DX132)</f>
        <v>#VALUE!</v>
      </c>
      <c r="DZ132">
        <v>0</v>
      </c>
      <c r="EA132">
        <v>1</v>
      </c>
      <c r="EB132" t="e">
        <v>#VALUE!</v>
      </c>
      <c r="EC132">
        <v>1</v>
      </c>
      <c r="ED132">
        <v>1</v>
      </c>
      <c r="EE132">
        <f>ABS(EC132-ED132)</f>
        <v>0</v>
      </c>
      <c r="EF132" t="e">
        <v>#VALUE!</v>
      </c>
      <c r="EG132">
        <v>0</v>
      </c>
      <c r="EH132">
        <v>0</v>
      </c>
      <c r="EI132" t="e">
        <v>#VALUE!</v>
      </c>
      <c r="EJ132" t="e">
        <v>#VALUE!</v>
      </c>
      <c r="EK132" t="e">
        <f>ABS(EI132-EJ132)</f>
        <v>#VALUE!</v>
      </c>
      <c r="EL132">
        <v>0</v>
      </c>
      <c r="EM132">
        <v>0</v>
      </c>
      <c r="EN132" t="e">
        <v>#VALUE!</v>
      </c>
      <c r="EO132">
        <v>0</v>
      </c>
      <c r="EP132">
        <v>0</v>
      </c>
      <c r="EQ132" t="e">
        <v>#VALUE!</v>
      </c>
      <c r="ER132">
        <v>0</v>
      </c>
      <c r="ES132">
        <v>0</v>
      </c>
      <c r="ET132" t="e">
        <v>#VALUE!</v>
      </c>
      <c r="EU132">
        <v>0</v>
      </c>
      <c r="EV132" t="e">
        <v>#VALUE!</v>
      </c>
      <c r="EW132" t="e">
        <v>#VALUE!</v>
      </c>
      <c r="EX132" t="e">
        <v>#VALUE!</v>
      </c>
      <c r="EY132">
        <v>0</v>
      </c>
      <c r="EZ132" t="e">
        <v>#VALUE!</v>
      </c>
      <c r="FA132" t="e">
        <v>#VALUE!</v>
      </c>
      <c r="FB132">
        <v>0</v>
      </c>
      <c r="FC132">
        <v>0</v>
      </c>
      <c r="FD132">
        <v>1</v>
      </c>
      <c r="FE132">
        <v>1</v>
      </c>
      <c r="FF132">
        <v>2</v>
      </c>
      <c r="FG132" t="e">
        <v>#VALUE!</v>
      </c>
      <c r="FH132">
        <v>1</v>
      </c>
      <c r="FI132">
        <v>1</v>
      </c>
      <c r="FJ132">
        <v>1</v>
      </c>
      <c r="FK132">
        <v>1</v>
      </c>
      <c r="FL132">
        <v>2</v>
      </c>
      <c r="FM132" t="e">
        <v>#VALUE!</v>
      </c>
      <c r="FN132">
        <v>0</v>
      </c>
      <c r="FO132">
        <v>1</v>
      </c>
      <c r="FP132" t="e">
        <v>#VALUE!</v>
      </c>
      <c r="FQ132">
        <v>2</v>
      </c>
      <c r="FR132">
        <v>2</v>
      </c>
      <c r="FS132">
        <f>ABS(FQ132-FR132)</f>
        <v>0</v>
      </c>
      <c r="FU132">
        <f>COUNTIF(DG132:FS132,"0")</f>
        <v>26</v>
      </c>
      <c r="FV132">
        <f>COUNTIF(DG132:FS132,"1")</f>
        <v>12</v>
      </c>
      <c r="FW132">
        <f>COUNTIF(DG132:FS132,"2")</f>
        <v>4</v>
      </c>
      <c r="FX132">
        <f t="shared" ref="FX132:FX163" si="259">FV132+FW132</f>
        <v>16</v>
      </c>
    </row>
    <row r="133" spans="6:182" x14ac:dyDescent="0.2">
      <c r="T133" s="5"/>
      <c r="DE133" s="5">
        <v>2</v>
      </c>
      <c r="DG133">
        <v>0</v>
      </c>
      <c r="DH133">
        <v>0</v>
      </c>
      <c r="DI133">
        <v>0</v>
      </c>
      <c r="DJ133" t="e">
        <v>#VALUE!</v>
      </c>
      <c r="DK133">
        <v>0</v>
      </c>
      <c r="DL133">
        <v>0</v>
      </c>
      <c r="DM133" t="e">
        <v>#VALUE!</v>
      </c>
      <c r="DN133" t="e">
        <f t="shared" ref="DN133:DN191" si="260">ABS(DL133-DM133)</f>
        <v>#VALUE!</v>
      </c>
      <c r="DO133" t="e">
        <v>#VALUE!</v>
      </c>
      <c r="DP133">
        <v>0</v>
      </c>
      <c r="DQ133">
        <v>0</v>
      </c>
      <c r="DR133" t="e">
        <v>#VALUE!</v>
      </c>
      <c r="DS133" t="e">
        <v>#VALUE!</v>
      </c>
      <c r="DT133" t="e">
        <v>#VALUE!</v>
      </c>
      <c r="DU133">
        <v>0</v>
      </c>
      <c r="DV133" t="e">
        <v>#VALUE!</v>
      </c>
      <c r="DW133" t="e">
        <v>#VALUE!</v>
      </c>
      <c r="DX133" t="e">
        <v>#VALUE!</v>
      </c>
      <c r="DY133" t="e">
        <f t="shared" ref="DY133:DY191" si="261">ABS(DW133-DX133)</f>
        <v>#VALUE!</v>
      </c>
      <c r="DZ133">
        <v>0</v>
      </c>
      <c r="EA133" t="e">
        <v>#VALUE!</v>
      </c>
      <c r="EB133" t="e">
        <v>#VALUE!</v>
      </c>
      <c r="EC133">
        <v>0</v>
      </c>
      <c r="ED133" t="e">
        <v>#VALUE!</v>
      </c>
      <c r="EE133" t="e">
        <f t="shared" ref="EE133:EE191" si="262">ABS(EC133-ED133)</f>
        <v>#VALUE!</v>
      </c>
      <c r="EF133" t="e">
        <v>#VALUE!</v>
      </c>
      <c r="EG133">
        <v>0</v>
      </c>
      <c r="EH133" t="e">
        <v>#VALUE!</v>
      </c>
      <c r="EI133" t="e">
        <v>#VALUE!</v>
      </c>
      <c r="EJ133" t="e">
        <v>#VALUE!</v>
      </c>
      <c r="EK133" t="e">
        <f t="shared" ref="EK133:EK191" si="263">ABS(EI133-EJ133)</f>
        <v>#VALUE!</v>
      </c>
      <c r="EL133">
        <v>0</v>
      </c>
      <c r="EM133">
        <v>0</v>
      </c>
      <c r="EN133" t="e">
        <v>#VALUE!</v>
      </c>
      <c r="EO133">
        <v>0</v>
      </c>
      <c r="EP133" t="e">
        <v>#VALUE!</v>
      </c>
      <c r="EQ133" t="e">
        <v>#VALUE!</v>
      </c>
      <c r="ER133">
        <v>0</v>
      </c>
      <c r="ES133">
        <v>0</v>
      </c>
      <c r="ET133" t="e">
        <v>#VALUE!</v>
      </c>
      <c r="EU133">
        <v>0</v>
      </c>
      <c r="EV133">
        <v>0</v>
      </c>
      <c r="EW133" t="e">
        <v>#VALUE!</v>
      </c>
      <c r="EX133" t="e">
        <v>#VALUE!</v>
      </c>
      <c r="EY133">
        <v>0</v>
      </c>
      <c r="EZ133" t="e">
        <v>#VALUE!</v>
      </c>
      <c r="FA133" t="e">
        <v>#VALUE!</v>
      </c>
      <c r="FB133">
        <v>0</v>
      </c>
      <c r="FC133">
        <v>0</v>
      </c>
      <c r="FD133" t="e">
        <v>#VALUE!</v>
      </c>
      <c r="FE133">
        <v>0</v>
      </c>
      <c r="FF133" t="e">
        <v>#VALUE!</v>
      </c>
      <c r="FG133" t="e">
        <v>#VALUE!</v>
      </c>
      <c r="FH133">
        <v>0</v>
      </c>
      <c r="FI133">
        <v>0</v>
      </c>
      <c r="FJ133" t="e">
        <v>#VALUE!</v>
      </c>
      <c r="FK133">
        <v>0</v>
      </c>
      <c r="FL133" t="e">
        <v>#VALUE!</v>
      </c>
      <c r="FM133" t="e">
        <v>#VALUE!</v>
      </c>
      <c r="FN133">
        <v>0</v>
      </c>
      <c r="FO133" t="e">
        <v>#VALUE!</v>
      </c>
      <c r="FP133" t="e">
        <v>#VALUE!</v>
      </c>
      <c r="FQ133">
        <v>0</v>
      </c>
      <c r="FR133" t="e">
        <v>#VALUE!</v>
      </c>
      <c r="FS133" t="e">
        <f t="shared" ref="FS133:FS191" si="264">ABS(FQ133-FR133)</f>
        <v>#VALUE!</v>
      </c>
      <c r="FU133">
        <f t="shared" ref="FU133:FU191" si="265">COUNTIF(DG133:FS133,"0")</f>
        <v>27</v>
      </c>
      <c r="FV133">
        <f t="shared" ref="FV133:FV191" si="266">COUNTIF(DG133:FS133,"1")</f>
        <v>0</v>
      </c>
      <c r="FW133">
        <f t="shared" ref="FW133:FW191" si="267">COUNTIF(DG133:FS133,"2")</f>
        <v>0</v>
      </c>
      <c r="FX133">
        <f t="shared" si="259"/>
        <v>0</v>
      </c>
    </row>
    <row r="134" spans="6:182" x14ac:dyDescent="0.2">
      <c r="DE134" s="5">
        <v>3</v>
      </c>
      <c r="DG134">
        <v>1</v>
      </c>
      <c r="DH134">
        <v>0</v>
      </c>
      <c r="DI134">
        <v>0</v>
      </c>
      <c r="DJ134" t="e">
        <v>#VALUE!</v>
      </c>
      <c r="DK134">
        <v>1</v>
      </c>
      <c r="DL134">
        <v>1</v>
      </c>
      <c r="DM134" t="e">
        <v>#VALUE!</v>
      </c>
      <c r="DN134" t="e">
        <f t="shared" si="260"/>
        <v>#VALUE!</v>
      </c>
      <c r="DO134" t="e">
        <v>#VALUE!</v>
      </c>
      <c r="DP134">
        <v>0</v>
      </c>
      <c r="DQ134">
        <v>0</v>
      </c>
      <c r="DR134" t="e">
        <v>#VALUE!</v>
      </c>
      <c r="DS134" t="e">
        <v>#VALUE!</v>
      </c>
      <c r="DT134" t="e">
        <v>#VALUE!</v>
      </c>
      <c r="DU134">
        <v>0</v>
      </c>
      <c r="DV134">
        <v>1</v>
      </c>
      <c r="DW134">
        <v>1</v>
      </c>
      <c r="DX134" t="e">
        <v>#VALUE!</v>
      </c>
      <c r="DY134" t="e">
        <f t="shared" si="261"/>
        <v>#VALUE!</v>
      </c>
      <c r="DZ134" t="e">
        <v>#VALUE!</v>
      </c>
      <c r="EA134" t="e">
        <v>#VALUE!</v>
      </c>
      <c r="EB134" t="e">
        <v>#VALUE!</v>
      </c>
      <c r="EC134">
        <v>1</v>
      </c>
      <c r="ED134">
        <v>1</v>
      </c>
      <c r="EE134">
        <f t="shared" si="262"/>
        <v>0</v>
      </c>
      <c r="EF134" t="e">
        <v>#VALUE!</v>
      </c>
      <c r="EG134">
        <v>1</v>
      </c>
      <c r="EH134">
        <v>0</v>
      </c>
      <c r="EI134">
        <v>0</v>
      </c>
      <c r="EJ134" t="e">
        <v>#VALUE!</v>
      </c>
      <c r="EK134" t="e">
        <f t="shared" si="263"/>
        <v>#VALUE!</v>
      </c>
      <c r="EL134">
        <v>0</v>
      </c>
      <c r="EM134">
        <v>0</v>
      </c>
      <c r="EN134" t="e">
        <v>#VALUE!</v>
      </c>
      <c r="EO134">
        <v>0</v>
      </c>
      <c r="EP134">
        <v>0</v>
      </c>
      <c r="EQ134">
        <v>0</v>
      </c>
      <c r="ER134">
        <v>0</v>
      </c>
      <c r="ES134">
        <v>0</v>
      </c>
      <c r="ET134" t="e">
        <v>#VALUE!</v>
      </c>
      <c r="EU134">
        <v>0</v>
      </c>
      <c r="EV134">
        <v>0</v>
      </c>
      <c r="EW134" t="e">
        <v>#VALUE!</v>
      </c>
      <c r="EX134" t="e">
        <v>#VALUE!</v>
      </c>
      <c r="EY134">
        <v>0</v>
      </c>
      <c r="EZ134">
        <v>0</v>
      </c>
      <c r="FA134" t="e">
        <v>#VALUE!</v>
      </c>
      <c r="FB134">
        <v>0</v>
      </c>
      <c r="FC134" t="e">
        <v>#VALUE!</v>
      </c>
      <c r="FD134" t="e">
        <v>#VALUE!</v>
      </c>
      <c r="FE134">
        <v>0</v>
      </c>
      <c r="FF134">
        <v>0</v>
      </c>
      <c r="FG134" t="e">
        <v>#VALUE!</v>
      </c>
      <c r="FH134">
        <v>0</v>
      </c>
      <c r="FI134" t="e">
        <v>#VALUE!</v>
      </c>
      <c r="FJ134" t="e">
        <v>#VALUE!</v>
      </c>
      <c r="FK134">
        <v>0</v>
      </c>
      <c r="FL134">
        <v>0</v>
      </c>
      <c r="FM134" t="e">
        <v>#VALUE!</v>
      </c>
      <c r="FN134">
        <v>0</v>
      </c>
      <c r="FO134" t="e">
        <v>#VALUE!</v>
      </c>
      <c r="FP134" t="e">
        <v>#VALUE!</v>
      </c>
      <c r="FQ134">
        <v>0</v>
      </c>
      <c r="FR134">
        <v>0</v>
      </c>
      <c r="FS134">
        <f t="shared" si="264"/>
        <v>0</v>
      </c>
      <c r="FU134">
        <f t="shared" si="265"/>
        <v>29</v>
      </c>
      <c r="FV134">
        <f t="shared" si="266"/>
        <v>8</v>
      </c>
      <c r="FW134">
        <f t="shared" si="267"/>
        <v>0</v>
      </c>
      <c r="FX134">
        <f t="shared" si="259"/>
        <v>8</v>
      </c>
    </row>
    <row r="135" spans="6:182" x14ac:dyDescent="0.2">
      <c r="DE135" s="5">
        <v>4</v>
      </c>
      <c r="DG135">
        <v>0</v>
      </c>
      <c r="DH135">
        <v>3</v>
      </c>
      <c r="DI135">
        <v>0</v>
      </c>
      <c r="DJ135" t="e">
        <v>#VALUE!</v>
      </c>
      <c r="DK135">
        <v>1</v>
      </c>
      <c r="DL135">
        <v>2</v>
      </c>
      <c r="DM135">
        <v>1</v>
      </c>
      <c r="DN135">
        <f t="shared" si="260"/>
        <v>1</v>
      </c>
      <c r="DO135" t="e">
        <v>#VALUE!</v>
      </c>
      <c r="DP135">
        <v>0</v>
      </c>
      <c r="DQ135">
        <v>0</v>
      </c>
      <c r="DR135">
        <v>1</v>
      </c>
      <c r="DS135" t="e">
        <v>#VALUE!</v>
      </c>
      <c r="DT135" t="e">
        <v>#VALUE!</v>
      </c>
      <c r="DU135">
        <v>0</v>
      </c>
      <c r="DV135">
        <v>0</v>
      </c>
      <c r="DW135" t="e">
        <v>#VALUE!</v>
      </c>
      <c r="DX135" t="e">
        <v>#VALUE!</v>
      </c>
      <c r="DY135" t="e">
        <f t="shared" si="261"/>
        <v>#VALUE!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f t="shared" si="262"/>
        <v>1</v>
      </c>
      <c r="EF135" t="e">
        <v>#VALUE!</v>
      </c>
      <c r="EG135">
        <v>0</v>
      </c>
      <c r="EH135">
        <v>0</v>
      </c>
      <c r="EI135" t="e">
        <v>#VALUE!</v>
      </c>
      <c r="EJ135" t="e">
        <v>#VALUE!</v>
      </c>
      <c r="EK135" t="e">
        <f t="shared" si="263"/>
        <v>#VALUE!</v>
      </c>
      <c r="EL135">
        <v>0</v>
      </c>
      <c r="EM135">
        <v>0</v>
      </c>
      <c r="EN135" t="e">
        <v>#VALUE!</v>
      </c>
      <c r="EO135">
        <v>0</v>
      </c>
      <c r="EP135">
        <v>0</v>
      </c>
      <c r="EQ135">
        <v>0</v>
      </c>
      <c r="ER135">
        <v>0</v>
      </c>
      <c r="ES135" t="e">
        <v>#VALUE!</v>
      </c>
      <c r="ET135" t="e">
        <v>#VALUE!</v>
      </c>
      <c r="EU135">
        <v>1</v>
      </c>
      <c r="EV135">
        <v>1</v>
      </c>
      <c r="EW135">
        <v>1</v>
      </c>
      <c r="EX135" t="e">
        <v>#VALUE!</v>
      </c>
      <c r="EY135">
        <v>0</v>
      </c>
      <c r="EZ135" t="e">
        <v>#VALUE!</v>
      </c>
      <c r="FA135" t="e">
        <v>#VALUE!</v>
      </c>
      <c r="FB135">
        <v>0</v>
      </c>
      <c r="FC135">
        <v>1</v>
      </c>
      <c r="FD135" t="e">
        <v>#VALUE!</v>
      </c>
      <c r="FE135">
        <v>0</v>
      </c>
      <c r="FF135">
        <v>1</v>
      </c>
      <c r="FG135">
        <v>1</v>
      </c>
      <c r="FH135">
        <v>0</v>
      </c>
      <c r="FI135">
        <v>0</v>
      </c>
      <c r="FJ135" t="e">
        <v>#VALUE!</v>
      </c>
      <c r="FK135">
        <v>0</v>
      </c>
      <c r="FL135">
        <v>0</v>
      </c>
      <c r="FM135" t="e">
        <v>#VALUE!</v>
      </c>
      <c r="FN135">
        <v>0</v>
      </c>
      <c r="FO135">
        <v>0</v>
      </c>
      <c r="FP135" t="e">
        <v>#VALUE!</v>
      </c>
      <c r="FQ135">
        <v>1</v>
      </c>
      <c r="FR135">
        <v>0</v>
      </c>
      <c r="FS135">
        <f t="shared" si="264"/>
        <v>1</v>
      </c>
      <c r="FU135">
        <f t="shared" si="265"/>
        <v>28</v>
      </c>
      <c r="FV135">
        <f t="shared" si="266"/>
        <v>14</v>
      </c>
      <c r="FW135">
        <f t="shared" si="267"/>
        <v>1</v>
      </c>
      <c r="FX135">
        <f t="shared" si="259"/>
        <v>15</v>
      </c>
    </row>
    <row r="136" spans="6:182" x14ac:dyDescent="0.2">
      <c r="DE136" s="5">
        <v>7</v>
      </c>
      <c r="DG136">
        <v>0</v>
      </c>
      <c r="DH136">
        <v>1</v>
      </c>
      <c r="DI136">
        <v>0</v>
      </c>
      <c r="DJ136">
        <v>1</v>
      </c>
      <c r="DK136">
        <v>0</v>
      </c>
      <c r="DL136">
        <v>0</v>
      </c>
      <c r="DM136" t="e">
        <v>#VALUE!</v>
      </c>
      <c r="DN136" t="e">
        <f t="shared" si="260"/>
        <v>#VALUE!</v>
      </c>
      <c r="DO136" t="e">
        <v>#VALUE!</v>
      </c>
      <c r="DP136">
        <v>0</v>
      </c>
      <c r="DQ136">
        <v>1</v>
      </c>
      <c r="DR136" t="e">
        <v>#VALUE!</v>
      </c>
      <c r="DS136" t="e">
        <v>#VALUE!</v>
      </c>
      <c r="DT136" t="e">
        <v>#VALUE!</v>
      </c>
      <c r="DU136">
        <v>1</v>
      </c>
      <c r="DV136">
        <v>1</v>
      </c>
      <c r="DW136" t="e">
        <v>#VALUE!</v>
      </c>
      <c r="DX136" t="e">
        <v>#VALUE!</v>
      </c>
      <c r="DY136" t="e">
        <f t="shared" si="261"/>
        <v>#VALUE!</v>
      </c>
      <c r="DZ136">
        <v>0</v>
      </c>
      <c r="EA136" t="e">
        <v>#VALUE!</v>
      </c>
      <c r="EB136" t="e">
        <v>#VALUE!</v>
      </c>
      <c r="EC136">
        <v>0</v>
      </c>
      <c r="ED136">
        <v>0</v>
      </c>
      <c r="EE136">
        <f t="shared" si="262"/>
        <v>0</v>
      </c>
      <c r="EF136" t="e">
        <v>#VALUE!</v>
      </c>
      <c r="EG136">
        <v>0</v>
      </c>
      <c r="EH136">
        <v>1</v>
      </c>
      <c r="EI136" t="e">
        <v>#VALUE!</v>
      </c>
      <c r="EJ136" t="e">
        <v>#VALUE!</v>
      </c>
      <c r="EK136" t="e">
        <f t="shared" si="263"/>
        <v>#VALUE!</v>
      </c>
      <c r="EL136">
        <v>0</v>
      </c>
      <c r="EM136">
        <v>0</v>
      </c>
      <c r="EN136" t="e">
        <v>#VALUE!</v>
      </c>
      <c r="EO136">
        <v>2</v>
      </c>
      <c r="EP136">
        <v>3</v>
      </c>
      <c r="EQ136" t="e">
        <v>#VALUE!</v>
      </c>
      <c r="ER136">
        <v>2</v>
      </c>
      <c r="ES136">
        <v>1</v>
      </c>
      <c r="ET136">
        <v>1</v>
      </c>
      <c r="EU136">
        <v>2</v>
      </c>
      <c r="EV136">
        <v>0</v>
      </c>
      <c r="EW136" t="e">
        <v>#VALUE!</v>
      </c>
      <c r="EX136" t="e">
        <v>#VALUE!</v>
      </c>
      <c r="EY136">
        <v>2</v>
      </c>
      <c r="EZ136">
        <v>2</v>
      </c>
      <c r="FA136">
        <v>1</v>
      </c>
      <c r="FB136">
        <v>0</v>
      </c>
      <c r="FC136">
        <v>1</v>
      </c>
      <c r="FD136" t="e">
        <v>#VALUE!</v>
      </c>
      <c r="FE136">
        <v>0</v>
      </c>
      <c r="FF136" t="e">
        <v>#VALUE!</v>
      </c>
      <c r="FG136" t="e">
        <v>#VALUE!</v>
      </c>
      <c r="FH136">
        <v>0</v>
      </c>
      <c r="FI136">
        <v>1</v>
      </c>
      <c r="FJ136" t="e">
        <v>#VALUE!</v>
      </c>
      <c r="FK136">
        <v>0</v>
      </c>
      <c r="FL136">
        <v>0</v>
      </c>
      <c r="FM136" t="e">
        <v>#VALUE!</v>
      </c>
      <c r="FN136">
        <v>1</v>
      </c>
      <c r="FO136">
        <v>1</v>
      </c>
      <c r="FP136" t="e">
        <v>#VALUE!</v>
      </c>
      <c r="FQ136">
        <v>1</v>
      </c>
      <c r="FR136">
        <v>0</v>
      </c>
      <c r="FS136">
        <f t="shared" si="264"/>
        <v>1</v>
      </c>
      <c r="FU136">
        <f t="shared" si="265"/>
        <v>19</v>
      </c>
      <c r="FV136">
        <f t="shared" si="266"/>
        <v>15</v>
      </c>
      <c r="FW136">
        <f t="shared" si="267"/>
        <v>5</v>
      </c>
      <c r="FX136">
        <f t="shared" si="259"/>
        <v>20</v>
      </c>
    </row>
    <row r="137" spans="6:182" x14ac:dyDescent="0.2">
      <c r="DE137" s="5">
        <v>8</v>
      </c>
      <c r="DG137">
        <v>1</v>
      </c>
      <c r="DH137" t="e">
        <v>#VALUE!</v>
      </c>
      <c r="DI137" t="e">
        <v>#VALUE!</v>
      </c>
      <c r="DJ137" t="e">
        <v>#VALUE!</v>
      </c>
      <c r="DK137">
        <v>0</v>
      </c>
      <c r="DL137">
        <v>1</v>
      </c>
      <c r="DM137">
        <v>0</v>
      </c>
      <c r="DN137">
        <f t="shared" si="260"/>
        <v>1</v>
      </c>
      <c r="DO137" t="e">
        <v>#VALUE!</v>
      </c>
      <c r="DP137">
        <v>0</v>
      </c>
      <c r="DQ137">
        <v>0</v>
      </c>
      <c r="DR137" t="e">
        <v>#VALUE!</v>
      </c>
      <c r="DS137" t="e">
        <v>#VALUE!</v>
      </c>
      <c r="DT137" t="e">
        <v>#VALUE!</v>
      </c>
      <c r="DU137">
        <v>0</v>
      </c>
      <c r="DV137">
        <v>0</v>
      </c>
      <c r="DW137" t="e">
        <v>#VALUE!</v>
      </c>
      <c r="DX137" t="e">
        <v>#VALUE!</v>
      </c>
      <c r="DY137" t="e">
        <f t="shared" si="261"/>
        <v>#VALUE!</v>
      </c>
      <c r="DZ137">
        <v>0</v>
      </c>
      <c r="EA137" t="e">
        <v>#VALUE!</v>
      </c>
      <c r="EB137" t="e">
        <v>#VALUE!</v>
      </c>
      <c r="EC137">
        <v>0</v>
      </c>
      <c r="ED137">
        <v>0</v>
      </c>
      <c r="EE137">
        <f t="shared" si="262"/>
        <v>0</v>
      </c>
      <c r="EF137" t="e">
        <v>#VALUE!</v>
      </c>
      <c r="EG137">
        <v>1</v>
      </c>
      <c r="EH137">
        <v>1</v>
      </c>
      <c r="EI137">
        <v>1</v>
      </c>
      <c r="EJ137" t="e">
        <v>#VALUE!</v>
      </c>
      <c r="EK137" t="e">
        <f t="shared" si="263"/>
        <v>#VALUE!</v>
      </c>
      <c r="EL137">
        <v>1</v>
      </c>
      <c r="EM137">
        <v>1</v>
      </c>
      <c r="EN137">
        <v>1</v>
      </c>
      <c r="EO137">
        <v>1</v>
      </c>
      <c r="EP137">
        <v>1</v>
      </c>
      <c r="EQ137" t="e">
        <v>#VALUE!</v>
      </c>
      <c r="ER137">
        <v>0</v>
      </c>
      <c r="ES137">
        <v>1</v>
      </c>
      <c r="ET137" t="e">
        <v>#VALUE!</v>
      </c>
      <c r="EU137">
        <v>0</v>
      </c>
      <c r="EV137">
        <v>1</v>
      </c>
      <c r="EW137">
        <v>1</v>
      </c>
      <c r="EX137" t="e">
        <v>#VALUE!</v>
      </c>
      <c r="EY137">
        <v>1</v>
      </c>
      <c r="EZ137">
        <v>1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1</v>
      </c>
      <c r="FM137">
        <v>0</v>
      </c>
      <c r="FN137">
        <v>0</v>
      </c>
      <c r="FO137">
        <v>0</v>
      </c>
      <c r="FP137" t="e">
        <v>#VALUE!</v>
      </c>
      <c r="FQ137">
        <v>0</v>
      </c>
      <c r="FR137">
        <v>0</v>
      </c>
      <c r="FS137">
        <f t="shared" si="264"/>
        <v>0</v>
      </c>
      <c r="FU137">
        <f t="shared" si="265"/>
        <v>28</v>
      </c>
      <c r="FV137">
        <f t="shared" si="266"/>
        <v>18</v>
      </c>
      <c r="FW137">
        <f t="shared" si="267"/>
        <v>0</v>
      </c>
      <c r="FX137">
        <f t="shared" si="259"/>
        <v>18</v>
      </c>
    </row>
    <row r="138" spans="6:182" x14ac:dyDescent="0.2">
      <c r="DE138" s="5">
        <v>9</v>
      </c>
      <c r="DG138">
        <v>1</v>
      </c>
      <c r="DH138">
        <v>1</v>
      </c>
      <c r="DI138" t="e">
        <v>#VALUE!</v>
      </c>
      <c r="DJ138" t="e">
        <v>#VALUE!</v>
      </c>
      <c r="DK138">
        <v>0</v>
      </c>
      <c r="DL138">
        <v>0</v>
      </c>
      <c r="DM138" t="e">
        <v>#VALUE!</v>
      </c>
      <c r="DN138" t="e">
        <f t="shared" si="260"/>
        <v>#VALUE!</v>
      </c>
      <c r="DO138" t="e">
        <v>#VALUE!</v>
      </c>
      <c r="DP138">
        <v>1</v>
      </c>
      <c r="DQ138">
        <v>0</v>
      </c>
      <c r="DR138">
        <v>1</v>
      </c>
      <c r="DS138" t="e">
        <v>#VALUE!</v>
      </c>
      <c r="DT138" t="e">
        <v>#VALUE!</v>
      </c>
      <c r="DU138">
        <v>0</v>
      </c>
      <c r="DV138">
        <v>1</v>
      </c>
      <c r="DW138">
        <v>0</v>
      </c>
      <c r="DX138" t="e">
        <v>#VALUE!</v>
      </c>
      <c r="DY138" t="e">
        <f t="shared" si="261"/>
        <v>#VALUE!</v>
      </c>
      <c r="DZ138">
        <v>0</v>
      </c>
      <c r="EA138" t="e">
        <v>#VALUE!</v>
      </c>
      <c r="EB138" t="e">
        <v>#VALUE!</v>
      </c>
      <c r="EC138">
        <v>0</v>
      </c>
      <c r="ED138">
        <v>0</v>
      </c>
      <c r="EE138">
        <f t="shared" si="262"/>
        <v>0</v>
      </c>
      <c r="EF138" t="e">
        <v>#VALUE!</v>
      </c>
      <c r="EG138">
        <v>0</v>
      </c>
      <c r="EH138">
        <v>0</v>
      </c>
      <c r="EI138" t="e">
        <v>#VALUE!</v>
      </c>
      <c r="EJ138" t="e">
        <v>#VALUE!</v>
      </c>
      <c r="EK138" t="e">
        <f t="shared" si="263"/>
        <v>#VALUE!</v>
      </c>
      <c r="EL138">
        <v>0</v>
      </c>
      <c r="EM138">
        <v>0</v>
      </c>
      <c r="EN138" t="e">
        <v>#VALUE!</v>
      </c>
      <c r="EO138">
        <v>0</v>
      </c>
      <c r="EP138">
        <v>0</v>
      </c>
      <c r="EQ138" t="e">
        <v>#VALUE!</v>
      </c>
      <c r="ER138">
        <v>1</v>
      </c>
      <c r="ES138" t="e">
        <v>#VALUE!</v>
      </c>
      <c r="ET138" t="e">
        <v>#VALUE!</v>
      </c>
      <c r="EU138">
        <v>0</v>
      </c>
      <c r="EV138">
        <v>1</v>
      </c>
      <c r="EW138">
        <v>1</v>
      </c>
      <c r="EX138" t="e">
        <v>#VALUE!</v>
      </c>
      <c r="EY138">
        <v>0</v>
      </c>
      <c r="EZ138">
        <v>0</v>
      </c>
      <c r="FA138" t="e">
        <v>#VALUE!</v>
      </c>
      <c r="FB138">
        <v>1</v>
      </c>
      <c r="FC138">
        <v>1</v>
      </c>
      <c r="FD138" t="e">
        <v>#VALUE!</v>
      </c>
      <c r="FE138">
        <v>0</v>
      </c>
      <c r="FF138">
        <v>0</v>
      </c>
      <c r="FG138">
        <v>0</v>
      </c>
      <c r="FH138">
        <v>0</v>
      </c>
      <c r="FI138">
        <v>0</v>
      </c>
      <c r="FJ138" t="e">
        <v>#VALUE!</v>
      </c>
      <c r="FK138">
        <v>0</v>
      </c>
      <c r="FL138">
        <v>1</v>
      </c>
      <c r="FM138" t="e">
        <v>#VALUE!</v>
      </c>
      <c r="FN138">
        <v>0</v>
      </c>
      <c r="FO138">
        <v>0</v>
      </c>
      <c r="FP138" t="e">
        <v>#VALUE!</v>
      </c>
      <c r="FQ138">
        <v>2</v>
      </c>
      <c r="FR138" t="e">
        <v>#VALUE!</v>
      </c>
      <c r="FS138" t="e">
        <f t="shared" si="264"/>
        <v>#VALUE!</v>
      </c>
      <c r="FU138">
        <f t="shared" si="265"/>
        <v>26</v>
      </c>
      <c r="FV138">
        <f t="shared" si="266"/>
        <v>11</v>
      </c>
      <c r="FW138">
        <f t="shared" si="267"/>
        <v>1</v>
      </c>
      <c r="FX138">
        <f t="shared" si="259"/>
        <v>12</v>
      </c>
    </row>
    <row r="139" spans="6:182" x14ac:dyDescent="0.2">
      <c r="DE139" s="5">
        <v>10</v>
      </c>
      <c r="DG139">
        <v>0</v>
      </c>
      <c r="DH139">
        <v>0</v>
      </c>
      <c r="DI139" t="e">
        <v>#VALUE!</v>
      </c>
      <c r="DJ139" t="e">
        <v>#VALUE!</v>
      </c>
      <c r="DK139">
        <v>1</v>
      </c>
      <c r="DL139">
        <v>1</v>
      </c>
      <c r="DM139">
        <v>1</v>
      </c>
      <c r="DN139">
        <f t="shared" si="260"/>
        <v>0</v>
      </c>
      <c r="DO139">
        <v>1</v>
      </c>
      <c r="DP139">
        <v>1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f t="shared" si="261"/>
        <v>0</v>
      </c>
      <c r="DZ139">
        <v>1</v>
      </c>
      <c r="EA139" t="e">
        <v>#VALUE!</v>
      </c>
      <c r="EB139" t="e">
        <v>#VALUE!</v>
      </c>
      <c r="EC139">
        <v>1</v>
      </c>
      <c r="ED139">
        <v>0</v>
      </c>
      <c r="EE139">
        <f t="shared" si="262"/>
        <v>1</v>
      </c>
      <c r="EF139" t="e">
        <v>#VALUE!</v>
      </c>
      <c r="EG139">
        <v>0</v>
      </c>
      <c r="EH139">
        <v>0</v>
      </c>
      <c r="EI139">
        <v>0</v>
      </c>
      <c r="EJ139" t="e">
        <v>#VALUE!</v>
      </c>
      <c r="EK139" t="e">
        <f t="shared" si="263"/>
        <v>#VALUE!</v>
      </c>
      <c r="EL139">
        <v>0</v>
      </c>
      <c r="EM139">
        <v>0</v>
      </c>
      <c r="EN139" t="e">
        <v>#VALUE!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 t="e">
        <v>#VALUE!</v>
      </c>
      <c r="FB139">
        <v>0</v>
      </c>
      <c r="FC139">
        <v>0</v>
      </c>
      <c r="FD139" t="e">
        <v>#VALUE!</v>
      </c>
      <c r="FE139">
        <v>1</v>
      </c>
      <c r="FF139">
        <v>1</v>
      </c>
      <c r="FG139">
        <v>0</v>
      </c>
      <c r="FH139">
        <v>1</v>
      </c>
      <c r="FI139">
        <v>0</v>
      </c>
      <c r="FJ139" t="e">
        <v>#VALUE!</v>
      </c>
      <c r="FK139">
        <v>0</v>
      </c>
      <c r="FL139">
        <v>0</v>
      </c>
      <c r="FM139" t="e">
        <v>#VALUE!</v>
      </c>
      <c r="FN139">
        <v>0</v>
      </c>
      <c r="FO139">
        <v>2</v>
      </c>
      <c r="FP139">
        <v>0</v>
      </c>
      <c r="FQ139">
        <v>0</v>
      </c>
      <c r="FR139">
        <v>0</v>
      </c>
      <c r="FS139">
        <f t="shared" si="264"/>
        <v>0</v>
      </c>
      <c r="FU139">
        <f t="shared" si="265"/>
        <v>35</v>
      </c>
      <c r="FV139">
        <f t="shared" si="266"/>
        <v>17</v>
      </c>
      <c r="FW139">
        <f t="shared" si="267"/>
        <v>1</v>
      </c>
      <c r="FX139">
        <f t="shared" si="259"/>
        <v>18</v>
      </c>
    </row>
    <row r="140" spans="6:182" x14ac:dyDescent="0.2">
      <c r="DE140" s="5">
        <v>11</v>
      </c>
      <c r="DG140">
        <v>1</v>
      </c>
      <c r="DH140">
        <v>1</v>
      </c>
      <c r="DI140">
        <v>1</v>
      </c>
      <c r="DJ140" t="e">
        <v>#VALUE!</v>
      </c>
      <c r="DK140">
        <v>0</v>
      </c>
      <c r="DL140">
        <v>1</v>
      </c>
      <c r="DM140">
        <v>1</v>
      </c>
      <c r="DN140">
        <f t="shared" si="260"/>
        <v>0</v>
      </c>
      <c r="DO140" t="e">
        <v>#VALUE!</v>
      </c>
      <c r="DP140">
        <v>0</v>
      </c>
      <c r="DQ140">
        <v>0</v>
      </c>
      <c r="DR140" t="e">
        <v>#VALUE!</v>
      </c>
      <c r="DS140" t="e">
        <v>#VALUE!</v>
      </c>
      <c r="DT140" t="e">
        <v>#VALUE!</v>
      </c>
      <c r="DU140">
        <v>1</v>
      </c>
      <c r="DV140">
        <v>1</v>
      </c>
      <c r="DW140" t="e">
        <v>#VALUE!</v>
      </c>
      <c r="DX140" t="e">
        <v>#VALUE!</v>
      </c>
      <c r="DY140" t="e">
        <f t="shared" si="261"/>
        <v>#VALUE!</v>
      </c>
      <c r="DZ140">
        <v>0</v>
      </c>
      <c r="EA140">
        <v>1</v>
      </c>
      <c r="EB140" t="e">
        <v>#VALUE!</v>
      </c>
      <c r="EC140">
        <v>1</v>
      </c>
      <c r="ED140" t="e">
        <v>#VALUE!</v>
      </c>
      <c r="EE140" t="e">
        <f t="shared" si="262"/>
        <v>#VALUE!</v>
      </c>
      <c r="EF140" t="e">
        <v>#VALUE!</v>
      </c>
      <c r="EG140">
        <v>0</v>
      </c>
      <c r="EH140" t="e">
        <v>#VALUE!</v>
      </c>
      <c r="EI140" t="e">
        <v>#VALUE!</v>
      </c>
      <c r="EJ140" t="e">
        <v>#VALUE!</v>
      </c>
      <c r="EK140" t="e">
        <f t="shared" si="263"/>
        <v>#VALUE!</v>
      </c>
      <c r="EL140">
        <v>0</v>
      </c>
      <c r="EM140">
        <v>1</v>
      </c>
      <c r="EN140">
        <v>0</v>
      </c>
      <c r="EO140">
        <v>0</v>
      </c>
      <c r="EP140" t="e">
        <v>#VALUE!</v>
      </c>
      <c r="EQ140" t="e">
        <v>#VALUE!</v>
      </c>
      <c r="ER140">
        <v>1</v>
      </c>
      <c r="ES140" t="e">
        <v>#VALUE!</v>
      </c>
      <c r="ET140" t="e">
        <v>#VALUE!</v>
      </c>
      <c r="EU140">
        <v>0</v>
      </c>
      <c r="EV140">
        <v>0</v>
      </c>
      <c r="EW140" t="e">
        <v>#VALUE!</v>
      </c>
      <c r="EX140" t="e">
        <v>#VALUE!</v>
      </c>
      <c r="EY140">
        <v>0</v>
      </c>
      <c r="EZ140">
        <v>0</v>
      </c>
      <c r="FA140" t="e">
        <v>#VALUE!</v>
      </c>
      <c r="FB140">
        <v>0</v>
      </c>
      <c r="FC140">
        <v>1</v>
      </c>
      <c r="FD140">
        <v>1</v>
      </c>
      <c r="FE140">
        <v>1</v>
      </c>
      <c r="FF140">
        <v>1</v>
      </c>
      <c r="FG140" t="e">
        <v>#VALUE!</v>
      </c>
      <c r="FH140">
        <v>0</v>
      </c>
      <c r="FI140">
        <v>1</v>
      </c>
      <c r="FJ140" t="e">
        <v>#VALUE!</v>
      </c>
      <c r="FK140">
        <v>1</v>
      </c>
      <c r="FL140">
        <v>1</v>
      </c>
      <c r="FM140">
        <v>1</v>
      </c>
      <c r="FN140">
        <v>1</v>
      </c>
      <c r="FO140" t="e">
        <v>#VALUE!</v>
      </c>
      <c r="FP140" t="e">
        <v>#VALUE!</v>
      </c>
      <c r="FQ140">
        <v>1</v>
      </c>
      <c r="FR140" t="e">
        <v>#VALUE!</v>
      </c>
      <c r="FS140" t="e">
        <f t="shared" si="264"/>
        <v>#VALUE!</v>
      </c>
      <c r="FU140">
        <f t="shared" si="265"/>
        <v>15</v>
      </c>
      <c r="FV140">
        <f t="shared" si="266"/>
        <v>21</v>
      </c>
      <c r="FW140">
        <f t="shared" si="267"/>
        <v>0</v>
      </c>
      <c r="FX140">
        <f t="shared" si="259"/>
        <v>21</v>
      </c>
    </row>
    <row r="141" spans="6:182" x14ac:dyDescent="0.2">
      <c r="DE141" s="5">
        <v>12</v>
      </c>
      <c r="DG141">
        <v>1</v>
      </c>
      <c r="DH141">
        <v>1</v>
      </c>
      <c r="DI141">
        <v>1</v>
      </c>
      <c r="DJ141" t="e">
        <v>#VALUE!</v>
      </c>
      <c r="DK141">
        <v>1</v>
      </c>
      <c r="DL141">
        <v>1</v>
      </c>
      <c r="DM141" t="e">
        <v>#VALUE!</v>
      </c>
      <c r="DN141" t="e">
        <f t="shared" si="260"/>
        <v>#VALUE!</v>
      </c>
      <c r="DO141" t="e">
        <v>#VALUE!</v>
      </c>
      <c r="DP141">
        <v>1</v>
      </c>
      <c r="DQ141">
        <v>1</v>
      </c>
      <c r="DR141" t="e">
        <v>#VALUE!</v>
      </c>
      <c r="DS141" t="e">
        <v>#VALUE!</v>
      </c>
      <c r="DT141" t="e">
        <v>#VALUE!</v>
      </c>
      <c r="DU141">
        <v>0</v>
      </c>
      <c r="DV141">
        <v>0</v>
      </c>
      <c r="DW141" t="e">
        <v>#VALUE!</v>
      </c>
      <c r="DX141" t="e">
        <v>#VALUE!</v>
      </c>
      <c r="DY141" t="e">
        <f t="shared" si="261"/>
        <v>#VALUE!</v>
      </c>
      <c r="DZ141">
        <v>1</v>
      </c>
      <c r="EA141" t="e">
        <v>#VALUE!</v>
      </c>
      <c r="EB141" t="e">
        <v>#VALUE!</v>
      </c>
      <c r="EC141">
        <v>0</v>
      </c>
      <c r="ED141">
        <v>0</v>
      </c>
      <c r="EE141">
        <f t="shared" si="262"/>
        <v>0</v>
      </c>
      <c r="EF141" t="e">
        <v>#VALUE!</v>
      </c>
      <c r="EG141">
        <v>1</v>
      </c>
      <c r="EH141">
        <v>0</v>
      </c>
      <c r="EI141" t="e">
        <v>#VALUE!</v>
      </c>
      <c r="EJ141" t="e">
        <v>#VALUE!</v>
      </c>
      <c r="EK141" t="e">
        <f t="shared" si="263"/>
        <v>#VALUE!</v>
      </c>
      <c r="EL141">
        <v>0</v>
      </c>
      <c r="EM141">
        <v>1</v>
      </c>
      <c r="EN141" t="e">
        <v>#VALUE!</v>
      </c>
      <c r="EO141">
        <v>1</v>
      </c>
      <c r="EP141">
        <v>0</v>
      </c>
      <c r="EQ141" t="e">
        <v>#VALUE!</v>
      </c>
      <c r="ER141">
        <v>0</v>
      </c>
      <c r="ES141">
        <v>0</v>
      </c>
      <c r="ET141" t="e">
        <v>#VALUE!</v>
      </c>
      <c r="EU141">
        <v>0</v>
      </c>
      <c r="EV141">
        <v>0</v>
      </c>
      <c r="EW141" t="e">
        <v>#VALUE!</v>
      </c>
      <c r="EX141" t="e">
        <v>#VALUE!</v>
      </c>
      <c r="EY141">
        <v>0</v>
      </c>
      <c r="EZ141">
        <v>0</v>
      </c>
      <c r="FA141" t="e">
        <v>#VALUE!</v>
      </c>
      <c r="FB141">
        <v>0</v>
      </c>
      <c r="FC141">
        <v>0</v>
      </c>
      <c r="FD141" t="e">
        <v>#VALUE!</v>
      </c>
      <c r="FE141">
        <v>0</v>
      </c>
      <c r="FF141" t="e">
        <v>#VALUE!</v>
      </c>
      <c r="FG141" t="e">
        <v>#VALUE!</v>
      </c>
      <c r="FH141">
        <v>0</v>
      </c>
      <c r="FI141">
        <v>0</v>
      </c>
      <c r="FJ141">
        <v>0</v>
      </c>
      <c r="FK141">
        <v>0</v>
      </c>
      <c r="FL141">
        <v>0</v>
      </c>
      <c r="FM141" t="e">
        <v>#VALUE!</v>
      </c>
      <c r="FN141">
        <v>1</v>
      </c>
      <c r="FO141">
        <v>0</v>
      </c>
      <c r="FP141" t="e">
        <v>#VALUE!</v>
      </c>
      <c r="FQ141">
        <v>0</v>
      </c>
      <c r="FR141">
        <v>0</v>
      </c>
      <c r="FS141">
        <f t="shared" si="264"/>
        <v>0</v>
      </c>
      <c r="FU141">
        <f t="shared" si="265"/>
        <v>26</v>
      </c>
      <c r="FV141">
        <f t="shared" si="266"/>
        <v>12</v>
      </c>
      <c r="FW141">
        <f t="shared" si="267"/>
        <v>0</v>
      </c>
      <c r="FX141">
        <f t="shared" si="259"/>
        <v>12</v>
      </c>
    </row>
    <row r="142" spans="6:182" x14ac:dyDescent="0.2">
      <c r="DE142" s="5">
        <v>13</v>
      </c>
      <c r="DG142">
        <v>0</v>
      </c>
      <c r="DH142">
        <v>0</v>
      </c>
      <c r="DI142" t="e">
        <v>#VALUE!</v>
      </c>
      <c r="DJ142" t="e">
        <v>#VALUE!</v>
      </c>
      <c r="DK142">
        <v>0</v>
      </c>
      <c r="DL142">
        <v>0</v>
      </c>
      <c r="DM142" t="e">
        <v>#VALUE!</v>
      </c>
      <c r="DN142" t="e">
        <f t="shared" si="260"/>
        <v>#VALUE!</v>
      </c>
      <c r="DO142" t="e">
        <v>#VALUE!</v>
      </c>
      <c r="DP142">
        <v>0</v>
      </c>
      <c r="DQ142">
        <v>0</v>
      </c>
      <c r="DR142" t="e">
        <v>#VALUE!</v>
      </c>
      <c r="DS142" t="e">
        <v>#VALUE!</v>
      </c>
      <c r="DT142" t="e">
        <v>#VALUE!</v>
      </c>
      <c r="DU142">
        <v>0</v>
      </c>
      <c r="DV142">
        <v>0</v>
      </c>
      <c r="DW142" t="e">
        <v>#VALUE!</v>
      </c>
      <c r="DX142" t="e">
        <v>#VALUE!</v>
      </c>
      <c r="DY142" t="e">
        <f t="shared" si="261"/>
        <v>#VALUE!</v>
      </c>
      <c r="DZ142">
        <v>0</v>
      </c>
      <c r="EA142">
        <v>0</v>
      </c>
      <c r="EB142" t="e">
        <v>#VALUE!</v>
      </c>
      <c r="EC142">
        <v>0</v>
      </c>
      <c r="ED142">
        <v>0</v>
      </c>
      <c r="EE142">
        <f t="shared" si="262"/>
        <v>0</v>
      </c>
      <c r="EF142" t="e">
        <v>#VALUE!</v>
      </c>
      <c r="EG142">
        <v>0</v>
      </c>
      <c r="EH142">
        <v>0</v>
      </c>
      <c r="EI142">
        <v>1</v>
      </c>
      <c r="EJ142" t="e">
        <v>#VALUE!</v>
      </c>
      <c r="EK142" t="e">
        <f t="shared" si="263"/>
        <v>#VALUE!</v>
      </c>
      <c r="EL142">
        <v>0</v>
      </c>
      <c r="EM142" t="e">
        <v>#VALUE!</v>
      </c>
      <c r="EN142" t="e">
        <v>#VALUE!</v>
      </c>
      <c r="EO142">
        <v>0</v>
      </c>
      <c r="EP142" t="e">
        <v>#VALUE!</v>
      </c>
      <c r="EQ142" t="e">
        <v>#VALUE!</v>
      </c>
      <c r="ER142">
        <v>1</v>
      </c>
      <c r="ES142">
        <v>0</v>
      </c>
      <c r="ET142" t="e">
        <v>#VALUE!</v>
      </c>
      <c r="EU142">
        <v>0</v>
      </c>
      <c r="EV142">
        <v>0</v>
      </c>
      <c r="EW142" t="e">
        <v>#VALUE!</v>
      </c>
      <c r="EX142" t="e">
        <v>#VALUE!</v>
      </c>
      <c r="EY142">
        <v>0</v>
      </c>
      <c r="EZ142" t="e">
        <v>#VALUE!</v>
      </c>
      <c r="FA142" t="e">
        <v>#VALUE!</v>
      </c>
      <c r="FB142">
        <v>1</v>
      </c>
      <c r="FC142" t="e">
        <v>#VALUE!</v>
      </c>
      <c r="FD142" t="e">
        <v>#VALUE!</v>
      </c>
      <c r="FE142">
        <v>0</v>
      </c>
      <c r="FF142">
        <v>0</v>
      </c>
      <c r="FG142" t="e">
        <v>#VALUE!</v>
      </c>
      <c r="FH142">
        <v>0</v>
      </c>
      <c r="FI142">
        <v>0</v>
      </c>
      <c r="FJ142" t="e">
        <v>#VALUE!</v>
      </c>
      <c r="FK142">
        <v>0</v>
      </c>
      <c r="FL142" t="e">
        <v>#VALUE!</v>
      </c>
      <c r="FM142" t="e">
        <v>#VALUE!</v>
      </c>
      <c r="FN142">
        <v>0</v>
      </c>
      <c r="FO142">
        <v>1</v>
      </c>
      <c r="FP142" t="e">
        <v>#VALUE!</v>
      </c>
      <c r="FQ142">
        <v>0</v>
      </c>
      <c r="FR142" t="e">
        <v>#VALUE!</v>
      </c>
      <c r="FS142" t="e">
        <f t="shared" si="264"/>
        <v>#VALUE!</v>
      </c>
      <c r="FU142">
        <f t="shared" si="265"/>
        <v>28</v>
      </c>
      <c r="FV142">
        <f t="shared" si="266"/>
        <v>4</v>
      </c>
      <c r="FW142">
        <f t="shared" si="267"/>
        <v>0</v>
      </c>
      <c r="FX142">
        <f t="shared" si="259"/>
        <v>4</v>
      </c>
    </row>
    <row r="143" spans="6:182" x14ac:dyDescent="0.2">
      <c r="DE143" s="5">
        <v>14</v>
      </c>
      <c r="DG143">
        <v>0</v>
      </c>
      <c r="DH143">
        <v>0</v>
      </c>
      <c r="DI143">
        <v>0</v>
      </c>
      <c r="DJ143" t="e">
        <v>#VALUE!</v>
      </c>
      <c r="DK143">
        <v>1</v>
      </c>
      <c r="DL143">
        <v>1</v>
      </c>
      <c r="DM143" t="e">
        <v>#VALUE!</v>
      </c>
      <c r="DN143" t="e">
        <f t="shared" si="260"/>
        <v>#VALUE!</v>
      </c>
      <c r="DO143" t="e">
        <v>#VALUE!</v>
      </c>
      <c r="DP143">
        <v>0</v>
      </c>
      <c r="DQ143">
        <v>0</v>
      </c>
      <c r="DR143" t="e">
        <v>#VALUE!</v>
      </c>
      <c r="DS143" t="e">
        <v>#VALUE!</v>
      </c>
      <c r="DT143" t="e">
        <v>#VALUE!</v>
      </c>
      <c r="DU143">
        <v>0</v>
      </c>
      <c r="DV143">
        <v>0</v>
      </c>
      <c r="DW143" t="e">
        <v>#VALUE!</v>
      </c>
      <c r="DX143" t="e">
        <v>#VALUE!</v>
      </c>
      <c r="DY143" t="e">
        <f t="shared" si="261"/>
        <v>#VALUE!</v>
      </c>
      <c r="DZ143">
        <v>1</v>
      </c>
      <c r="EA143" t="e">
        <v>#VALUE!</v>
      </c>
      <c r="EB143" t="e">
        <v>#VALUE!</v>
      </c>
      <c r="EC143">
        <v>1</v>
      </c>
      <c r="ED143" t="e">
        <v>#VALUE!</v>
      </c>
      <c r="EE143" t="e">
        <f t="shared" si="262"/>
        <v>#VALUE!</v>
      </c>
      <c r="EF143" t="e">
        <v>#VALUE!</v>
      </c>
      <c r="EG143">
        <v>0</v>
      </c>
      <c r="EH143">
        <v>0</v>
      </c>
      <c r="EI143" t="e">
        <v>#VALUE!</v>
      </c>
      <c r="EJ143" t="e">
        <v>#VALUE!</v>
      </c>
      <c r="EK143" t="e">
        <f t="shared" si="263"/>
        <v>#VALUE!</v>
      </c>
      <c r="EL143">
        <v>0</v>
      </c>
      <c r="EM143" t="e">
        <v>#VALUE!</v>
      </c>
      <c r="EN143" t="e">
        <v>#VALUE!</v>
      </c>
      <c r="EO143">
        <v>0</v>
      </c>
      <c r="EP143">
        <v>0</v>
      </c>
      <c r="EQ143" t="e">
        <v>#VALUE!</v>
      </c>
      <c r="ER143">
        <v>0</v>
      </c>
      <c r="ES143">
        <v>0</v>
      </c>
      <c r="ET143" t="e">
        <v>#VALUE!</v>
      </c>
      <c r="EU143">
        <v>0</v>
      </c>
      <c r="EV143">
        <v>1</v>
      </c>
      <c r="EW143" t="e">
        <v>#VALUE!</v>
      </c>
      <c r="EX143" t="e">
        <v>#VALUE!</v>
      </c>
      <c r="EY143">
        <v>1</v>
      </c>
      <c r="EZ143" t="e">
        <v>#VALUE!</v>
      </c>
      <c r="FA143" t="e">
        <v>#VALUE!</v>
      </c>
      <c r="FB143">
        <v>0</v>
      </c>
      <c r="FC143" t="e">
        <v>#VALUE!</v>
      </c>
      <c r="FD143" t="e">
        <v>#VALUE!</v>
      </c>
      <c r="FE143">
        <v>0</v>
      </c>
      <c r="FF143">
        <v>0</v>
      </c>
      <c r="FG143" t="e">
        <v>#VALUE!</v>
      </c>
      <c r="FH143">
        <v>0</v>
      </c>
      <c r="FI143">
        <v>0</v>
      </c>
      <c r="FJ143" t="e">
        <v>#VALUE!</v>
      </c>
      <c r="FK143">
        <v>0</v>
      </c>
      <c r="FL143">
        <v>0</v>
      </c>
      <c r="FM143" t="e">
        <v>#VALUE!</v>
      </c>
      <c r="FN143">
        <v>0</v>
      </c>
      <c r="FO143">
        <v>0</v>
      </c>
      <c r="FP143" t="e">
        <v>#VALUE!</v>
      </c>
      <c r="FQ143">
        <v>0</v>
      </c>
      <c r="FR143">
        <v>0</v>
      </c>
      <c r="FS143">
        <f t="shared" si="264"/>
        <v>0</v>
      </c>
      <c r="FU143">
        <f t="shared" si="265"/>
        <v>27</v>
      </c>
      <c r="FV143">
        <f t="shared" si="266"/>
        <v>6</v>
      </c>
      <c r="FW143">
        <f t="shared" si="267"/>
        <v>0</v>
      </c>
      <c r="FX143">
        <f t="shared" si="259"/>
        <v>6</v>
      </c>
    </row>
    <row r="144" spans="6:182" x14ac:dyDescent="0.2">
      <c r="DE144" s="5">
        <v>15</v>
      </c>
      <c r="DG144">
        <v>0</v>
      </c>
      <c r="DH144">
        <v>1</v>
      </c>
      <c r="DI144">
        <v>0</v>
      </c>
      <c r="DJ144" t="e">
        <v>#VALUE!</v>
      </c>
      <c r="DK144">
        <v>0</v>
      </c>
      <c r="DL144">
        <v>0</v>
      </c>
      <c r="DM144" t="e">
        <v>#VALUE!</v>
      </c>
      <c r="DN144" t="e">
        <f t="shared" si="260"/>
        <v>#VALUE!</v>
      </c>
      <c r="DO144" t="e">
        <v>#VALUE!</v>
      </c>
      <c r="DP144">
        <v>1</v>
      </c>
      <c r="DQ144">
        <v>1</v>
      </c>
      <c r="DR144" t="e">
        <v>#VALUE!</v>
      </c>
      <c r="DS144" t="e">
        <v>#VALUE!</v>
      </c>
      <c r="DT144" t="e">
        <v>#VALUE!</v>
      </c>
      <c r="DU144">
        <v>0</v>
      </c>
      <c r="DV144" t="e">
        <v>#VALUE!</v>
      </c>
      <c r="DW144" t="e">
        <v>#VALUE!</v>
      </c>
      <c r="DX144" t="e">
        <v>#VALUE!</v>
      </c>
      <c r="DY144" t="e">
        <f t="shared" si="261"/>
        <v>#VALUE!</v>
      </c>
      <c r="DZ144">
        <v>0</v>
      </c>
      <c r="EA144" t="e">
        <v>#VALUE!</v>
      </c>
      <c r="EB144" t="e">
        <v>#VALUE!</v>
      </c>
      <c r="EC144">
        <v>0</v>
      </c>
      <c r="ED144" t="e">
        <v>#VALUE!</v>
      </c>
      <c r="EE144" t="e">
        <f t="shared" si="262"/>
        <v>#VALUE!</v>
      </c>
      <c r="EF144" t="e">
        <v>#VALUE!</v>
      </c>
      <c r="EG144">
        <v>0</v>
      </c>
      <c r="EH144">
        <v>0</v>
      </c>
      <c r="EI144" t="e">
        <v>#VALUE!</v>
      </c>
      <c r="EJ144" t="e">
        <v>#VALUE!</v>
      </c>
      <c r="EK144" t="e">
        <f t="shared" si="263"/>
        <v>#VALUE!</v>
      </c>
      <c r="EL144">
        <v>1</v>
      </c>
      <c r="EM144">
        <v>1</v>
      </c>
      <c r="EN144" t="e">
        <v>#VALUE!</v>
      </c>
      <c r="EO144">
        <v>0</v>
      </c>
      <c r="EP144">
        <v>1</v>
      </c>
      <c r="EQ144">
        <v>1</v>
      </c>
      <c r="ER144">
        <v>0</v>
      </c>
      <c r="ES144" t="e">
        <v>#VALUE!</v>
      </c>
      <c r="ET144" t="e">
        <v>#VALUE!</v>
      </c>
      <c r="EU144">
        <v>0</v>
      </c>
      <c r="EV144" t="e">
        <v>#VALUE!</v>
      </c>
      <c r="EW144" t="e">
        <v>#VALUE!</v>
      </c>
      <c r="EX144" t="e">
        <v>#VALUE!</v>
      </c>
      <c r="EY144">
        <v>1</v>
      </c>
      <c r="EZ144">
        <v>0</v>
      </c>
      <c r="FA144" t="e">
        <v>#VALUE!</v>
      </c>
      <c r="FB144">
        <v>0</v>
      </c>
      <c r="FC144">
        <v>0</v>
      </c>
      <c r="FD144" t="e">
        <v>#VALUE!</v>
      </c>
      <c r="FE144">
        <v>0</v>
      </c>
      <c r="FF144">
        <v>0</v>
      </c>
      <c r="FG144" t="e">
        <v>#VALUE!</v>
      </c>
      <c r="FH144">
        <v>0</v>
      </c>
      <c r="FI144">
        <v>0</v>
      </c>
      <c r="FJ144" t="e">
        <v>#VALUE!</v>
      </c>
      <c r="FK144">
        <v>0</v>
      </c>
      <c r="FL144" t="e">
        <v>#VALUE!</v>
      </c>
      <c r="FM144" t="e">
        <v>#VALUE!</v>
      </c>
      <c r="FN144">
        <v>0</v>
      </c>
      <c r="FO144">
        <v>0</v>
      </c>
      <c r="FP144" t="e">
        <v>#VALUE!</v>
      </c>
      <c r="FQ144">
        <v>1</v>
      </c>
      <c r="FR144">
        <v>1</v>
      </c>
      <c r="FS144">
        <f t="shared" si="264"/>
        <v>0</v>
      </c>
      <c r="FU144">
        <f t="shared" si="265"/>
        <v>23</v>
      </c>
      <c r="FV144">
        <f t="shared" si="266"/>
        <v>10</v>
      </c>
      <c r="FW144">
        <f t="shared" si="267"/>
        <v>0</v>
      </c>
      <c r="FX144">
        <f t="shared" si="259"/>
        <v>10</v>
      </c>
    </row>
    <row r="145" spans="109:180" x14ac:dyDescent="0.2">
      <c r="DE145" s="5">
        <v>17</v>
      </c>
      <c r="DG145">
        <v>0</v>
      </c>
      <c r="DH145" t="e">
        <v>#VALUE!</v>
      </c>
      <c r="DI145" t="e">
        <v>#VALUE!</v>
      </c>
      <c r="DJ145" t="e">
        <v>#VALUE!</v>
      </c>
      <c r="DK145">
        <v>0</v>
      </c>
      <c r="DL145" t="e">
        <v>#VALUE!</v>
      </c>
      <c r="DM145" t="e">
        <v>#VALUE!</v>
      </c>
      <c r="DN145" t="e">
        <f t="shared" si="260"/>
        <v>#VALUE!</v>
      </c>
      <c r="DO145" t="e">
        <v>#VALUE!</v>
      </c>
      <c r="DP145">
        <v>0</v>
      </c>
      <c r="DQ145">
        <v>0</v>
      </c>
      <c r="DR145" t="e">
        <v>#VALUE!</v>
      </c>
      <c r="DS145" t="e">
        <v>#VALUE!</v>
      </c>
      <c r="DT145" t="e">
        <v>#VALUE!</v>
      </c>
      <c r="DU145">
        <v>0</v>
      </c>
      <c r="DV145">
        <v>0</v>
      </c>
      <c r="DW145">
        <v>0</v>
      </c>
      <c r="DX145" t="e">
        <v>#VALUE!</v>
      </c>
      <c r="DY145" t="e">
        <f t="shared" si="261"/>
        <v>#VALUE!</v>
      </c>
      <c r="DZ145">
        <v>0</v>
      </c>
      <c r="EA145">
        <v>0</v>
      </c>
      <c r="EB145" t="e">
        <v>#VALUE!</v>
      </c>
      <c r="EC145">
        <v>0</v>
      </c>
      <c r="ED145">
        <v>1</v>
      </c>
      <c r="EE145">
        <f t="shared" si="262"/>
        <v>1</v>
      </c>
      <c r="EF145" t="e">
        <v>#VALUE!</v>
      </c>
      <c r="EG145">
        <v>0</v>
      </c>
      <c r="EH145">
        <v>1</v>
      </c>
      <c r="EI145">
        <v>0</v>
      </c>
      <c r="EJ145" t="e">
        <v>#VALUE!</v>
      </c>
      <c r="EK145" t="e">
        <f t="shared" si="263"/>
        <v>#VALUE!</v>
      </c>
      <c r="EL145">
        <v>0</v>
      </c>
      <c r="EM145">
        <v>1</v>
      </c>
      <c r="EN145" t="e">
        <v>#VALUE!</v>
      </c>
      <c r="EO145">
        <v>0</v>
      </c>
      <c r="EP145">
        <v>1</v>
      </c>
      <c r="EQ145" t="e">
        <v>#VALUE!</v>
      </c>
      <c r="ER145">
        <v>0</v>
      </c>
      <c r="ES145" t="e">
        <v>#VALUE!</v>
      </c>
      <c r="ET145" t="e">
        <v>#VALUE!</v>
      </c>
      <c r="EU145">
        <v>0</v>
      </c>
      <c r="EV145" t="e">
        <v>#VALUE!</v>
      </c>
      <c r="EW145" t="e">
        <v>#VALUE!</v>
      </c>
      <c r="EX145" t="e">
        <v>#VALUE!</v>
      </c>
      <c r="EY145">
        <v>0</v>
      </c>
      <c r="EZ145">
        <v>0</v>
      </c>
      <c r="FA145" t="e">
        <v>#VALUE!</v>
      </c>
      <c r="FB145">
        <v>1</v>
      </c>
      <c r="FC145">
        <v>0</v>
      </c>
      <c r="FD145" t="e">
        <v>#VALUE!</v>
      </c>
      <c r="FE145">
        <v>0</v>
      </c>
      <c r="FF145" t="e">
        <v>#VALUE!</v>
      </c>
      <c r="FG145" t="e">
        <v>#VALUE!</v>
      </c>
      <c r="FH145">
        <v>0</v>
      </c>
      <c r="FI145">
        <v>2</v>
      </c>
      <c r="FJ145" t="e">
        <v>#VALUE!</v>
      </c>
      <c r="FK145">
        <v>0</v>
      </c>
      <c r="FL145" t="e">
        <v>#VALUE!</v>
      </c>
      <c r="FM145" t="e">
        <v>#VALUE!</v>
      </c>
      <c r="FN145">
        <v>0</v>
      </c>
      <c r="FO145" t="e">
        <v>#VALUE!</v>
      </c>
      <c r="FP145" t="e">
        <v>#VALUE!</v>
      </c>
      <c r="FQ145">
        <v>0</v>
      </c>
      <c r="FR145" t="e">
        <v>#VALUE!</v>
      </c>
      <c r="FS145" t="e">
        <f t="shared" si="264"/>
        <v>#VALUE!</v>
      </c>
      <c r="FU145">
        <f t="shared" si="265"/>
        <v>24</v>
      </c>
      <c r="FV145">
        <f t="shared" si="266"/>
        <v>6</v>
      </c>
      <c r="FW145">
        <f t="shared" si="267"/>
        <v>1</v>
      </c>
      <c r="FX145">
        <f t="shared" si="259"/>
        <v>7</v>
      </c>
    </row>
    <row r="146" spans="109:180" x14ac:dyDescent="0.2">
      <c r="DE146" s="5">
        <v>18</v>
      </c>
      <c r="DG146">
        <v>0</v>
      </c>
      <c r="DH146">
        <v>0</v>
      </c>
      <c r="DI146" t="e">
        <v>#VALUE!</v>
      </c>
      <c r="DJ146" t="e">
        <v>#VALUE!</v>
      </c>
      <c r="DK146">
        <v>0</v>
      </c>
      <c r="DL146">
        <v>0</v>
      </c>
      <c r="DM146">
        <v>0</v>
      </c>
      <c r="DN146">
        <f t="shared" si="260"/>
        <v>0</v>
      </c>
      <c r="DO146" t="e">
        <v>#VALUE!</v>
      </c>
      <c r="DP146">
        <v>0</v>
      </c>
      <c r="DQ146">
        <v>0</v>
      </c>
      <c r="DR146" t="e">
        <v>#VALUE!</v>
      </c>
      <c r="DS146" t="e">
        <v>#VALUE!</v>
      </c>
      <c r="DT146" t="e">
        <v>#VALUE!</v>
      </c>
      <c r="DU146">
        <v>0</v>
      </c>
      <c r="DV146" t="e">
        <v>#VALUE!</v>
      </c>
      <c r="DW146" t="e">
        <v>#VALUE!</v>
      </c>
      <c r="DX146" t="e">
        <v>#VALUE!</v>
      </c>
      <c r="DY146" t="e">
        <f t="shared" si="261"/>
        <v>#VALUE!</v>
      </c>
      <c r="DZ146">
        <v>0</v>
      </c>
      <c r="EA146" t="e">
        <v>#VALUE!</v>
      </c>
      <c r="EB146" t="e">
        <v>#VALUE!</v>
      </c>
      <c r="EC146">
        <v>0</v>
      </c>
      <c r="ED146">
        <v>0</v>
      </c>
      <c r="EE146">
        <f t="shared" si="262"/>
        <v>0</v>
      </c>
      <c r="EF146" t="e">
        <v>#VALUE!</v>
      </c>
      <c r="EG146">
        <v>0</v>
      </c>
      <c r="EH146">
        <v>1</v>
      </c>
      <c r="EI146" t="e">
        <v>#VALUE!</v>
      </c>
      <c r="EJ146" t="e">
        <v>#VALUE!</v>
      </c>
      <c r="EK146" t="e">
        <f t="shared" si="263"/>
        <v>#VALUE!</v>
      </c>
      <c r="EL146">
        <v>0</v>
      </c>
      <c r="EM146">
        <v>1</v>
      </c>
      <c r="EN146" t="e">
        <v>#VALUE!</v>
      </c>
      <c r="EO146">
        <v>0</v>
      </c>
      <c r="EP146">
        <v>0</v>
      </c>
      <c r="EQ146">
        <v>0</v>
      </c>
      <c r="ER146">
        <v>0</v>
      </c>
      <c r="ES146">
        <v>0</v>
      </c>
      <c r="ET146" t="e">
        <v>#VALUE!</v>
      </c>
      <c r="EU146">
        <v>0</v>
      </c>
      <c r="EV146">
        <v>0</v>
      </c>
      <c r="EW146" t="e">
        <v>#VALUE!</v>
      </c>
      <c r="EX146" t="e">
        <v>#VALUE!</v>
      </c>
      <c r="EY146">
        <v>0</v>
      </c>
      <c r="EZ146">
        <v>0</v>
      </c>
      <c r="FA146" t="e">
        <v>#VALUE!</v>
      </c>
      <c r="FB146">
        <v>0</v>
      </c>
      <c r="FC146">
        <v>0</v>
      </c>
      <c r="FD146" t="e">
        <v>#VALUE!</v>
      </c>
      <c r="FE146">
        <v>0</v>
      </c>
      <c r="FF146">
        <v>0</v>
      </c>
      <c r="FG146" t="e">
        <v>#VALUE!</v>
      </c>
      <c r="FH146">
        <v>0</v>
      </c>
      <c r="FI146">
        <v>0</v>
      </c>
      <c r="FJ146" t="e">
        <v>#VALUE!</v>
      </c>
      <c r="FK146">
        <v>0</v>
      </c>
      <c r="FL146">
        <v>0</v>
      </c>
      <c r="FM146" t="e">
        <v>#VALUE!</v>
      </c>
      <c r="FN146">
        <v>0</v>
      </c>
      <c r="FO146">
        <v>0</v>
      </c>
      <c r="FP146" t="e">
        <v>#VALUE!</v>
      </c>
      <c r="FQ146">
        <v>0</v>
      </c>
      <c r="FR146">
        <v>0</v>
      </c>
      <c r="FS146">
        <f t="shared" si="264"/>
        <v>0</v>
      </c>
      <c r="FU146">
        <f t="shared" si="265"/>
        <v>37</v>
      </c>
      <c r="FV146">
        <f t="shared" si="266"/>
        <v>2</v>
      </c>
      <c r="FW146">
        <f t="shared" si="267"/>
        <v>0</v>
      </c>
      <c r="FX146">
        <f t="shared" si="259"/>
        <v>2</v>
      </c>
    </row>
    <row r="147" spans="109:180" x14ac:dyDescent="0.2">
      <c r="DE147" s="5">
        <v>19</v>
      </c>
      <c r="DG147">
        <v>0</v>
      </c>
      <c r="DH147">
        <v>0</v>
      </c>
      <c r="DI147">
        <v>0</v>
      </c>
      <c r="DJ147" t="e">
        <v>#VALUE!</v>
      </c>
      <c r="DK147">
        <v>0</v>
      </c>
      <c r="DL147">
        <v>1</v>
      </c>
      <c r="DM147">
        <v>0</v>
      </c>
      <c r="DN147">
        <f t="shared" si="260"/>
        <v>1</v>
      </c>
      <c r="DO147" t="e">
        <v>#VALUE!</v>
      </c>
      <c r="DP147">
        <v>0</v>
      </c>
      <c r="DQ147">
        <v>0</v>
      </c>
      <c r="DR147" t="e">
        <v>#VALUE!</v>
      </c>
      <c r="DS147" t="e">
        <v>#VALUE!</v>
      </c>
      <c r="DT147" t="e">
        <v>#VALUE!</v>
      </c>
      <c r="DU147">
        <v>0</v>
      </c>
      <c r="DV147">
        <v>0</v>
      </c>
      <c r="DW147">
        <v>0</v>
      </c>
      <c r="DX147" t="e">
        <v>#VALUE!</v>
      </c>
      <c r="DY147" t="e">
        <f t="shared" si="261"/>
        <v>#VALUE!</v>
      </c>
      <c r="DZ147">
        <v>1</v>
      </c>
      <c r="EA147" t="e">
        <v>#VALUE!</v>
      </c>
      <c r="EB147" t="e">
        <v>#VALUE!</v>
      </c>
      <c r="EC147">
        <v>0</v>
      </c>
      <c r="ED147">
        <v>0</v>
      </c>
      <c r="EE147">
        <f t="shared" si="262"/>
        <v>0</v>
      </c>
      <c r="EF147" t="e">
        <v>#VALUE!</v>
      </c>
      <c r="EG147">
        <v>0</v>
      </c>
      <c r="EH147">
        <v>0</v>
      </c>
      <c r="EI147">
        <v>0</v>
      </c>
      <c r="EJ147" t="e">
        <v>#VALUE!</v>
      </c>
      <c r="EK147" t="e">
        <f t="shared" si="263"/>
        <v>#VALUE!</v>
      </c>
      <c r="EL147">
        <v>0</v>
      </c>
      <c r="EM147">
        <v>1</v>
      </c>
      <c r="EN147" t="e">
        <v>#VALUE!</v>
      </c>
      <c r="EO147">
        <v>0</v>
      </c>
      <c r="EP147">
        <v>0</v>
      </c>
      <c r="EQ147" t="e">
        <v>#VALUE!</v>
      </c>
      <c r="ER147">
        <v>0</v>
      </c>
      <c r="ES147">
        <v>0</v>
      </c>
      <c r="ET147">
        <v>0</v>
      </c>
      <c r="EU147">
        <v>0</v>
      </c>
      <c r="EV147">
        <v>0</v>
      </c>
      <c r="EW147" t="e">
        <v>#VALUE!</v>
      </c>
      <c r="EX147" t="e">
        <v>#VALUE!</v>
      </c>
      <c r="EY147">
        <v>1</v>
      </c>
      <c r="EZ147">
        <v>0</v>
      </c>
      <c r="FA147" t="e">
        <v>#VALUE!</v>
      </c>
      <c r="FB147">
        <v>1</v>
      </c>
      <c r="FC147">
        <v>0</v>
      </c>
      <c r="FD147" t="e">
        <v>#VALUE!</v>
      </c>
      <c r="FE147">
        <v>0</v>
      </c>
      <c r="FF147">
        <v>0</v>
      </c>
      <c r="FG147" t="e">
        <v>#VALUE!</v>
      </c>
      <c r="FH147">
        <v>0</v>
      </c>
      <c r="FI147">
        <v>0</v>
      </c>
      <c r="FJ147" t="e">
        <v>#VALUE!</v>
      </c>
      <c r="FK147">
        <v>0</v>
      </c>
      <c r="FL147">
        <v>0</v>
      </c>
      <c r="FM147" t="e">
        <v>#VALUE!</v>
      </c>
      <c r="FN147">
        <v>0</v>
      </c>
      <c r="FO147">
        <v>0</v>
      </c>
      <c r="FP147" t="e">
        <v>#VALUE!</v>
      </c>
      <c r="FQ147">
        <v>0</v>
      </c>
      <c r="FR147">
        <v>0</v>
      </c>
      <c r="FS147">
        <f t="shared" si="264"/>
        <v>0</v>
      </c>
      <c r="FU147">
        <f t="shared" si="265"/>
        <v>37</v>
      </c>
      <c r="FV147">
        <f t="shared" si="266"/>
        <v>6</v>
      </c>
      <c r="FW147">
        <f t="shared" si="267"/>
        <v>0</v>
      </c>
      <c r="FX147">
        <f t="shared" si="259"/>
        <v>6</v>
      </c>
    </row>
    <row r="148" spans="109:180" x14ac:dyDescent="0.2">
      <c r="DE148" s="5">
        <v>20</v>
      </c>
      <c r="DG148">
        <v>0</v>
      </c>
      <c r="DH148" t="e">
        <v>#VALUE!</v>
      </c>
      <c r="DI148" t="e">
        <v>#VALUE!</v>
      </c>
      <c r="DJ148" t="e">
        <v>#VALUE!</v>
      </c>
      <c r="DK148">
        <v>0</v>
      </c>
      <c r="DL148" t="e">
        <v>#VALUE!</v>
      </c>
      <c r="DM148" t="e">
        <v>#VALUE!</v>
      </c>
      <c r="DN148" t="e">
        <f t="shared" si="260"/>
        <v>#VALUE!</v>
      </c>
      <c r="DO148" t="e">
        <v>#VALUE!</v>
      </c>
      <c r="DP148">
        <v>0</v>
      </c>
      <c r="DQ148" t="e">
        <v>#VALUE!</v>
      </c>
      <c r="DR148" t="e">
        <v>#VALUE!</v>
      </c>
      <c r="DS148" t="e">
        <v>#VALUE!</v>
      </c>
      <c r="DT148" t="e">
        <v>#VALUE!</v>
      </c>
      <c r="DU148">
        <v>1</v>
      </c>
      <c r="DV148" t="e">
        <v>#VALUE!</v>
      </c>
      <c r="DW148" t="e">
        <v>#VALUE!</v>
      </c>
      <c r="DX148" t="e">
        <v>#VALUE!</v>
      </c>
      <c r="DY148" t="e">
        <f t="shared" si="261"/>
        <v>#VALUE!</v>
      </c>
      <c r="DZ148" t="e">
        <v>#VALUE!</v>
      </c>
      <c r="EA148" t="e">
        <v>#VALUE!</v>
      </c>
      <c r="EB148" t="e">
        <v>#VALUE!</v>
      </c>
      <c r="EC148">
        <v>0</v>
      </c>
      <c r="ED148">
        <v>1</v>
      </c>
      <c r="EE148">
        <f t="shared" si="262"/>
        <v>1</v>
      </c>
      <c r="EF148" t="e">
        <v>#VALUE!</v>
      </c>
      <c r="EG148">
        <v>0</v>
      </c>
      <c r="EH148" t="e">
        <v>#VALUE!</v>
      </c>
      <c r="EI148" t="e">
        <v>#VALUE!</v>
      </c>
      <c r="EJ148" t="e">
        <v>#VALUE!</v>
      </c>
      <c r="EK148" t="e">
        <f t="shared" si="263"/>
        <v>#VALUE!</v>
      </c>
      <c r="EL148">
        <v>0</v>
      </c>
      <c r="EM148" t="e">
        <v>#VALUE!</v>
      </c>
      <c r="EN148" t="e">
        <v>#VALUE!</v>
      </c>
      <c r="EO148">
        <v>0</v>
      </c>
      <c r="EP148" t="e">
        <v>#VALUE!</v>
      </c>
      <c r="EQ148" t="e">
        <v>#VALUE!</v>
      </c>
      <c r="ER148">
        <v>0</v>
      </c>
      <c r="ES148" t="e">
        <v>#VALUE!</v>
      </c>
      <c r="ET148" t="e">
        <v>#VALUE!</v>
      </c>
      <c r="EU148">
        <v>0</v>
      </c>
      <c r="EV148" t="e">
        <v>#VALUE!</v>
      </c>
      <c r="EW148" t="e">
        <v>#VALUE!</v>
      </c>
      <c r="EX148" t="e">
        <v>#VALUE!</v>
      </c>
      <c r="EY148">
        <v>1</v>
      </c>
      <c r="EZ148">
        <v>0</v>
      </c>
      <c r="FA148" t="e">
        <v>#VALUE!</v>
      </c>
      <c r="FB148">
        <v>0</v>
      </c>
      <c r="FC148" t="e">
        <v>#VALUE!</v>
      </c>
      <c r="FD148" t="e">
        <v>#VALUE!</v>
      </c>
      <c r="FE148">
        <v>0</v>
      </c>
      <c r="FF148" t="e">
        <v>#VALUE!</v>
      </c>
      <c r="FG148" t="e">
        <v>#VALUE!</v>
      </c>
      <c r="FH148">
        <v>0</v>
      </c>
      <c r="FI148" t="e">
        <v>#VALUE!</v>
      </c>
      <c r="FJ148" t="e">
        <v>#VALUE!</v>
      </c>
      <c r="FK148">
        <v>0</v>
      </c>
      <c r="FL148">
        <v>0</v>
      </c>
      <c r="FM148" t="e">
        <v>#VALUE!</v>
      </c>
      <c r="FN148">
        <v>0</v>
      </c>
      <c r="FO148" t="e">
        <v>#VALUE!</v>
      </c>
      <c r="FP148" t="e">
        <v>#VALUE!</v>
      </c>
      <c r="FQ148">
        <v>0</v>
      </c>
      <c r="FR148">
        <v>0</v>
      </c>
      <c r="FS148">
        <f t="shared" si="264"/>
        <v>0</v>
      </c>
      <c r="FU148">
        <f t="shared" si="265"/>
        <v>19</v>
      </c>
      <c r="FV148">
        <f t="shared" si="266"/>
        <v>4</v>
      </c>
      <c r="FW148">
        <f t="shared" si="267"/>
        <v>0</v>
      </c>
      <c r="FX148">
        <f t="shared" si="259"/>
        <v>4</v>
      </c>
    </row>
    <row r="149" spans="109:180" x14ac:dyDescent="0.2">
      <c r="DE149" s="5">
        <v>21</v>
      </c>
      <c r="DG149">
        <v>0</v>
      </c>
      <c r="DH149">
        <v>0</v>
      </c>
      <c r="DI149" t="e">
        <v>#VALUE!</v>
      </c>
      <c r="DJ149" t="e">
        <v>#VALUE!</v>
      </c>
      <c r="DK149">
        <v>0</v>
      </c>
      <c r="DL149">
        <v>0</v>
      </c>
      <c r="DM149" t="e">
        <v>#VALUE!</v>
      </c>
      <c r="DN149" t="e">
        <f t="shared" si="260"/>
        <v>#VALUE!</v>
      </c>
      <c r="DO149" t="e">
        <v>#VALUE!</v>
      </c>
      <c r="DP149">
        <v>0</v>
      </c>
      <c r="DQ149">
        <v>1</v>
      </c>
      <c r="DR149" t="e">
        <v>#VALUE!</v>
      </c>
      <c r="DS149" t="e">
        <v>#VALUE!</v>
      </c>
      <c r="DT149" t="e">
        <v>#VALUE!</v>
      </c>
      <c r="DU149">
        <v>0</v>
      </c>
      <c r="DV149">
        <v>0</v>
      </c>
      <c r="DW149" t="e">
        <v>#VALUE!</v>
      </c>
      <c r="DX149" t="e">
        <v>#VALUE!</v>
      </c>
      <c r="DY149" t="e">
        <f t="shared" si="261"/>
        <v>#VALUE!</v>
      </c>
      <c r="DZ149">
        <v>0</v>
      </c>
      <c r="EA149" t="e">
        <v>#VALUE!</v>
      </c>
      <c r="EB149" t="e">
        <v>#VALUE!</v>
      </c>
      <c r="EC149">
        <v>0</v>
      </c>
      <c r="ED149">
        <v>0</v>
      </c>
      <c r="EE149">
        <f t="shared" si="262"/>
        <v>0</v>
      </c>
      <c r="EF149" t="e">
        <v>#VALUE!</v>
      </c>
      <c r="EG149">
        <v>0</v>
      </c>
      <c r="EH149">
        <v>0</v>
      </c>
      <c r="EI149" t="e">
        <v>#VALUE!</v>
      </c>
      <c r="EJ149" t="e">
        <v>#VALUE!</v>
      </c>
      <c r="EK149" t="e">
        <f t="shared" si="263"/>
        <v>#VALUE!</v>
      </c>
      <c r="EL149">
        <v>0</v>
      </c>
      <c r="EM149">
        <v>1</v>
      </c>
      <c r="EN149" t="e">
        <v>#VALUE!</v>
      </c>
      <c r="EO149">
        <v>0</v>
      </c>
      <c r="EP149">
        <v>0</v>
      </c>
      <c r="EQ149" t="e">
        <v>#VALUE!</v>
      </c>
      <c r="ER149">
        <v>0</v>
      </c>
      <c r="ES149">
        <v>0</v>
      </c>
      <c r="ET149" t="e">
        <v>#VALUE!</v>
      </c>
      <c r="EU149">
        <v>0</v>
      </c>
      <c r="EV149">
        <v>0</v>
      </c>
      <c r="EW149" t="e">
        <v>#VALUE!</v>
      </c>
      <c r="EX149" t="e">
        <v>#VALUE!</v>
      </c>
      <c r="EY149">
        <v>0</v>
      </c>
      <c r="EZ149">
        <v>0</v>
      </c>
      <c r="FA149" t="e">
        <v>#VALUE!</v>
      </c>
      <c r="FB149">
        <v>0</v>
      </c>
      <c r="FC149">
        <v>0</v>
      </c>
      <c r="FD149" t="e">
        <v>#VALUE!</v>
      </c>
      <c r="FE149">
        <v>0</v>
      </c>
      <c r="FF149">
        <v>0</v>
      </c>
      <c r="FG149" t="e">
        <v>#VALUE!</v>
      </c>
      <c r="FH149">
        <v>0</v>
      </c>
      <c r="FI149">
        <v>0</v>
      </c>
      <c r="FJ149" t="e">
        <v>#VALUE!</v>
      </c>
      <c r="FK149">
        <v>0</v>
      </c>
      <c r="FL149">
        <v>0</v>
      </c>
      <c r="FM149" t="e">
        <v>#VALUE!</v>
      </c>
      <c r="FN149">
        <v>0</v>
      </c>
      <c r="FO149">
        <v>0</v>
      </c>
      <c r="FP149" t="e">
        <v>#VALUE!</v>
      </c>
      <c r="FQ149">
        <v>0</v>
      </c>
      <c r="FR149">
        <v>0</v>
      </c>
      <c r="FS149">
        <f t="shared" si="264"/>
        <v>0</v>
      </c>
      <c r="FU149">
        <f t="shared" si="265"/>
        <v>35</v>
      </c>
      <c r="FV149">
        <f t="shared" si="266"/>
        <v>2</v>
      </c>
      <c r="FW149">
        <f t="shared" si="267"/>
        <v>0</v>
      </c>
      <c r="FX149">
        <f t="shared" si="259"/>
        <v>2</v>
      </c>
    </row>
    <row r="150" spans="109:180" x14ac:dyDescent="0.2">
      <c r="DE150" s="5">
        <v>22</v>
      </c>
      <c r="DG150">
        <v>0</v>
      </c>
      <c r="DH150">
        <v>1</v>
      </c>
      <c r="DI150" t="e">
        <v>#VALUE!</v>
      </c>
      <c r="DJ150" t="e">
        <v>#VALUE!</v>
      </c>
      <c r="DK150">
        <v>0</v>
      </c>
      <c r="DL150">
        <v>1</v>
      </c>
      <c r="DM150" t="e">
        <v>#VALUE!</v>
      </c>
      <c r="DN150" t="e">
        <f t="shared" si="260"/>
        <v>#VALUE!</v>
      </c>
      <c r="DO150" t="e">
        <v>#VALUE!</v>
      </c>
      <c r="DP150">
        <v>0</v>
      </c>
      <c r="DQ150">
        <v>1</v>
      </c>
      <c r="DR150" t="e">
        <v>#VALUE!</v>
      </c>
      <c r="DS150" t="e">
        <v>#VALUE!</v>
      </c>
      <c r="DT150" t="e">
        <v>#VALUE!</v>
      </c>
      <c r="DU150">
        <v>0</v>
      </c>
      <c r="DV150" t="e">
        <v>#VALUE!</v>
      </c>
      <c r="DW150" t="e">
        <v>#VALUE!</v>
      </c>
      <c r="DX150" t="e">
        <v>#VALUE!</v>
      </c>
      <c r="DY150" t="e">
        <f t="shared" si="261"/>
        <v>#VALUE!</v>
      </c>
      <c r="DZ150">
        <v>0</v>
      </c>
      <c r="EA150" t="e">
        <v>#VALUE!</v>
      </c>
      <c r="EB150" t="e">
        <v>#VALUE!</v>
      </c>
      <c r="EC150">
        <v>0</v>
      </c>
      <c r="ED150">
        <v>0</v>
      </c>
      <c r="EE150">
        <f t="shared" si="262"/>
        <v>0</v>
      </c>
      <c r="EF150" t="e">
        <v>#VALUE!</v>
      </c>
      <c r="EG150">
        <v>0</v>
      </c>
      <c r="EH150">
        <v>1</v>
      </c>
      <c r="EI150" t="e">
        <v>#VALUE!</v>
      </c>
      <c r="EJ150" t="e">
        <v>#VALUE!</v>
      </c>
      <c r="EK150" t="e">
        <f t="shared" si="263"/>
        <v>#VALUE!</v>
      </c>
      <c r="EL150">
        <v>0</v>
      </c>
      <c r="EM150">
        <v>0</v>
      </c>
      <c r="EN150" t="e">
        <v>#VALUE!</v>
      </c>
      <c r="EO150">
        <v>1</v>
      </c>
      <c r="EP150">
        <v>1</v>
      </c>
      <c r="EQ150" t="e">
        <v>#VALUE!</v>
      </c>
      <c r="ER150">
        <v>1</v>
      </c>
      <c r="ES150">
        <v>1</v>
      </c>
      <c r="ET150" t="e">
        <v>#VALUE!</v>
      </c>
      <c r="EU150">
        <v>1</v>
      </c>
      <c r="EV150">
        <v>0</v>
      </c>
      <c r="EW150" t="e">
        <v>#VALUE!</v>
      </c>
      <c r="EX150" t="e">
        <v>#VALUE!</v>
      </c>
      <c r="EY150">
        <v>1</v>
      </c>
      <c r="EZ150">
        <v>1</v>
      </c>
      <c r="FA150" t="e">
        <v>#VALUE!</v>
      </c>
      <c r="FB150">
        <v>0</v>
      </c>
      <c r="FC150">
        <v>0</v>
      </c>
      <c r="FD150" t="e">
        <v>#VALUE!</v>
      </c>
      <c r="FE150">
        <v>0</v>
      </c>
      <c r="FF150">
        <v>0</v>
      </c>
      <c r="FG150" t="e">
        <v>#VALUE!</v>
      </c>
      <c r="FH150">
        <v>0</v>
      </c>
      <c r="FI150">
        <v>1</v>
      </c>
      <c r="FJ150" t="e">
        <v>#VALUE!</v>
      </c>
      <c r="FK150">
        <v>1</v>
      </c>
      <c r="FL150">
        <v>0</v>
      </c>
      <c r="FM150">
        <v>1</v>
      </c>
      <c r="FN150">
        <v>1</v>
      </c>
      <c r="FO150" t="e">
        <v>#VALUE!</v>
      </c>
      <c r="FP150" t="e">
        <v>#VALUE!</v>
      </c>
      <c r="FQ150">
        <v>1</v>
      </c>
      <c r="FR150">
        <v>1</v>
      </c>
      <c r="FS150">
        <f t="shared" si="264"/>
        <v>0</v>
      </c>
      <c r="FU150">
        <f t="shared" si="265"/>
        <v>19</v>
      </c>
      <c r="FV150">
        <f t="shared" si="266"/>
        <v>17</v>
      </c>
      <c r="FW150">
        <f t="shared" si="267"/>
        <v>0</v>
      </c>
      <c r="FX150">
        <f t="shared" si="259"/>
        <v>17</v>
      </c>
    </row>
    <row r="151" spans="109:180" x14ac:dyDescent="0.2">
      <c r="DE151" s="5">
        <v>23</v>
      </c>
      <c r="DG151">
        <v>0</v>
      </c>
      <c r="DH151" t="e">
        <v>#VALUE!</v>
      </c>
      <c r="DI151" t="e">
        <v>#VALUE!</v>
      </c>
      <c r="DJ151" t="e">
        <v>#VALUE!</v>
      </c>
      <c r="DK151">
        <v>1</v>
      </c>
      <c r="DL151" t="e">
        <v>#VALUE!</v>
      </c>
      <c r="DM151" t="e">
        <v>#VALUE!</v>
      </c>
      <c r="DN151" t="e">
        <f t="shared" si="260"/>
        <v>#VALUE!</v>
      </c>
      <c r="DO151" t="e">
        <v>#VALUE!</v>
      </c>
      <c r="DP151">
        <v>0</v>
      </c>
      <c r="DQ151">
        <v>0</v>
      </c>
      <c r="DR151" t="e">
        <v>#VALUE!</v>
      </c>
      <c r="DS151" t="e">
        <v>#VALUE!</v>
      </c>
      <c r="DT151" t="e">
        <v>#VALUE!</v>
      </c>
      <c r="DU151">
        <v>0</v>
      </c>
      <c r="DV151">
        <v>1</v>
      </c>
      <c r="DW151">
        <v>0</v>
      </c>
      <c r="DX151" t="e">
        <v>#VALUE!</v>
      </c>
      <c r="DY151" t="e">
        <f t="shared" si="261"/>
        <v>#VALUE!</v>
      </c>
      <c r="DZ151">
        <v>0</v>
      </c>
      <c r="EA151" t="e">
        <v>#VALUE!</v>
      </c>
      <c r="EB151" t="e">
        <v>#VALUE!</v>
      </c>
      <c r="EC151">
        <v>0</v>
      </c>
      <c r="ED151">
        <v>0</v>
      </c>
      <c r="EE151">
        <f t="shared" si="262"/>
        <v>0</v>
      </c>
      <c r="EF151" t="e">
        <v>#VALUE!</v>
      </c>
      <c r="EG151">
        <v>1</v>
      </c>
      <c r="EH151">
        <v>0</v>
      </c>
      <c r="EI151" t="e">
        <v>#VALUE!</v>
      </c>
      <c r="EJ151" t="e">
        <v>#VALUE!</v>
      </c>
      <c r="EK151" t="e">
        <f t="shared" si="263"/>
        <v>#VALUE!</v>
      </c>
      <c r="EL151">
        <v>1</v>
      </c>
      <c r="EM151">
        <v>0</v>
      </c>
      <c r="EN151">
        <v>0</v>
      </c>
      <c r="EO151">
        <v>0</v>
      </c>
      <c r="EP151">
        <v>0</v>
      </c>
      <c r="EQ151" t="e">
        <v>#VALUE!</v>
      </c>
      <c r="ER151">
        <v>0</v>
      </c>
      <c r="ES151">
        <v>1</v>
      </c>
      <c r="ET151">
        <v>1</v>
      </c>
      <c r="EU151">
        <v>0</v>
      </c>
      <c r="EV151">
        <v>1</v>
      </c>
      <c r="EW151" t="e">
        <v>#VALUE!</v>
      </c>
      <c r="EX151" t="e">
        <v>#VALUE!</v>
      </c>
      <c r="EY151">
        <v>1</v>
      </c>
      <c r="EZ151">
        <v>1</v>
      </c>
      <c r="FA151" t="e">
        <v>#VALUE!</v>
      </c>
      <c r="FB151">
        <v>0</v>
      </c>
      <c r="FC151">
        <v>1</v>
      </c>
      <c r="FD151" t="e">
        <v>#VALUE!</v>
      </c>
      <c r="FE151">
        <v>0</v>
      </c>
      <c r="FF151" t="e">
        <v>#VALUE!</v>
      </c>
      <c r="FG151" t="e">
        <v>#VALUE!</v>
      </c>
      <c r="FH151">
        <v>0</v>
      </c>
      <c r="FI151" t="e">
        <v>#VALUE!</v>
      </c>
      <c r="FJ151" t="e">
        <v>#VALUE!</v>
      </c>
      <c r="FK151">
        <v>0</v>
      </c>
      <c r="FL151" t="e">
        <v>#VALUE!</v>
      </c>
      <c r="FM151" t="e">
        <v>#VALUE!</v>
      </c>
      <c r="FN151">
        <v>0</v>
      </c>
      <c r="FO151" t="e">
        <v>#VALUE!</v>
      </c>
      <c r="FP151" t="e">
        <v>#VALUE!</v>
      </c>
      <c r="FQ151">
        <v>0</v>
      </c>
      <c r="FR151" t="e">
        <v>#VALUE!</v>
      </c>
      <c r="FS151" t="e">
        <f t="shared" si="264"/>
        <v>#VALUE!</v>
      </c>
      <c r="FU151">
        <f t="shared" si="265"/>
        <v>22</v>
      </c>
      <c r="FV151">
        <f t="shared" si="266"/>
        <v>10</v>
      </c>
      <c r="FW151">
        <f t="shared" si="267"/>
        <v>0</v>
      </c>
      <c r="FX151">
        <f t="shared" si="259"/>
        <v>10</v>
      </c>
    </row>
    <row r="152" spans="109:180" x14ac:dyDescent="0.2">
      <c r="DE152" s="5">
        <v>24</v>
      </c>
      <c r="DG152">
        <v>0</v>
      </c>
      <c r="DH152">
        <v>0</v>
      </c>
      <c r="DI152">
        <v>1</v>
      </c>
      <c r="DJ152" t="e">
        <v>#VALUE!</v>
      </c>
      <c r="DK152">
        <v>1</v>
      </c>
      <c r="DL152">
        <v>1</v>
      </c>
      <c r="DM152" t="e">
        <v>#VALUE!</v>
      </c>
      <c r="DN152" t="e">
        <f t="shared" si="260"/>
        <v>#VALUE!</v>
      </c>
      <c r="DO152" t="e">
        <v>#VALUE!</v>
      </c>
      <c r="DP152">
        <v>1</v>
      </c>
      <c r="DQ152">
        <v>1</v>
      </c>
      <c r="DR152" t="e">
        <v>#VALUE!</v>
      </c>
      <c r="DS152" t="e">
        <v>#VALUE!</v>
      </c>
      <c r="DT152" t="e">
        <v>#VALUE!</v>
      </c>
      <c r="DU152">
        <v>1</v>
      </c>
      <c r="DV152">
        <v>1</v>
      </c>
      <c r="DW152">
        <v>1</v>
      </c>
      <c r="DX152" t="e">
        <v>#VALUE!</v>
      </c>
      <c r="DY152" t="e">
        <f t="shared" si="261"/>
        <v>#VALUE!</v>
      </c>
      <c r="DZ152">
        <v>1</v>
      </c>
      <c r="EA152">
        <v>1</v>
      </c>
      <c r="EB152" t="e">
        <v>#VALUE!</v>
      </c>
      <c r="EC152">
        <v>1</v>
      </c>
      <c r="ED152">
        <v>1</v>
      </c>
      <c r="EE152">
        <f t="shared" si="262"/>
        <v>0</v>
      </c>
      <c r="EF152" t="e">
        <v>#VALUE!</v>
      </c>
      <c r="EG152">
        <v>0</v>
      </c>
      <c r="EH152">
        <v>0</v>
      </c>
      <c r="EI152" t="e">
        <v>#VALUE!</v>
      </c>
      <c r="EJ152" t="e">
        <v>#VALUE!</v>
      </c>
      <c r="EK152" t="e">
        <f t="shared" si="263"/>
        <v>#VALUE!</v>
      </c>
      <c r="EL152">
        <v>0</v>
      </c>
      <c r="EM152">
        <v>0</v>
      </c>
      <c r="EN152" t="e">
        <v>#VALUE!</v>
      </c>
      <c r="EO152">
        <v>1</v>
      </c>
      <c r="EP152">
        <v>1</v>
      </c>
      <c r="EQ152" t="e">
        <v>#VALUE!</v>
      </c>
      <c r="ER152">
        <v>1</v>
      </c>
      <c r="ES152">
        <v>1</v>
      </c>
      <c r="ET152" t="e">
        <v>#VALUE!</v>
      </c>
      <c r="EU152">
        <v>1</v>
      </c>
      <c r="EV152">
        <v>1</v>
      </c>
      <c r="EW152" t="e">
        <v>#VALUE!</v>
      </c>
      <c r="EX152" t="e">
        <v>#VALUE!</v>
      </c>
      <c r="EY152">
        <v>1</v>
      </c>
      <c r="EZ152">
        <v>1</v>
      </c>
      <c r="FA152" t="e">
        <v>#VALUE!</v>
      </c>
      <c r="FB152">
        <v>0</v>
      </c>
      <c r="FC152">
        <v>1</v>
      </c>
      <c r="FD152" t="e">
        <v>#VALUE!</v>
      </c>
      <c r="FE152">
        <v>1</v>
      </c>
      <c r="FF152">
        <v>1</v>
      </c>
      <c r="FG152" t="e">
        <v>#VALUE!</v>
      </c>
      <c r="FH152">
        <v>0</v>
      </c>
      <c r="FI152">
        <v>1</v>
      </c>
      <c r="FJ152" t="e">
        <v>#VALUE!</v>
      </c>
      <c r="FK152">
        <v>0</v>
      </c>
      <c r="FL152" t="e">
        <v>#VALUE!</v>
      </c>
      <c r="FM152" t="e">
        <v>#VALUE!</v>
      </c>
      <c r="FN152">
        <v>0</v>
      </c>
      <c r="FO152">
        <v>0</v>
      </c>
      <c r="FP152" t="e">
        <v>#VALUE!</v>
      </c>
      <c r="FQ152">
        <v>0</v>
      </c>
      <c r="FR152">
        <v>1</v>
      </c>
      <c r="FS152">
        <f t="shared" si="264"/>
        <v>1</v>
      </c>
      <c r="FU152">
        <f t="shared" si="265"/>
        <v>13</v>
      </c>
      <c r="FV152">
        <f t="shared" si="266"/>
        <v>26</v>
      </c>
      <c r="FW152">
        <f t="shared" si="267"/>
        <v>0</v>
      </c>
      <c r="FX152">
        <f t="shared" si="259"/>
        <v>26</v>
      </c>
    </row>
    <row r="153" spans="109:180" x14ac:dyDescent="0.2">
      <c r="DE153" s="5">
        <v>27</v>
      </c>
      <c r="DG153">
        <v>0</v>
      </c>
      <c r="DH153" t="e">
        <v>#VALUE!</v>
      </c>
      <c r="DI153" t="e">
        <v>#VALUE!</v>
      </c>
      <c r="DJ153" t="e">
        <v>#VALUE!</v>
      </c>
      <c r="DK153">
        <v>0</v>
      </c>
      <c r="DL153">
        <v>0</v>
      </c>
      <c r="DM153" t="e">
        <v>#VALUE!</v>
      </c>
      <c r="DN153" t="e">
        <f t="shared" si="260"/>
        <v>#VALUE!</v>
      </c>
      <c r="DO153" t="e">
        <v>#VALUE!</v>
      </c>
      <c r="DP153">
        <v>0</v>
      </c>
      <c r="DQ153">
        <v>0</v>
      </c>
      <c r="DR153" t="e">
        <v>#VALUE!</v>
      </c>
      <c r="DS153" t="e">
        <v>#VALUE!</v>
      </c>
      <c r="DT153" t="e">
        <v>#VALUE!</v>
      </c>
      <c r="DU153">
        <v>0</v>
      </c>
      <c r="DV153">
        <v>0</v>
      </c>
      <c r="DW153" t="e">
        <v>#VALUE!</v>
      </c>
      <c r="DX153" t="e">
        <v>#VALUE!</v>
      </c>
      <c r="DY153" t="e">
        <f t="shared" si="261"/>
        <v>#VALUE!</v>
      </c>
      <c r="DZ153">
        <v>0</v>
      </c>
      <c r="EA153" t="e">
        <v>#VALUE!</v>
      </c>
      <c r="EB153" t="e">
        <v>#VALUE!</v>
      </c>
      <c r="EC153">
        <v>0</v>
      </c>
      <c r="ED153">
        <v>0</v>
      </c>
      <c r="EE153">
        <f t="shared" si="262"/>
        <v>0</v>
      </c>
      <c r="EF153" t="e">
        <v>#VALUE!</v>
      </c>
      <c r="EG153">
        <v>0</v>
      </c>
      <c r="EH153">
        <v>1</v>
      </c>
      <c r="EI153" t="e">
        <v>#VALUE!</v>
      </c>
      <c r="EJ153" t="e">
        <v>#VALUE!</v>
      </c>
      <c r="EK153" t="e">
        <f t="shared" si="263"/>
        <v>#VALUE!</v>
      </c>
      <c r="EL153">
        <v>0</v>
      </c>
      <c r="EM153" t="e">
        <v>#VALUE!</v>
      </c>
      <c r="EN153" t="e">
        <v>#VALUE!</v>
      </c>
      <c r="EO153">
        <v>0</v>
      </c>
      <c r="EP153">
        <v>0</v>
      </c>
      <c r="EQ153" t="e">
        <v>#VALUE!</v>
      </c>
      <c r="ER153">
        <v>0</v>
      </c>
      <c r="ES153" t="e">
        <v>#VALUE!</v>
      </c>
      <c r="ET153" t="e">
        <v>#VALUE!</v>
      </c>
      <c r="EU153">
        <v>0</v>
      </c>
      <c r="EV153" t="e">
        <v>#VALUE!</v>
      </c>
      <c r="EW153" t="e">
        <v>#VALUE!</v>
      </c>
      <c r="EX153" t="e">
        <v>#VALUE!</v>
      </c>
      <c r="EY153">
        <v>0</v>
      </c>
      <c r="EZ153">
        <v>0</v>
      </c>
      <c r="FA153" t="e">
        <v>#VALUE!</v>
      </c>
      <c r="FB153" t="e">
        <v>#VALUE!</v>
      </c>
      <c r="FC153" t="e">
        <v>#VALUE!</v>
      </c>
      <c r="FD153" t="e">
        <v>#VALUE!</v>
      </c>
      <c r="FE153" t="e">
        <v>#VALUE!</v>
      </c>
      <c r="FF153" t="e">
        <v>#VALUE!</v>
      </c>
      <c r="FG153" t="e">
        <v>#VALUE!</v>
      </c>
      <c r="FH153" t="e">
        <v>#VALUE!</v>
      </c>
      <c r="FI153" t="e">
        <v>#VALUE!</v>
      </c>
      <c r="FJ153" t="e">
        <v>#VALUE!</v>
      </c>
      <c r="FK153" t="e">
        <v>#VALUE!</v>
      </c>
      <c r="FL153" t="e">
        <v>#VALUE!</v>
      </c>
      <c r="FM153" t="e">
        <v>#VALUE!</v>
      </c>
      <c r="FN153" t="e">
        <v>#VALUE!</v>
      </c>
      <c r="FO153" t="e">
        <v>#VALUE!</v>
      </c>
      <c r="FP153" t="e">
        <v>#VALUE!</v>
      </c>
      <c r="FQ153" t="e">
        <v>#VALUE!</v>
      </c>
      <c r="FR153" t="e">
        <v>#VALUE!</v>
      </c>
      <c r="FS153" t="e">
        <f t="shared" si="264"/>
        <v>#VALUE!</v>
      </c>
      <c r="FU153">
        <f t="shared" si="265"/>
        <v>19</v>
      </c>
      <c r="FV153">
        <f t="shared" si="266"/>
        <v>1</v>
      </c>
      <c r="FW153">
        <f t="shared" si="267"/>
        <v>0</v>
      </c>
      <c r="FX153">
        <f t="shared" si="259"/>
        <v>1</v>
      </c>
    </row>
    <row r="154" spans="109:180" x14ac:dyDescent="0.2">
      <c r="DE154" s="5">
        <v>28</v>
      </c>
      <c r="DG154">
        <v>0</v>
      </c>
      <c r="DH154">
        <v>0</v>
      </c>
      <c r="DI154" t="e">
        <v>#VALUE!</v>
      </c>
      <c r="DJ154" t="e">
        <v>#VALUE!</v>
      </c>
      <c r="DK154">
        <v>0</v>
      </c>
      <c r="DL154">
        <v>0</v>
      </c>
      <c r="DM154" t="e">
        <v>#VALUE!</v>
      </c>
      <c r="DN154" t="e">
        <f t="shared" si="260"/>
        <v>#VALUE!</v>
      </c>
      <c r="DO154" t="e">
        <v>#VALUE!</v>
      </c>
      <c r="DP154">
        <v>0</v>
      </c>
      <c r="DQ154">
        <v>0</v>
      </c>
      <c r="DR154" t="e">
        <v>#VALUE!</v>
      </c>
      <c r="DS154" t="e">
        <v>#VALUE!</v>
      </c>
      <c r="DT154" t="e">
        <v>#VALUE!</v>
      </c>
      <c r="DU154">
        <v>0</v>
      </c>
      <c r="DV154" t="e">
        <v>#VALUE!</v>
      </c>
      <c r="DW154" t="e">
        <v>#VALUE!</v>
      </c>
      <c r="DX154" t="e">
        <v>#VALUE!</v>
      </c>
      <c r="DY154" t="e">
        <f t="shared" si="261"/>
        <v>#VALUE!</v>
      </c>
      <c r="DZ154">
        <v>1</v>
      </c>
      <c r="EA154" t="e">
        <v>#VALUE!</v>
      </c>
      <c r="EB154" t="e">
        <v>#VALUE!</v>
      </c>
      <c r="EC154">
        <v>1</v>
      </c>
      <c r="ED154">
        <v>1</v>
      </c>
      <c r="EE154">
        <f t="shared" si="262"/>
        <v>0</v>
      </c>
      <c r="EF154" t="e">
        <v>#VALUE!</v>
      </c>
      <c r="EG154">
        <v>0</v>
      </c>
      <c r="EH154">
        <v>0</v>
      </c>
      <c r="EI154" t="e">
        <v>#VALUE!</v>
      </c>
      <c r="EJ154" t="e">
        <v>#VALUE!</v>
      </c>
      <c r="EK154" t="e">
        <f t="shared" si="263"/>
        <v>#VALUE!</v>
      </c>
      <c r="EL154">
        <v>1</v>
      </c>
      <c r="EM154">
        <v>1</v>
      </c>
      <c r="EN154" t="e">
        <v>#VALUE!</v>
      </c>
      <c r="EO154">
        <v>0</v>
      </c>
      <c r="EP154">
        <v>0</v>
      </c>
      <c r="EQ154" t="e">
        <v>#VALUE!</v>
      </c>
      <c r="ER154">
        <v>0</v>
      </c>
      <c r="ES154">
        <v>0</v>
      </c>
      <c r="ET154" t="e">
        <v>#VALUE!</v>
      </c>
      <c r="EU154">
        <v>0</v>
      </c>
      <c r="EV154">
        <v>0</v>
      </c>
      <c r="EW154" t="e">
        <v>#VALUE!</v>
      </c>
      <c r="EX154" t="e">
        <v>#VALUE!</v>
      </c>
      <c r="EY154">
        <v>0</v>
      </c>
      <c r="EZ154">
        <v>1</v>
      </c>
      <c r="FA154" t="e">
        <v>#VALUE!</v>
      </c>
      <c r="FB154">
        <v>0</v>
      </c>
      <c r="FC154">
        <v>0</v>
      </c>
      <c r="FD154" t="e">
        <v>#VALUE!</v>
      </c>
      <c r="FE154">
        <v>0</v>
      </c>
      <c r="FF154">
        <v>0</v>
      </c>
      <c r="FG154" t="e">
        <v>#VALUE!</v>
      </c>
      <c r="FH154">
        <v>0</v>
      </c>
      <c r="FI154">
        <v>0</v>
      </c>
      <c r="FJ154" t="e">
        <v>#VALUE!</v>
      </c>
      <c r="FK154">
        <v>0</v>
      </c>
      <c r="FL154">
        <v>0</v>
      </c>
      <c r="FM154" t="e">
        <v>#VALUE!</v>
      </c>
      <c r="FN154">
        <v>0</v>
      </c>
      <c r="FO154">
        <v>0</v>
      </c>
      <c r="FP154" t="e">
        <v>#VALUE!</v>
      </c>
      <c r="FQ154">
        <v>0</v>
      </c>
      <c r="FR154" t="e">
        <v>#VALUE!</v>
      </c>
      <c r="FS154" t="e">
        <f t="shared" si="264"/>
        <v>#VALUE!</v>
      </c>
      <c r="FU154">
        <f t="shared" si="265"/>
        <v>28</v>
      </c>
      <c r="FV154">
        <f t="shared" si="266"/>
        <v>6</v>
      </c>
      <c r="FW154">
        <f t="shared" si="267"/>
        <v>0</v>
      </c>
      <c r="FX154">
        <f t="shared" si="259"/>
        <v>6</v>
      </c>
    </row>
    <row r="155" spans="109:180" x14ac:dyDescent="0.2">
      <c r="DE155" s="5">
        <v>30</v>
      </c>
      <c r="DG155">
        <v>0</v>
      </c>
      <c r="DH155">
        <v>0</v>
      </c>
      <c r="DI155">
        <v>0</v>
      </c>
      <c r="DJ155" t="e">
        <v>#VALUE!</v>
      </c>
      <c r="DK155">
        <v>0</v>
      </c>
      <c r="DL155">
        <v>0</v>
      </c>
      <c r="DM155">
        <v>1</v>
      </c>
      <c r="DN155">
        <f t="shared" si="260"/>
        <v>1</v>
      </c>
      <c r="DO155" t="e">
        <v>#VALUE!</v>
      </c>
      <c r="DP155">
        <v>0</v>
      </c>
      <c r="DQ155">
        <v>0</v>
      </c>
      <c r="DR155" t="e">
        <v>#VALUE!</v>
      </c>
      <c r="DS155" t="e">
        <v>#VALUE!</v>
      </c>
      <c r="DT155" t="e">
        <v>#VALUE!</v>
      </c>
      <c r="DU155">
        <v>0</v>
      </c>
      <c r="DV155">
        <v>0</v>
      </c>
      <c r="DW155" t="e">
        <v>#VALUE!</v>
      </c>
      <c r="DX155" t="e">
        <v>#VALUE!</v>
      </c>
      <c r="DY155" t="e">
        <f t="shared" si="261"/>
        <v>#VALUE!</v>
      </c>
      <c r="DZ155">
        <v>1</v>
      </c>
      <c r="EA155" t="e">
        <v>#VALUE!</v>
      </c>
      <c r="EB155" t="e">
        <v>#VALUE!</v>
      </c>
      <c r="EC155">
        <v>1</v>
      </c>
      <c r="ED155">
        <v>1</v>
      </c>
      <c r="EE155">
        <f t="shared" si="262"/>
        <v>0</v>
      </c>
      <c r="EF155" t="e">
        <v>#VALUE!</v>
      </c>
      <c r="EG155">
        <v>0</v>
      </c>
      <c r="EH155">
        <v>0</v>
      </c>
      <c r="EI155">
        <v>0</v>
      </c>
      <c r="EJ155" t="e">
        <v>#VALUE!</v>
      </c>
      <c r="EK155" t="e">
        <f t="shared" si="263"/>
        <v>#VALUE!</v>
      </c>
      <c r="EL155">
        <v>0</v>
      </c>
      <c r="EM155">
        <v>0</v>
      </c>
      <c r="EN155" t="e">
        <v>#VALUE!</v>
      </c>
      <c r="EO155">
        <v>1</v>
      </c>
      <c r="EP155">
        <v>0</v>
      </c>
      <c r="EQ155">
        <v>1</v>
      </c>
      <c r="ER155">
        <v>0</v>
      </c>
      <c r="ES155">
        <v>0</v>
      </c>
      <c r="ET155" t="e">
        <v>#VALUE!</v>
      </c>
      <c r="EU155">
        <v>0</v>
      </c>
      <c r="EV155">
        <v>1</v>
      </c>
      <c r="EW155" t="e">
        <v>#VALUE!</v>
      </c>
      <c r="EX155" t="e">
        <v>#VALUE!</v>
      </c>
      <c r="EY155">
        <v>0</v>
      </c>
      <c r="EZ155">
        <v>1</v>
      </c>
      <c r="FA155" t="e">
        <v>#VALUE!</v>
      </c>
      <c r="FB155">
        <v>0</v>
      </c>
      <c r="FC155">
        <v>0</v>
      </c>
      <c r="FD155" t="e">
        <v>#VALUE!</v>
      </c>
      <c r="FE155">
        <v>0</v>
      </c>
      <c r="FF155">
        <v>0</v>
      </c>
      <c r="FG155" t="e">
        <v>#VALUE!</v>
      </c>
      <c r="FH155">
        <v>0</v>
      </c>
      <c r="FI155">
        <v>0</v>
      </c>
      <c r="FJ155" t="e">
        <v>#VALUE!</v>
      </c>
      <c r="FK155">
        <v>0</v>
      </c>
      <c r="FL155">
        <v>0</v>
      </c>
      <c r="FM155" t="e">
        <v>#VALUE!</v>
      </c>
      <c r="FN155">
        <v>1</v>
      </c>
      <c r="FO155">
        <v>1</v>
      </c>
      <c r="FP155" t="e">
        <v>#VALUE!</v>
      </c>
      <c r="FQ155">
        <v>1</v>
      </c>
      <c r="FR155">
        <v>1</v>
      </c>
      <c r="FS155">
        <f t="shared" si="264"/>
        <v>0</v>
      </c>
      <c r="FU155">
        <f t="shared" si="265"/>
        <v>29</v>
      </c>
      <c r="FV155">
        <f t="shared" si="266"/>
        <v>13</v>
      </c>
      <c r="FW155">
        <f t="shared" si="267"/>
        <v>0</v>
      </c>
      <c r="FX155">
        <f t="shared" si="259"/>
        <v>13</v>
      </c>
    </row>
    <row r="156" spans="109:180" x14ac:dyDescent="0.2">
      <c r="DE156" s="5">
        <v>31</v>
      </c>
      <c r="DG156">
        <v>0</v>
      </c>
      <c r="DH156">
        <v>0</v>
      </c>
      <c r="DI156">
        <v>0</v>
      </c>
      <c r="DJ156" t="e">
        <v>#VALUE!</v>
      </c>
      <c r="DK156">
        <v>0</v>
      </c>
      <c r="DL156">
        <v>0</v>
      </c>
      <c r="DM156" t="e">
        <v>#VALUE!</v>
      </c>
      <c r="DN156" t="e">
        <f t="shared" si="260"/>
        <v>#VALUE!</v>
      </c>
      <c r="DO156" t="e">
        <v>#VALUE!</v>
      </c>
      <c r="DP156">
        <v>1</v>
      </c>
      <c r="DQ156">
        <v>1</v>
      </c>
      <c r="DR156" t="e">
        <v>#VALUE!</v>
      </c>
      <c r="DS156" t="e">
        <v>#VALUE!</v>
      </c>
      <c r="DT156" t="e">
        <v>#VALUE!</v>
      </c>
      <c r="DU156">
        <v>1</v>
      </c>
      <c r="DV156">
        <v>1</v>
      </c>
      <c r="DW156" t="e">
        <v>#VALUE!</v>
      </c>
      <c r="DX156" t="e">
        <v>#VALUE!</v>
      </c>
      <c r="DY156" t="e">
        <f t="shared" si="261"/>
        <v>#VALUE!</v>
      </c>
      <c r="DZ156">
        <v>0</v>
      </c>
      <c r="EA156" t="e">
        <v>#VALUE!</v>
      </c>
      <c r="EB156" t="e">
        <v>#VALUE!</v>
      </c>
      <c r="EC156">
        <v>0</v>
      </c>
      <c r="ED156">
        <v>2</v>
      </c>
      <c r="EE156">
        <f t="shared" si="262"/>
        <v>2</v>
      </c>
      <c r="EF156" t="e">
        <v>#VALUE!</v>
      </c>
      <c r="EG156">
        <v>1</v>
      </c>
      <c r="EH156">
        <v>1</v>
      </c>
      <c r="EI156" t="e">
        <v>#VALUE!</v>
      </c>
      <c r="EJ156" t="e">
        <v>#VALUE!</v>
      </c>
      <c r="EK156" t="e">
        <f t="shared" si="263"/>
        <v>#VALUE!</v>
      </c>
      <c r="EL156">
        <v>1</v>
      </c>
      <c r="EM156">
        <v>1</v>
      </c>
      <c r="EN156" t="e">
        <v>#VALUE!</v>
      </c>
      <c r="EO156">
        <v>0</v>
      </c>
      <c r="EP156">
        <v>0</v>
      </c>
      <c r="EQ156">
        <v>0</v>
      </c>
      <c r="ER156">
        <v>0</v>
      </c>
      <c r="ES156">
        <v>0</v>
      </c>
      <c r="ET156" t="e">
        <v>#VALUE!</v>
      </c>
      <c r="EU156">
        <v>0</v>
      </c>
      <c r="EV156">
        <v>0</v>
      </c>
      <c r="EW156" t="e">
        <v>#VALUE!</v>
      </c>
      <c r="EX156" t="e">
        <v>#VALUE!</v>
      </c>
      <c r="EY156">
        <v>1</v>
      </c>
      <c r="EZ156" t="e">
        <v>#VALUE!</v>
      </c>
      <c r="FA156" t="e">
        <v>#VALUE!</v>
      </c>
      <c r="FB156">
        <v>0</v>
      </c>
      <c r="FC156">
        <v>0</v>
      </c>
      <c r="FD156" t="e">
        <v>#VALUE!</v>
      </c>
      <c r="FE156">
        <v>1</v>
      </c>
      <c r="FF156">
        <v>1</v>
      </c>
      <c r="FG156" t="e">
        <v>#VALUE!</v>
      </c>
      <c r="FH156">
        <v>1</v>
      </c>
      <c r="FI156">
        <v>0</v>
      </c>
      <c r="FJ156" t="e">
        <v>#VALUE!</v>
      </c>
      <c r="FK156">
        <v>0</v>
      </c>
      <c r="FL156">
        <v>0</v>
      </c>
      <c r="FM156" t="e">
        <v>#VALUE!</v>
      </c>
      <c r="FN156">
        <v>1</v>
      </c>
      <c r="FO156">
        <v>1</v>
      </c>
      <c r="FP156" t="e">
        <v>#VALUE!</v>
      </c>
      <c r="FQ156">
        <v>0</v>
      </c>
      <c r="FR156">
        <v>0</v>
      </c>
      <c r="FS156">
        <f t="shared" si="264"/>
        <v>0</v>
      </c>
      <c r="FU156">
        <f t="shared" si="265"/>
        <v>22</v>
      </c>
      <c r="FV156">
        <f t="shared" si="266"/>
        <v>14</v>
      </c>
      <c r="FW156">
        <f t="shared" si="267"/>
        <v>2</v>
      </c>
      <c r="FX156">
        <f t="shared" si="259"/>
        <v>16</v>
      </c>
    </row>
    <row r="157" spans="109:180" x14ac:dyDescent="0.2">
      <c r="DE157" s="5">
        <v>32</v>
      </c>
      <c r="DG157">
        <v>0</v>
      </c>
      <c r="DH157">
        <v>0</v>
      </c>
      <c r="DI157" t="e">
        <v>#VALUE!</v>
      </c>
      <c r="DJ157" t="e">
        <v>#VALUE!</v>
      </c>
      <c r="DK157">
        <v>0</v>
      </c>
      <c r="DL157">
        <v>1</v>
      </c>
      <c r="DM157" t="e">
        <v>#VALUE!</v>
      </c>
      <c r="DN157" t="e">
        <f t="shared" si="260"/>
        <v>#VALUE!</v>
      </c>
      <c r="DO157" t="e">
        <v>#VALUE!</v>
      </c>
      <c r="DP157" t="e">
        <v>#VALUE!</v>
      </c>
      <c r="DQ157" t="e">
        <v>#VALUE!</v>
      </c>
      <c r="DR157" t="e">
        <v>#VALUE!</v>
      </c>
      <c r="DS157" t="e">
        <v>#VALUE!</v>
      </c>
      <c r="DT157" t="e">
        <v>#VALUE!</v>
      </c>
      <c r="DU157">
        <v>0</v>
      </c>
      <c r="DV157">
        <v>0</v>
      </c>
      <c r="DW157" t="e">
        <v>#VALUE!</v>
      </c>
      <c r="DX157" t="e">
        <v>#VALUE!</v>
      </c>
      <c r="DY157" t="e">
        <f t="shared" si="261"/>
        <v>#VALUE!</v>
      </c>
      <c r="DZ157">
        <v>0</v>
      </c>
      <c r="EA157" t="e">
        <v>#VALUE!</v>
      </c>
      <c r="EB157" t="e">
        <v>#VALUE!</v>
      </c>
      <c r="EC157">
        <v>0</v>
      </c>
      <c r="ED157">
        <v>0</v>
      </c>
      <c r="EE157">
        <f t="shared" si="262"/>
        <v>0</v>
      </c>
      <c r="EF157" t="e">
        <v>#VALUE!</v>
      </c>
      <c r="EG157">
        <v>0</v>
      </c>
      <c r="EH157">
        <v>0</v>
      </c>
      <c r="EI157" t="e">
        <v>#VALUE!</v>
      </c>
      <c r="EJ157" t="e">
        <v>#VALUE!</v>
      </c>
      <c r="EK157" t="e">
        <f t="shared" si="263"/>
        <v>#VALUE!</v>
      </c>
      <c r="EL157">
        <v>1</v>
      </c>
      <c r="EM157">
        <v>0</v>
      </c>
      <c r="EN157" t="e">
        <v>#VALUE!</v>
      </c>
      <c r="EO157">
        <v>0</v>
      </c>
      <c r="EP157" t="e">
        <v>#VALUE!</v>
      </c>
      <c r="EQ157" t="e">
        <v>#VALUE!</v>
      </c>
      <c r="ER157">
        <v>1</v>
      </c>
      <c r="ES157" t="e">
        <v>#VALUE!</v>
      </c>
      <c r="ET157" t="e">
        <v>#VALUE!</v>
      </c>
      <c r="EU157">
        <v>1</v>
      </c>
      <c r="EV157" t="e">
        <v>#VALUE!</v>
      </c>
      <c r="EW157" t="e">
        <v>#VALUE!</v>
      </c>
      <c r="EX157" t="e">
        <v>#VALUE!</v>
      </c>
      <c r="EY157">
        <v>0</v>
      </c>
      <c r="EZ157">
        <v>1</v>
      </c>
      <c r="FA157" t="e">
        <v>#VALUE!</v>
      </c>
      <c r="FB157" t="e">
        <v>#VALUE!</v>
      </c>
      <c r="FC157" t="e">
        <v>#VALUE!</v>
      </c>
      <c r="FD157" t="e">
        <v>#VALUE!</v>
      </c>
      <c r="FE157">
        <v>1</v>
      </c>
      <c r="FF157" t="e">
        <v>#VALUE!</v>
      </c>
      <c r="FG157" t="e">
        <v>#VALUE!</v>
      </c>
      <c r="FH157">
        <v>0</v>
      </c>
      <c r="FI157" t="e">
        <v>#VALUE!</v>
      </c>
      <c r="FJ157" t="e">
        <v>#VALUE!</v>
      </c>
      <c r="FK157">
        <v>0</v>
      </c>
      <c r="FL157">
        <v>0</v>
      </c>
      <c r="FM157" t="e">
        <v>#VALUE!</v>
      </c>
      <c r="FN157">
        <v>0</v>
      </c>
      <c r="FO157">
        <v>0</v>
      </c>
      <c r="FP157" t="e">
        <v>#VALUE!</v>
      </c>
      <c r="FQ157">
        <v>1</v>
      </c>
      <c r="FR157">
        <v>0</v>
      </c>
      <c r="FS157">
        <f t="shared" si="264"/>
        <v>1</v>
      </c>
      <c r="FU157">
        <f t="shared" si="265"/>
        <v>20</v>
      </c>
      <c r="FV157">
        <f t="shared" si="266"/>
        <v>8</v>
      </c>
      <c r="FW157">
        <f t="shared" si="267"/>
        <v>0</v>
      </c>
      <c r="FX157">
        <f t="shared" si="259"/>
        <v>8</v>
      </c>
    </row>
    <row r="158" spans="109:180" x14ac:dyDescent="0.2">
      <c r="DE158" s="5">
        <v>33</v>
      </c>
      <c r="DG158">
        <v>0</v>
      </c>
      <c r="DH158">
        <v>0</v>
      </c>
      <c r="DI158" t="e">
        <v>#VALUE!</v>
      </c>
      <c r="DJ158" t="e">
        <v>#VALUE!</v>
      </c>
      <c r="DK158">
        <v>0</v>
      </c>
      <c r="DL158">
        <v>0</v>
      </c>
      <c r="DM158" t="e">
        <v>#VALUE!</v>
      </c>
      <c r="DN158" t="e">
        <f t="shared" si="260"/>
        <v>#VALUE!</v>
      </c>
      <c r="DO158" t="e">
        <v>#VALUE!</v>
      </c>
      <c r="DP158">
        <v>0</v>
      </c>
      <c r="DQ158">
        <v>0</v>
      </c>
      <c r="DR158" t="e">
        <v>#VALUE!</v>
      </c>
      <c r="DS158" t="e">
        <v>#VALUE!</v>
      </c>
      <c r="DT158" t="e">
        <v>#VALUE!</v>
      </c>
      <c r="DU158">
        <v>1</v>
      </c>
      <c r="DV158">
        <v>0</v>
      </c>
      <c r="DW158">
        <v>0</v>
      </c>
      <c r="DX158" t="e">
        <v>#VALUE!</v>
      </c>
      <c r="DY158" t="e">
        <f t="shared" si="261"/>
        <v>#VALUE!</v>
      </c>
      <c r="DZ158">
        <v>1</v>
      </c>
      <c r="EA158">
        <v>1</v>
      </c>
      <c r="EB158" t="e">
        <v>#VALUE!</v>
      </c>
      <c r="EC158">
        <v>1</v>
      </c>
      <c r="ED158">
        <v>1</v>
      </c>
      <c r="EE158">
        <f t="shared" si="262"/>
        <v>0</v>
      </c>
      <c r="EF158" t="e">
        <v>#VALUE!</v>
      </c>
      <c r="EG158">
        <v>1</v>
      </c>
      <c r="EH158">
        <v>1</v>
      </c>
      <c r="EI158" t="e">
        <v>#VALUE!</v>
      </c>
      <c r="EJ158" t="e">
        <v>#VALUE!</v>
      </c>
      <c r="EK158" t="e">
        <f t="shared" si="263"/>
        <v>#VALUE!</v>
      </c>
      <c r="EL158">
        <v>1</v>
      </c>
      <c r="EM158">
        <v>1</v>
      </c>
      <c r="EN158" t="e">
        <v>#VALUE!</v>
      </c>
      <c r="EO158">
        <v>0</v>
      </c>
      <c r="EP158">
        <v>0</v>
      </c>
      <c r="EQ158" t="e">
        <v>#VALUE!</v>
      </c>
      <c r="ER158">
        <v>0</v>
      </c>
      <c r="ES158">
        <v>1</v>
      </c>
      <c r="ET158">
        <v>1</v>
      </c>
      <c r="EU158">
        <v>1</v>
      </c>
      <c r="EV158">
        <v>1</v>
      </c>
      <c r="EW158" t="e">
        <v>#VALUE!</v>
      </c>
      <c r="EX158" t="e">
        <v>#VALUE!</v>
      </c>
      <c r="EY158">
        <v>1</v>
      </c>
      <c r="EZ158">
        <v>0</v>
      </c>
      <c r="FA158" t="e">
        <v>#VALUE!</v>
      </c>
      <c r="FB158">
        <v>0</v>
      </c>
      <c r="FC158">
        <v>0</v>
      </c>
      <c r="FD158" t="e">
        <v>#VALUE!</v>
      </c>
      <c r="FE158" t="e">
        <v>#VALUE!</v>
      </c>
      <c r="FF158" t="e">
        <v>#VALUE!</v>
      </c>
      <c r="FG158" t="e">
        <v>#VALUE!</v>
      </c>
      <c r="FH158" t="e">
        <v>#VALUE!</v>
      </c>
      <c r="FI158" t="e">
        <v>#VALUE!</v>
      </c>
      <c r="FJ158" t="e">
        <v>#VALUE!</v>
      </c>
      <c r="FK158" t="e">
        <v>#VALUE!</v>
      </c>
      <c r="FL158" t="e">
        <v>#VALUE!</v>
      </c>
      <c r="FM158" t="e">
        <v>#VALUE!</v>
      </c>
      <c r="FN158" t="e">
        <v>#VALUE!</v>
      </c>
      <c r="FO158" t="e">
        <v>#VALUE!</v>
      </c>
      <c r="FP158" t="e">
        <v>#VALUE!</v>
      </c>
      <c r="FQ158" t="e">
        <v>#VALUE!</v>
      </c>
      <c r="FR158" t="e">
        <v>#VALUE!</v>
      </c>
      <c r="FS158" t="e">
        <f t="shared" si="264"/>
        <v>#VALUE!</v>
      </c>
      <c r="FU158">
        <f t="shared" si="265"/>
        <v>15</v>
      </c>
      <c r="FV158">
        <f t="shared" si="266"/>
        <v>14</v>
      </c>
      <c r="FW158">
        <f t="shared" si="267"/>
        <v>0</v>
      </c>
      <c r="FX158">
        <f t="shared" si="259"/>
        <v>14</v>
      </c>
    </row>
    <row r="159" spans="109:180" x14ac:dyDescent="0.2">
      <c r="DE159" s="5">
        <v>34</v>
      </c>
      <c r="DG159">
        <v>0</v>
      </c>
      <c r="DH159">
        <v>0</v>
      </c>
      <c r="DI159">
        <v>0</v>
      </c>
      <c r="DJ159" t="e">
        <v>#VALUE!</v>
      </c>
      <c r="DK159">
        <v>0</v>
      </c>
      <c r="DL159">
        <v>0</v>
      </c>
      <c r="DM159" t="e">
        <v>#VALUE!</v>
      </c>
      <c r="DN159" t="e">
        <f t="shared" si="260"/>
        <v>#VALUE!</v>
      </c>
      <c r="DO159" t="e">
        <v>#VALUE!</v>
      </c>
      <c r="DP159">
        <v>0</v>
      </c>
      <c r="DQ159">
        <v>0</v>
      </c>
      <c r="DR159" t="e">
        <v>#VALUE!</v>
      </c>
      <c r="DS159" t="e">
        <v>#VALUE!</v>
      </c>
      <c r="DT159" t="e">
        <v>#VALUE!</v>
      </c>
      <c r="DU159">
        <v>1</v>
      </c>
      <c r="DV159">
        <v>1</v>
      </c>
      <c r="DW159" t="e">
        <v>#VALUE!</v>
      </c>
      <c r="DX159" t="e">
        <v>#VALUE!</v>
      </c>
      <c r="DY159" t="e">
        <f t="shared" si="261"/>
        <v>#VALUE!</v>
      </c>
      <c r="DZ159">
        <v>0</v>
      </c>
      <c r="EA159" t="e">
        <v>#VALUE!</v>
      </c>
      <c r="EB159" t="e">
        <v>#VALUE!</v>
      </c>
      <c r="EC159">
        <v>0</v>
      </c>
      <c r="ED159">
        <v>0</v>
      </c>
      <c r="EE159">
        <f t="shared" si="262"/>
        <v>0</v>
      </c>
      <c r="EF159" t="e">
        <v>#VALUE!</v>
      </c>
      <c r="EG159">
        <v>0</v>
      </c>
      <c r="EH159">
        <v>1</v>
      </c>
      <c r="EI159" t="e">
        <v>#VALUE!</v>
      </c>
      <c r="EJ159" t="e">
        <v>#VALUE!</v>
      </c>
      <c r="EK159" t="e">
        <f t="shared" si="263"/>
        <v>#VALUE!</v>
      </c>
      <c r="EL159">
        <v>1</v>
      </c>
      <c r="EM159">
        <v>1</v>
      </c>
      <c r="EN159">
        <v>0</v>
      </c>
      <c r="EO159">
        <v>1</v>
      </c>
      <c r="EP159" t="e">
        <v>#VALUE!</v>
      </c>
      <c r="EQ159" t="e">
        <v>#VALUE!</v>
      </c>
      <c r="ER159">
        <v>1</v>
      </c>
      <c r="ES159">
        <v>1</v>
      </c>
      <c r="ET159" t="e">
        <v>#VALUE!</v>
      </c>
      <c r="EU159">
        <v>0</v>
      </c>
      <c r="EV159">
        <v>0</v>
      </c>
      <c r="EW159" t="e">
        <v>#VALUE!</v>
      </c>
      <c r="EX159" t="e">
        <v>#VALUE!</v>
      </c>
      <c r="EY159">
        <v>0</v>
      </c>
      <c r="EZ159">
        <v>1</v>
      </c>
      <c r="FA159" t="e">
        <v>#VALUE!</v>
      </c>
      <c r="FB159">
        <v>1</v>
      </c>
      <c r="FC159">
        <v>0</v>
      </c>
      <c r="FD159" t="e">
        <v>#VALUE!</v>
      </c>
      <c r="FE159">
        <v>0</v>
      </c>
      <c r="FF159">
        <v>0</v>
      </c>
      <c r="FG159" t="e">
        <v>#VALUE!</v>
      </c>
      <c r="FH159">
        <v>0</v>
      </c>
      <c r="FI159">
        <v>0</v>
      </c>
      <c r="FJ159" t="e">
        <v>#VALUE!</v>
      </c>
      <c r="FK159" t="e">
        <v>#VALUE!</v>
      </c>
      <c r="FL159" t="e">
        <v>#VALUE!</v>
      </c>
      <c r="FM159" t="e">
        <v>#VALUE!</v>
      </c>
      <c r="FN159" t="e">
        <v>#VALUE!</v>
      </c>
      <c r="FO159" t="e">
        <v>#VALUE!</v>
      </c>
      <c r="FP159" t="e">
        <v>#VALUE!</v>
      </c>
      <c r="FQ159" t="e">
        <v>#VALUE!</v>
      </c>
      <c r="FR159" t="e">
        <v>#VALUE!</v>
      </c>
      <c r="FS159" t="e">
        <f t="shared" si="264"/>
        <v>#VALUE!</v>
      </c>
      <c r="FU159">
        <f t="shared" si="265"/>
        <v>21</v>
      </c>
      <c r="FV159">
        <f t="shared" si="266"/>
        <v>10</v>
      </c>
      <c r="FW159">
        <f t="shared" si="267"/>
        <v>0</v>
      </c>
      <c r="FX159">
        <f t="shared" si="259"/>
        <v>10</v>
      </c>
    </row>
    <row r="160" spans="109:180" x14ac:dyDescent="0.2">
      <c r="DE160" s="5">
        <v>35</v>
      </c>
      <c r="DG160">
        <v>0</v>
      </c>
      <c r="DH160">
        <v>1</v>
      </c>
      <c r="DI160" t="e">
        <v>#VALUE!</v>
      </c>
      <c r="DJ160" t="e">
        <v>#VALUE!</v>
      </c>
      <c r="DK160">
        <v>1</v>
      </c>
      <c r="DL160">
        <v>0</v>
      </c>
      <c r="DM160">
        <v>0</v>
      </c>
      <c r="DN160">
        <f t="shared" si="260"/>
        <v>0</v>
      </c>
      <c r="DO160" t="e">
        <v>#VALUE!</v>
      </c>
      <c r="DP160">
        <v>1</v>
      </c>
      <c r="DQ160">
        <v>0</v>
      </c>
      <c r="DR160" t="e">
        <v>#VALUE!</v>
      </c>
      <c r="DS160" t="e">
        <v>#VALUE!</v>
      </c>
      <c r="DT160" t="e">
        <v>#VALUE!</v>
      </c>
      <c r="DU160">
        <v>0</v>
      </c>
      <c r="DV160">
        <v>2</v>
      </c>
      <c r="DW160">
        <v>2</v>
      </c>
      <c r="DX160" t="e">
        <v>#VALUE!</v>
      </c>
      <c r="DY160" t="e">
        <f t="shared" si="261"/>
        <v>#VALUE!</v>
      </c>
      <c r="DZ160">
        <v>1</v>
      </c>
      <c r="EA160">
        <v>1</v>
      </c>
      <c r="EB160" t="e">
        <v>#VALUE!</v>
      </c>
      <c r="EC160">
        <v>0</v>
      </c>
      <c r="ED160">
        <v>1</v>
      </c>
      <c r="EE160">
        <f t="shared" si="262"/>
        <v>1</v>
      </c>
      <c r="EF160" t="e">
        <v>#VALUE!</v>
      </c>
      <c r="EG160">
        <v>0</v>
      </c>
      <c r="EH160" t="e">
        <v>#VALUE!</v>
      </c>
      <c r="EI160" t="e">
        <v>#VALUE!</v>
      </c>
      <c r="EJ160" t="e">
        <v>#VALUE!</v>
      </c>
      <c r="EK160" t="e">
        <f t="shared" si="263"/>
        <v>#VALUE!</v>
      </c>
      <c r="EL160">
        <v>0</v>
      </c>
      <c r="EM160" t="e">
        <v>#VALUE!</v>
      </c>
      <c r="EN160" t="e">
        <v>#VALUE!</v>
      </c>
      <c r="EO160">
        <v>1</v>
      </c>
      <c r="EP160" t="e">
        <v>#VALUE!</v>
      </c>
      <c r="EQ160" t="e">
        <v>#VALUE!</v>
      </c>
      <c r="ER160">
        <v>0</v>
      </c>
      <c r="ES160">
        <v>1</v>
      </c>
      <c r="ET160" t="e">
        <v>#VALUE!</v>
      </c>
      <c r="EU160">
        <v>0</v>
      </c>
      <c r="EV160" t="e">
        <v>#VALUE!</v>
      </c>
      <c r="EW160" t="e">
        <v>#VALUE!</v>
      </c>
      <c r="EX160" t="e">
        <v>#VALUE!</v>
      </c>
      <c r="EY160">
        <v>1</v>
      </c>
      <c r="EZ160">
        <v>0</v>
      </c>
      <c r="FA160" t="e">
        <v>#VALUE!</v>
      </c>
      <c r="FB160">
        <v>0</v>
      </c>
      <c r="FC160" t="e">
        <v>#VALUE!</v>
      </c>
      <c r="FD160" t="e">
        <v>#VALUE!</v>
      </c>
      <c r="FE160">
        <v>0</v>
      </c>
      <c r="FF160" t="e">
        <v>#VALUE!</v>
      </c>
      <c r="FG160" t="e">
        <v>#VALUE!</v>
      </c>
      <c r="FH160">
        <v>1</v>
      </c>
      <c r="FI160">
        <v>0</v>
      </c>
      <c r="FJ160" t="e">
        <v>#VALUE!</v>
      </c>
      <c r="FK160">
        <v>0</v>
      </c>
      <c r="FL160">
        <v>1</v>
      </c>
      <c r="FM160" t="e">
        <v>#VALUE!</v>
      </c>
      <c r="FN160">
        <v>1</v>
      </c>
      <c r="FO160">
        <v>0</v>
      </c>
      <c r="FP160" t="e">
        <v>#VALUE!</v>
      </c>
      <c r="FQ160">
        <v>1</v>
      </c>
      <c r="FR160">
        <v>0</v>
      </c>
      <c r="FS160">
        <f t="shared" si="264"/>
        <v>1</v>
      </c>
      <c r="FU160">
        <f t="shared" si="265"/>
        <v>18</v>
      </c>
      <c r="FV160">
        <f t="shared" si="266"/>
        <v>15</v>
      </c>
      <c r="FW160">
        <f t="shared" si="267"/>
        <v>2</v>
      </c>
      <c r="FX160">
        <f t="shared" si="259"/>
        <v>17</v>
      </c>
    </row>
    <row r="161" spans="109:180" x14ac:dyDescent="0.2">
      <c r="DE161" s="5">
        <v>36</v>
      </c>
      <c r="DG161">
        <v>0</v>
      </c>
      <c r="DH161">
        <v>0</v>
      </c>
      <c r="DI161" t="e">
        <v>#VALUE!</v>
      </c>
      <c r="DJ161" t="e">
        <v>#VALUE!</v>
      </c>
      <c r="DK161">
        <v>0</v>
      </c>
      <c r="DL161">
        <v>0</v>
      </c>
      <c r="DM161" t="e">
        <v>#VALUE!</v>
      </c>
      <c r="DN161" t="e">
        <f t="shared" si="260"/>
        <v>#VALUE!</v>
      </c>
      <c r="DO161" t="e">
        <v>#VALUE!</v>
      </c>
      <c r="DP161">
        <v>0</v>
      </c>
      <c r="DQ161">
        <v>0</v>
      </c>
      <c r="DR161" t="e">
        <v>#VALUE!</v>
      </c>
      <c r="DS161" t="e">
        <v>#VALUE!</v>
      </c>
      <c r="DT161" t="e">
        <v>#VALUE!</v>
      </c>
      <c r="DU161">
        <v>0</v>
      </c>
      <c r="DV161">
        <v>0</v>
      </c>
      <c r="DW161" t="e">
        <v>#VALUE!</v>
      </c>
      <c r="DX161" t="e">
        <v>#VALUE!</v>
      </c>
      <c r="DY161" t="e">
        <f t="shared" si="261"/>
        <v>#VALUE!</v>
      </c>
      <c r="DZ161">
        <v>0</v>
      </c>
      <c r="EA161" t="e">
        <v>#VALUE!</v>
      </c>
      <c r="EB161" t="e">
        <v>#VALUE!</v>
      </c>
      <c r="EC161">
        <v>0</v>
      </c>
      <c r="ED161">
        <v>0</v>
      </c>
      <c r="EE161">
        <f t="shared" si="262"/>
        <v>0</v>
      </c>
      <c r="EF161" t="e">
        <v>#VALUE!</v>
      </c>
      <c r="EG161">
        <v>0</v>
      </c>
      <c r="EH161">
        <v>0</v>
      </c>
      <c r="EI161" t="e">
        <v>#VALUE!</v>
      </c>
      <c r="EJ161" t="e">
        <v>#VALUE!</v>
      </c>
      <c r="EK161" t="e">
        <f t="shared" si="263"/>
        <v>#VALUE!</v>
      </c>
      <c r="EL161">
        <v>0</v>
      </c>
      <c r="EM161">
        <v>0</v>
      </c>
      <c r="EN161" t="e">
        <v>#VALUE!</v>
      </c>
      <c r="EO161">
        <v>0</v>
      </c>
      <c r="EP161">
        <v>0</v>
      </c>
      <c r="EQ161" t="e">
        <v>#VALUE!</v>
      </c>
      <c r="ER161">
        <v>0</v>
      </c>
      <c r="ES161">
        <v>0</v>
      </c>
      <c r="ET161" t="e">
        <v>#VALUE!</v>
      </c>
      <c r="EU161">
        <v>0</v>
      </c>
      <c r="EV161">
        <v>0</v>
      </c>
      <c r="EW161" t="e">
        <v>#VALUE!</v>
      </c>
      <c r="EX161" t="e">
        <v>#VALUE!</v>
      </c>
      <c r="EY161">
        <v>0</v>
      </c>
      <c r="EZ161">
        <v>0</v>
      </c>
      <c r="FA161" t="e">
        <v>#VALUE!</v>
      </c>
      <c r="FB161">
        <v>0</v>
      </c>
      <c r="FC161">
        <v>0</v>
      </c>
      <c r="FD161" t="e">
        <v>#VALUE!</v>
      </c>
      <c r="FE161">
        <v>0</v>
      </c>
      <c r="FF161">
        <v>0</v>
      </c>
      <c r="FG161" t="e">
        <v>#VALUE!</v>
      </c>
      <c r="FH161">
        <v>0</v>
      </c>
      <c r="FI161">
        <v>0</v>
      </c>
      <c r="FJ161" t="e">
        <v>#VALUE!</v>
      </c>
      <c r="FK161">
        <v>0</v>
      </c>
      <c r="FL161">
        <v>0</v>
      </c>
      <c r="FM161" t="e">
        <v>#VALUE!</v>
      </c>
      <c r="FN161">
        <v>0</v>
      </c>
      <c r="FO161">
        <v>0</v>
      </c>
      <c r="FP161" t="e">
        <v>#VALUE!</v>
      </c>
      <c r="FQ161">
        <v>0</v>
      </c>
      <c r="FR161">
        <v>0</v>
      </c>
      <c r="FS161">
        <f t="shared" si="264"/>
        <v>0</v>
      </c>
      <c r="FU161">
        <f t="shared" si="265"/>
        <v>37</v>
      </c>
      <c r="FV161">
        <f t="shared" si="266"/>
        <v>0</v>
      </c>
      <c r="FW161">
        <f t="shared" si="267"/>
        <v>0</v>
      </c>
      <c r="FX161">
        <f t="shared" si="259"/>
        <v>0</v>
      </c>
    </row>
    <row r="162" spans="109:180" x14ac:dyDescent="0.2">
      <c r="DE162" s="5">
        <v>37</v>
      </c>
      <c r="DG162">
        <v>0</v>
      </c>
      <c r="DH162">
        <v>0</v>
      </c>
      <c r="DI162" t="e">
        <v>#VALUE!</v>
      </c>
      <c r="DJ162" t="e">
        <v>#VALUE!</v>
      </c>
      <c r="DK162">
        <v>0</v>
      </c>
      <c r="DL162">
        <v>0</v>
      </c>
      <c r="DM162" t="e">
        <v>#VALUE!</v>
      </c>
      <c r="DN162" t="e">
        <f t="shared" si="260"/>
        <v>#VALUE!</v>
      </c>
      <c r="DO162" t="e">
        <v>#VALUE!</v>
      </c>
      <c r="DP162">
        <v>1</v>
      </c>
      <c r="DQ162">
        <v>1</v>
      </c>
      <c r="DR162" t="e">
        <v>#VALUE!</v>
      </c>
      <c r="DS162" t="e">
        <v>#VALUE!</v>
      </c>
      <c r="DT162" t="e">
        <v>#VALUE!</v>
      </c>
      <c r="DU162">
        <v>0</v>
      </c>
      <c r="DV162">
        <v>0</v>
      </c>
      <c r="DW162" t="e">
        <v>#VALUE!</v>
      </c>
      <c r="DX162" t="e">
        <v>#VALUE!</v>
      </c>
      <c r="DY162" t="e">
        <f t="shared" si="261"/>
        <v>#VALUE!</v>
      </c>
      <c r="DZ162">
        <v>0</v>
      </c>
      <c r="EA162" t="e">
        <v>#VALUE!</v>
      </c>
      <c r="EB162" t="e">
        <v>#VALUE!</v>
      </c>
      <c r="EC162">
        <v>2</v>
      </c>
      <c r="ED162">
        <v>0</v>
      </c>
      <c r="EE162">
        <f t="shared" si="262"/>
        <v>2</v>
      </c>
      <c r="EF162" t="e">
        <v>#VALUE!</v>
      </c>
      <c r="EG162">
        <v>1</v>
      </c>
      <c r="EH162">
        <v>1</v>
      </c>
      <c r="EI162">
        <v>0</v>
      </c>
      <c r="EJ162" t="e">
        <v>#VALUE!</v>
      </c>
      <c r="EK162" t="e">
        <f t="shared" si="263"/>
        <v>#VALUE!</v>
      </c>
      <c r="EL162">
        <v>0</v>
      </c>
      <c r="EM162">
        <v>0</v>
      </c>
      <c r="EN162" t="e">
        <v>#VALUE!</v>
      </c>
      <c r="EO162">
        <v>0</v>
      </c>
      <c r="EP162">
        <v>0</v>
      </c>
      <c r="EQ162" t="e">
        <v>#VALUE!</v>
      </c>
      <c r="ER162">
        <v>0</v>
      </c>
      <c r="ES162">
        <v>0</v>
      </c>
      <c r="ET162" t="e">
        <v>#VALUE!</v>
      </c>
      <c r="EU162">
        <v>0</v>
      </c>
      <c r="EV162">
        <v>0</v>
      </c>
      <c r="EW162" t="e">
        <v>#VALUE!</v>
      </c>
      <c r="EX162" t="e">
        <v>#VALUE!</v>
      </c>
      <c r="EY162">
        <v>0</v>
      </c>
      <c r="EZ162">
        <v>0</v>
      </c>
      <c r="FA162" t="e">
        <v>#VALUE!</v>
      </c>
      <c r="FB162">
        <v>0</v>
      </c>
      <c r="FC162">
        <v>0</v>
      </c>
      <c r="FD162" t="e">
        <v>#VALUE!</v>
      </c>
      <c r="FE162">
        <v>0</v>
      </c>
      <c r="FF162">
        <v>0</v>
      </c>
      <c r="FG162" t="e">
        <v>#VALUE!</v>
      </c>
      <c r="FH162">
        <v>1</v>
      </c>
      <c r="FI162">
        <v>0</v>
      </c>
      <c r="FJ162" t="e">
        <v>#VALUE!</v>
      </c>
      <c r="FK162">
        <v>0</v>
      </c>
      <c r="FL162">
        <v>1</v>
      </c>
      <c r="FM162" t="e">
        <v>#VALUE!</v>
      </c>
      <c r="FN162">
        <v>0</v>
      </c>
      <c r="FO162" t="e">
        <v>#VALUE!</v>
      </c>
      <c r="FP162" t="e">
        <v>#VALUE!</v>
      </c>
      <c r="FQ162">
        <v>1</v>
      </c>
      <c r="FR162">
        <v>1</v>
      </c>
      <c r="FS162">
        <f t="shared" si="264"/>
        <v>0</v>
      </c>
      <c r="FU162">
        <f t="shared" si="265"/>
        <v>27</v>
      </c>
      <c r="FV162">
        <f t="shared" si="266"/>
        <v>8</v>
      </c>
      <c r="FW162">
        <f t="shared" si="267"/>
        <v>2</v>
      </c>
      <c r="FX162">
        <f t="shared" si="259"/>
        <v>10</v>
      </c>
    </row>
    <row r="163" spans="109:180" x14ac:dyDescent="0.2">
      <c r="DE163" s="5">
        <v>38</v>
      </c>
      <c r="DG163">
        <v>1</v>
      </c>
      <c r="DH163">
        <v>1</v>
      </c>
      <c r="DI163">
        <v>0</v>
      </c>
      <c r="DJ163" t="e">
        <v>#VALUE!</v>
      </c>
      <c r="DK163">
        <v>1</v>
      </c>
      <c r="DL163">
        <v>0</v>
      </c>
      <c r="DM163" t="e">
        <v>#VALUE!</v>
      </c>
      <c r="DN163" t="e">
        <f t="shared" si="260"/>
        <v>#VALUE!</v>
      </c>
      <c r="DO163" t="e">
        <v>#VALUE!</v>
      </c>
      <c r="DP163">
        <v>0</v>
      </c>
      <c r="DQ163">
        <v>0</v>
      </c>
      <c r="DR163" t="e">
        <v>#VALUE!</v>
      </c>
      <c r="DS163" t="e">
        <v>#VALUE!</v>
      </c>
      <c r="DT163" t="e">
        <v>#VALUE!</v>
      </c>
      <c r="DU163">
        <v>0</v>
      </c>
      <c r="DV163">
        <v>1</v>
      </c>
      <c r="DW163" t="e">
        <v>#VALUE!</v>
      </c>
      <c r="DX163" t="e">
        <v>#VALUE!</v>
      </c>
      <c r="DY163" t="e">
        <f t="shared" si="261"/>
        <v>#VALUE!</v>
      </c>
      <c r="DZ163">
        <v>1</v>
      </c>
      <c r="EA163" t="e">
        <v>#VALUE!</v>
      </c>
      <c r="EB163" t="e">
        <v>#VALUE!</v>
      </c>
      <c r="EC163">
        <v>1</v>
      </c>
      <c r="ED163">
        <v>0</v>
      </c>
      <c r="EE163">
        <f t="shared" si="262"/>
        <v>1</v>
      </c>
      <c r="EF163" t="e">
        <v>#VALUE!</v>
      </c>
      <c r="EG163">
        <v>0</v>
      </c>
      <c r="EH163">
        <v>0</v>
      </c>
      <c r="EI163" t="e">
        <v>#VALUE!</v>
      </c>
      <c r="EJ163" t="e">
        <v>#VALUE!</v>
      </c>
      <c r="EK163" t="e">
        <f t="shared" si="263"/>
        <v>#VALUE!</v>
      </c>
      <c r="EL163">
        <v>0</v>
      </c>
      <c r="EM163">
        <v>0</v>
      </c>
      <c r="EN163" t="e">
        <v>#VALUE!</v>
      </c>
      <c r="EO163">
        <v>0</v>
      </c>
      <c r="EP163">
        <v>2</v>
      </c>
      <c r="EQ163">
        <v>0</v>
      </c>
      <c r="ER163">
        <v>0</v>
      </c>
      <c r="ES163" t="e">
        <v>#VALUE!</v>
      </c>
      <c r="ET163" t="e">
        <v>#VALUE!</v>
      </c>
      <c r="EU163">
        <v>1</v>
      </c>
      <c r="EV163">
        <v>0</v>
      </c>
      <c r="EW163" t="e">
        <v>#VALUE!</v>
      </c>
      <c r="EX163" t="e">
        <v>#VALUE!</v>
      </c>
      <c r="EY163">
        <v>0</v>
      </c>
      <c r="EZ163">
        <v>0</v>
      </c>
      <c r="FA163" t="e">
        <v>#VALUE!</v>
      </c>
      <c r="FB163">
        <v>0</v>
      </c>
      <c r="FC163">
        <v>0</v>
      </c>
      <c r="FD163" t="e">
        <v>#VALUE!</v>
      </c>
      <c r="FE163">
        <v>0</v>
      </c>
      <c r="FF163">
        <v>0</v>
      </c>
      <c r="FG163" t="e">
        <v>#VALUE!</v>
      </c>
      <c r="FH163">
        <v>0</v>
      </c>
      <c r="FI163">
        <v>0</v>
      </c>
      <c r="FJ163" t="e">
        <v>#VALUE!</v>
      </c>
      <c r="FK163">
        <v>0</v>
      </c>
      <c r="FL163">
        <v>1</v>
      </c>
      <c r="FM163" t="e">
        <v>#VALUE!</v>
      </c>
      <c r="FN163">
        <v>0</v>
      </c>
      <c r="FO163">
        <v>0</v>
      </c>
      <c r="FP163" t="e">
        <v>#VALUE!</v>
      </c>
      <c r="FQ163">
        <v>0</v>
      </c>
      <c r="FR163">
        <v>0</v>
      </c>
      <c r="FS163">
        <f t="shared" si="264"/>
        <v>0</v>
      </c>
      <c r="FU163">
        <f t="shared" si="265"/>
        <v>28</v>
      </c>
      <c r="FV163">
        <f t="shared" si="266"/>
        <v>9</v>
      </c>
      <c r="FW163">
        <f t="shared" si="267"/>
        <v>1</v>
      </c>
      <c r="FX163">
        <f t="shared" si="259"/>
        <v>10</v>
      </c>
    </row>
    <row r="164" spans="109:180" x14ac:dyDescent="0.2">
      <c r="DE164" s="5">
        <v>39</v>
      </c>
      <c r="DG164">
        <v>0</v>
      </c>
      <c r="DH164" t="e">
        <v>#VALUE!</v>
      </c>
      <c r="DI164" t="e">
        <v>#VALUE!</v>
      </c>
      <c r="DJ164" t="e">
        <v>#VALUE!</v>
      </c>
      <c r="DK164">
        <v>0</v>
      </c>
      <c r="DL164">
        <v>0</v>
      </c>
      <c r="DM164" t="e">
        <v>#VALUE!</v>
      </c>
      <c r="DN164" t="e">
        <f t="shared" si="260"/>
        <v>#VALUE!</v>
      </c>
      <c r="DO164" t="e">
        <v>#VALUE!</v>
      </c>
      <c r="DP164">
        <v>0</v>
      </c>
      <c r="DQ164">
        <v>0</v>
      </c>
      <c r="DR164" t="e">
        <v>#VALUE!</v>
      </c>
      <c r="DS164" t="e">
        <v>#VALUE!</v>
      </c>
      <c r="DT164" t="e">
        <v>#VALUE!</v>
      </c>
      <c r="DU164">
        <v>1</v>
      </c>
      <c r="DV164">
        <v>1</v>
      </c>
      <c r="DW164" t="e">
        <v>#VALUE!</v>
      </c>
      <c r="DX164" t="e">
        <v>#VALUE!</v>
      </c>
      <c r="DY164" t="e">
        <f t="shared" si="261"/>
        <v>#VALUE!</v>
      </c>
      <c r="DZ164">
        <v>0</v>
      </c>
      <c r="EA164" t="e">
        <v>#VALUE!</v>
      </c>
      <c r="EB164" t="e">
        <v>#VALUE!</v>
      </c>
      <c r="EC164">
        <v>1</v>
      </c>
      <c r="ED164">
        <v>1</v>
      </c>
      <c r="EE164">
        <f t="shared" si="262"/>
        <v>0</v>
      </c>
      <c r="EF164" t="e">
        <v>#VALUE!</v>
      </c>
      <c r="EG164">
        <v>0</v>
      </c>
      <c r="EH164">
        <v>1</v>
      </c>
      <c r="EI164" t="e">
        <v>#VALUE!</v>
      </c>
      <c r="EJ164" t="e">
        <v>#VALUE!</v>
      </c>
      <c r="EK164" t="e">
        <f t="shared" si="263"/>
        <v>#VALUE!</v>
      </c>
      <c r="EL164">
        <v>1</v>
      </c>
      <c r="EM164">
        <v>1</v>
      </c>
      <c r="EN164" t="e">
        <v>#VALUE!</v>
      </c>
      <c r="EO164">
        <v>1</v>
      </c>
      <c r="EP164">
        <v>1</v>
      </c>
      <c r="EQ164" t="e">
        <v>#VALUE!</v>
      </c>
      <c r="ER164">
        <v>0</v>
      </c>
      <c r="ES164">
        <v>1</v>
      </c>
      <c r="ET164">
        <v>1</v>
      </c>
      <c r="EU164">
        <v>0</v>
      </c>
      <c r="EV164">
        <v>1</v>
      </c>
      <c r="EW164">
        <v>2</v>
      </c>
      <c r="EX164">
        <v>0</v>
      </c>
      <c r="EY164">
        <v>0</v>
      </c>
      <c r="EZ164">
        <v>1</v>
      </c>
      <c r="FA164" t="e">
        <v>#VALUE!</v>
      </c>
      <c r="FB164">
        <v>0</v>
      </c>
      <c r="FC164">
        <v>1</v>
      </c>
      <c r="FD164">
        <v>0</v>
      </c>
      <c r="FE164">
        <v>1</v>
      </c>
      <c r="FF164">
        <v>1</v>
      </c>
      <c r="FG164" t="e">
        <v>#VALUE!</v>
      </c>
      <c r="FH164">
        <v>1</v>
      </c>
      <c r="FI164">
        <v>1</v>
      </c>
      <c r="FJ164" t="e">
        <v>#VALUE!</v>
      </c>
      <c r="FK164">
        <v>1</v>
      </c>
      <c r="FL164">
        <v>0</v>
      </c>
      <c r="FM164" t="e">
        <v>#VALUE!</v>
      </c>
      <c r="FN164">
        <v>0</v>
      </c>
      <c r="FO164" t="e">
        <v>#VALUE!</v>
      </c>
      <c r="FP164" t="e">
        <v>#VALUE!</v>
      </c>
      <c r="FQ164">
        <v>1</v>
      </c>
      <c r="FR164">
        <v>1</v>
      </c>
      <c r="FS164">
        <f t="shared" si="264"/>
        <v>0</v>
      </c>
      <c r="FU164">
        <f t="shared" si="265"/>
        <v>17</v>
      </c>
      <c r="FV164">
        <f t="shared" si="266"/>
        <v>21</v>
      </c>
      <c r="FW164">
        <f t="shared" si="267"/>
        <v>1</v>
      </c>
      <c r="FX164">
        <f t="shared" ref="FX164:FX191" si="268">FV164+FW164</f>
        <v>22</v>
      </c>
    </row>
    <row r="165" spans="109:180" x14ac:dyDescent="0.2">
      <c r="DE165" s="5">
        <v>40</v>
      </c>
      <c r="DG165">
        <v>1</v>
      </c>
      <c r="DH165">
        <v>1</v>
      </c>
      <c r="DI165" t="e">
        <v>#VALUE!</v>
      </c>
      <c r="DJ165" t="e">
        <v>#VALUE!</v>
      </c>
      <c r="DK165">
        <v>0</v>
      </c>
      <c r="DL165">
        <v>1</v>
      </c>
      <c r="DM165" t="e">
        <v>#VALUE!</v>
      </c>
      <c r="DN165" t="e">
        <f t="shared" si="260"/>
        <v>#VALUE!</v>
      </c>
      <c r="DO165" t="e">
        <v>#VALUE!</v>
      </c>
      <c r="DP165">
        <v>0</v>
      </c>
      <c r="DQ165">
        <v>0</v>
      </c>
      <c r="DR165" t="e">
        <v>#VALUE!</v>
      </c>
      <c r="DS165" t="e">
        <v>#VALUE!</v>
      </c>
      <c r="DT165" t="e">
        <v>#VALUE!</v>
      </c>
      <c r="DU165">
        <v>0</v>
      </c>
      <c r="DV165">
        <v>0</v>
      </c>
      <c r="DW165" t="e">
        <v>#VALUE!</v>
      </c>
      <c r="DX165" t="e">
        <v>#VALUE!</v>
      </c>
      <c r="DY165" t="e">
        <f t="shared" si="261"/>
        <v>#VALUE!</v>
      </c>
      <c r="DZ165">
        <v>1</v>
      </c>
      <c r="EA165" t="e">
        <v>#VALUE!</v>
      </c>
      <c r="EB165" t="e">
        <v>#VALUE!</v>
      </c>
      <c r="EC165">
        <v>0</v>
      </c>
      <c r="ED165">
        <v>0</v>
      </c>
      <c r="EE165">
        <f t="shared" si="262"/>
        <v>0</v>
      </c>
      <c r="EF165" t="e">
        <v>#VALUE!</v>
      </c>
      <c r="EG165">
        <v>0</v>
      </c>
      <c r="EH165">
        <v>0</v>
      </c>
      <c r="EI165">
        <v>1</v>
      </c>
      <c r="EJ165" t="e">
        <v>#VALUE!</v>
      </c>
      <c r="EK165" t="e">
        <f t="shared" si="263"/>
        <v>#VALUE!</v>
      </c>
      <c r="EL165">
        <v>0</v>
      </c>
      <c r="EM165">
        <v>0</v>
      </c>
      <c r="EN165">
        <v>0</v>
      </c>
      <c r="EO165">
        <v>0</v>
      </c>
      <c r="EP165">
        <v>1</v>
      </c>
      <c r="EQ165" t="e">
        <v>#VALUE!</v>
      </c>
      <c r="ER165">
        <v>0</v>
      </c>
      <c r="ES165">
        <v>1</v>
      </c>
      <c r="ET165" t="e">
        <v>#VALUE!</v>
      </c>
      <c r="EU165">
        <v>1</v>
      </c>
      <c r="EV165">
        <v>0</v>
      </c>
      <c r="EW165" t="e">
        <v>#VALUE!</v>
      </c>
      <c r="EX165" t="e">
        <v>#VALUE!</v>
      </c>
      <c r="EY165">
        <v>0</v>
      </c>
      <c r="EZ165" t="e">
        <v>#VALUE!</v>
      </c>
      <c r="FA165" t="e">
        <v>#VALUE!</v>
      </c>
      <c r="FB165">
        <v>1</v>
      </c>
      <c r="FC165">
        <v>1</v>
      </c>
      <c r="FD165" t="e">
        <v>#VALUE!</v>
      </c>
      <c r="FE165">
        <v>1</v>
      </c>
      <c r="FF165">
        <v>1</v>
      </c>
      <c r="FG165" t="e">
        <v>#VALUE!</v>
      </c>
      <c r="FH165">
        <v>0</v>
      </c>
      <c r="FI165" t="e">
        <v>#VALUE!</v>
      </c>
      <c r="FJ165" t="e">
        <v>#VALUE!</v>
      </c>
      <c r="FK165">
        <v>0</v>
      </c>
      <c r="FL165">
        <v>0</v>
      </c>
      <c r="FM165">
        <v>0</v>
      </c>
      <c r="FN165">
        <v>1</v>
      </c>
      <c r="FO165">
        <v>1</v>
      </c>
      <c r="FP165" t="e">
        <v>#VALUE!</v>
      </c>
      <c r="FQ165">
        <v>1</v>
      </c>
      <c r="FR165" t="e">
        <v>#VALUE!</v>
      </c>
      <c r="FS165" t="e">
        <f t="shared" si="264"/>
        <v>#VALUE!</v>
      </c>
      <c r="FU165">
        <f t="shared" si="265"/>
        <v>21</v>
      </c>
      <c r="FV165">
        <f t="shared" si="266"/>
        <v>15</v>
      </c>
      <c r="FW165">
        <f t="shared" si="267"/>
        <v>0</v>
      </c>
      <c r="FX165">
        <f t="shared" si="268"/>
        <v>15</v>
      </c>
    </row>
    <row r="166" spans="109:180" x14ac:dyDescent="0.2">
      <c r="DE166" s="5">
        <v>41</v>
      </c>
      <c r="DG166">
        <v>0</v>
      </c>
      <c r="DH166" t="e">
        <v>#VALUE!</v>
      </c>
      <c r="DI166" t="e">
        <v>#VALUE!</v>
      </c>
      <c r="DJ166" t="e">
        <v>#VALUE!</v>
      </c>
      <c r="DK166">
        <v>2</v>
      </c>
      <c r="DL166">
        <v>1</v>
      </c>
      <c r="DM166" t="e">
        <v>#VALUE!</v>
      </c>
      <c r="DN166" t="e">
        <f t="shared" si="260"/>
        <v>#VALUE!</v>
      </c>
      <c r="DO166" t="e">
        <v>#VALUE!</v>
      </c>
      <c r="DP166">
        <v>0</v>
      </c>
      <c r="DQ166">
        <v>0</v>
      </c>
      <c r="DR166" t="e">
        <v>#VALUE!</v>
      </c>
      <c r="DS166" t="e">
        <v>#VALUE!</v>
      </c>
      <c r="DT166" t="e">
        <v>#VALUE!</v>
      </c>
      <c r="DU166">
        <v>0</v>
      </c>
      <c r="DV166">
        <v>0</v>
      </c>
      <c r="DW166" t="e">
        <v>#VALUE!</v>
      </c>
      <c r="DX166" t="e">
        <v>#VALUE!</v>
      </c>
      <c r="DY166" t="e">
        <f t="shared" si="261"/>
        <v>#VALUE!</v>
      </c>
      <c r="DZ166">
        <v>0</v>
      </c>
      <c r="EA166" t="e">
        <v>#VALUE!</v>
      </c>
      <c r="EB166" t="e">
        <v>#VALUE!</v>
      </c>
      <c r="EC166">
        <v>1</v>
      </c>
      <c r="ED166">
        <v>0</v>
      </c>
      <c r="EE166">
        <f t="shared" si="262"/>
        <v>1</v>
      </c>
      <c r="EF166" t="e">
        <v>#VALUE!</v>
      </c>
      <c r="EG166">
        <v>1</v>
      </c>
      <c r="EH166">
        <v>0</v>
      </c>
      <c r="EI166" t="e">
        <v>#VALUE!</v>
      </c>
      <c r="EJ166" t="e">
        <v>#VALUE!</v>
      </c>
      <c r="EK166" t="e">
        <f t="shared" si="263"/>
        <v>#VALUE!</v>
      </c>
      <c r="EL166">
        <v>1</v>
      </c>
      <c r="EM166">
        <v>1</v>
      </c>
      <c r="EN166" t="e">
        <v>#VALUE!</v>
      </c>
      <c r="EO166">
        <v>0</v>
      </c>
      <c r="EP166" t="e">
        <v>#VALUE!</v>
      </c>
      <c r="EQ166" t="e">
        <v>#VALUE!</v>
      </c>
      <c r="ER166">
        <v>0</v>
      </c>
      <c r="ES166">
        <v>0</v>
      </c>
      <c r="ET166" t="e">
        <v>#VALUE!</v>
      </c>
      <c r="EU166">
        <v>1</v>
      </c>
      <c r="EV166">
        <v>1</v>
      </c>
      <c r="EW166" t="e">
        <v>#VALUE!</v>
      </c>
      <c r="EX166" t="e">
        <v>#VALUE!</v>
      </c>
      <c r="EY166">
        <v>1</v>
      </c>
      <c r="EZ166">
        <v>0</v>
      </c>
      <c r="FA166" t="e">
        <v>#VALUE!</v>
      </c>
      <c r="FB166">
        <v>1</v>
      </c>
      <c r="FC166">
        <v>1</v>
      </c>
      <c r="FD166" t="e">
        <v>#VALUE!</v>
      </c>
      <c r="FE166">
        <v>1</v>
      </c>
      <c r="FF166">
        <v>1</v>
      </c>
      <c r="FG166" t="e">
        <v>#VALUE!</v>
      </c>
      <c r="FH166">
        <v>0</v>
      </c>
      <c r="FI166">
        <v>0</v>
      </c>
      <c r="FJ166" t="e">
        <v>#VALUE!</v>
      </c>
      <c r="FK166">
        <v>0</v>
      </c>
      <c r="FL166">
        <v>0</v>
      </c>
      <c r="FM166" t="e">
        <v>#VALUE!</v>
      </c>
      <c r="FN166">
        <v>0</v>
      </c>
      <c r="FO166" t="e">
        <v>#VALUE!</v>
      </c>
      <c r="FP166" t="e">
        <v>#VALUE!</v>
      </c>
      <c r="FQ166">
        <v>0</v>
      </c>
      <c r="FR166">
        <v>0</v>
      </c>
      <c r="FS166">
        <f t="shared" si="264"/>
        <v>0</v>
      </c>
      <c r="FU166">
        <f t="shared" si="265"/>
        <v>20</v>
      </c>
      <c r="FV166">
        <f t="shared" si="266"/>
        <v>13</v>
      </c>
      <c r="FW166">
        <f t="shared" si="267"/>
        <v>1</v>
      </c>
      <c r="FX166">
        <f t="shared" si="268"/>
        <v>14</v>
      </c>
    </row>
    <row r="167" spans="109:180" x14ac:dyDescent="0.2">
      <c r="DE167" s="5">
        <v>44</v>
      </c>
      <c r="DG167">
        <v>0</v>
      </c>
      <c r="DH167">
        <v>0</v>
      </c>
      <c r="DI167">
        <v>0</v>
      </c>
      <c r="DJ167" t="e">
        <v>#VALUE!</v>
      </c>
      <c r="DK167">
        <v>0</v>
      </c>
      <c r="DL167">
        <v>0</v>
      </c>
      <c r="DM167" t="e">
        <v>#VALUE!</v>
      </c>
      <c r="DN167" t="e">
        <f t="shared" si="260"/>
        <v>#VALUE!</v>
      </c>
      <c r="DO167" t="e">
        <v>#VALUE!</v>
      </c>
      <c r="DP167">
        <v>0</v>
      </c>
      <c r="DQ167">
        <v>0</v>
      </c>
      <c r="DR167" t="e">
        <v>#VALUE!</v>
      </c>
      <c r="DS167" t="e">
        <v>#VALUE!</v>
      </c>
      <c r="DT167" t="e">
        <v>#VALUE!</v>
      </c>
      <c r="DU167">
        <v>0</v>
      </c>
      <c r="DV167">
        <v>0</v>
      </c>
      <c r="DW167" t="e">
        <v>#VALUE!</v>
      </c>
      <c r="DX167" t="e">
        <v>#VALUE!</v>
      </c>
      <c r="DY167" t="e">
        <f t="shared" si="261"/>
        <v>#VALUE!</v>
      </c>
      <c r="DZ167">
        <v>0</v>
      </c>
      <c r="EA167" t="e">
        <v>#VALUE!</v>
      </c>
      <c r="EB167" t="e">
        <v>#VALUE!</v>
      </c>
      <c r="EC167">
        <v>0</v>
      </c>
      <c r="ED167">
        <v>0</v>
      </c>
      <c r="EE167">
        <f t="shared" si="262"/>
        <v>0</v>
      </c>
      <c r="EF167" t="e">
        <v>#VALUE!</v>
      </c>
      <c r="EG167">
        <v>0</v>
      </c>
      <c r="EH167" t="e">
        <v>#VALUE!</v>
      </c>
      <c r="EI167" t="e">
        <v>#VALUE!</v>
      </c>
      <c r="EJ167" t="e">
        <v>#VALUE!</v>
      </c>
      <c r="EK167" t="e">
        <f t="shared" si="263"/>
        <v>#VALUE!</v>
      </c>
      <c r="EL167">
        <v>0</v>
      </c>
      <c r="EM167" t="e">
        <v>#VALUE!</v>
      </c>
      <c r="EN167" t="e">
        <v>#VALUE!</v>
      </c>
      <c r="EO167">
        <v>0</v>
      </c>
      <c r="EP167" t="e">
        <v>#VALUE!</v>
      </c>
      <c r="EQ167" t="e">
        <v>#VALUE!</v>
      </c>
      <c r="ER167">
        <v>0</v>
      </c>
      <c r="ES167">
        <v>0</v>
      </c>
      <c r="ET167" t="e">
        <v>#VALUE!</v>
      </c>
      <c r="EU167">
        <v>0</v>
      </c>
      <c r="EV167" t="e">
        <v>#VALUE!</v>
      </c>
      <c r="EW167" t="e">
        <v>#VALUE!</v>
      </c>
      <c r="EX167" t="e">
        <v>#VALUE!</v>
      </c>
      <c r="EY167">
        <v>1</v>
      </c>
      <c r="EZ167" t="e">
        <v>#VALUE!</v>
      </c>
      <c r="FA167" t="e">
        <v>#VALUE!</v>
      </c>
      <c r="FB167">
        <v>0</v>
      </c>
      <c r="FC167" t="e">
        <v>#VALUE!</v>
      </c>
      <c r="FD167" t="e">
        <v>#VALUE!</v>
      </c>
      <c r="FE167">
        <v>0</v>
      </c>
      <c r="FF167" t="e">
        <v>#VALUE!</v>
      </c>
      <c r="FG167" t="e">
        <v>#VALUE!</v>
      </c>
      <c r="FH167">
        <v>0</v>
      </c>
      <c r="FI167">
        <v>0</v>
      </c>
      <c r="FJ167" t="e">
        <v>#VALUE!</v>
      </c>
      <c r="FK167">
        <v>0</v>
      </c>
      <c r="FL167" t="e">
        <v>#VALUE!</v>
      </c>
      <c r="FM167" t="e">
        <v>#VALUE!</v>
      </c>
      <c r="FN167">
        <v>0</v>
      </c>
      <c r="FO167" t="e">
        <v>#VALUE!</v>
      </c>
      <c r="FP167" t="e">
        <v>#VALUE!</v>
      </c>
      <c r="FQ167">
        <v>1</v>
      </c>
      <c r="FR167" t="e">
        <v>#VALUE!</v>
      </c>
      <c r="FS167" t="e">
        <f t="shared" si="264"/>
        <v>#VALUE!</v>
      </c>
      <c r="FU167">
        <f t="shared" si="265"/>
        <v>25</v>
      </c>
      <c r="FV167">
        <f t="shared" si="266"/>
        <v>2</v>
      </c>
      <c r="FW167">
        <f t="shared" si="267"/>
        <v>0</v>
      </c>
      <c r="FX167">
        <f t="shared" si="268"/>
        <v>2</v>
      </c>
    </row>
    <row r="168" spans="109:180" x14ac:dyDescent="0.2">
      <c r="DE168" s="5">
        <v>45</v>
      </c>
      <c r="DG168">
        <v>0</v>
      </c>
      <c r="DH168">
        <v>0</v>
      </c>
      <c r="DI168" t="e">
        <v>#VALUE!</v>
      </c>
      <c r="DJ168" t="e">
        <v>#VALUE!</v>
      </c>
      <c r="DK168">
        <v>0</v>
      </c>
      <c r="DL168">
        <v>0</v>
      </c>
      <c r="DM168" t="e">
        <v>#VALUE!</v>
      </c>
      <c r="DN168" t="e">
        <f t="shared" si="260"/>
        <v>#VALUE!</v>
      </c>
      <c r="DO168" t="e">
        <v>#VALUE!</v>
      </c>
      <c r="DP168">
        <v>0</v>
      </c>
      <c r="DQ168">
        <v>0</v>
      </c>
      <c r="DR168" t="e">
        <v>#VALUE!</v>
      </c>
      <c r="DS168" t="e">
        <v>#VALUE!</v>
      </c>
      <c r="DT168" t="e">
        <v>#VALUE!</v>
      </c>
      <c r="DU168">
        <v>0</v>
      </c>
      <c r="DV168">
        <v>1</v>
      </c>
      <c r="DW168" t="e">
        <v>#VALUE!</v>
      </c>
      <c r="DX168" t="e">
        <v>#VALUE!</v>
      </c>
      <c r="DY168" t="e">
        <f t="shared" si="261"/>
        <v>#VALUE!</v>
      </c>
      <c r="DZ168">
        <v>1</v>
      </c>
      <c r="EA168" t="e">
        <v>#VALUE!</v>
      </c>
      <c r="EB168" t="e">
        <v>#VALUE!</v>
      </c>
      <c r="EC168">
        <v>0</v>
      </c>
      <c r="ED168">
        <v>0</v>
      </c>
      <c r="EE168">
        <f t="shared" si="262"/>
        <v>0</v>
      </c>
      <c r="EF168" t="e">
        <v>#VALUE!</v>
      </c>
      <c r="EG168">
        <v>0</v>
      </c>
      <c r="EH168" t="e">
        <v>#VALUE!</v>
      </c>
      <c r="EI168" t="e">
        <v>#VALUE!</v>
      </c>
      <c r="EJ168" t="e">
        <v>#VALUE!</v>
      </c>
      <c r="EK168" t="e">
        <f t="shared" si="263"/>
        <v>#VALUE!</v>
      </c>
      <c r="EL168">
        <v>0</v>
      </c>
      <c r="EM168">
        <v>0</v>
      </c>
      <c r="EN168" t="e">
        <v>#VALUE!</v>
      </c>
      <c r="EO168">
        <v>0</v>
      </c>
      <c r="EP168">
        <v>0</v>
      </c>
      <c r="EQ168" t="e">
        <v>#VALUE!</v>
      </c>
      <c r="ER168">
        <v>0</v>
      </c>
      <c r="ES168">
        <v>0</v>
      </c>
      <c r="ET168" t="e">
        <v>#VALUE!</v>
      </c>
      <c r="EU168">
        <v>0</v>
      </c>
      <c r="EV168">
        <v>0</v>
      </c>
      <c r="EW168">
        <v>0</v>
      </c>
      <c r="EX168" t="e">
        <v>#VALUE!</v>
      </c>
      <c r="EY168">
        <v>0</v>
      </c>
      <c r="EZ168">
        <v>0</v>
      </c>
      <c r="FA168">
        <v>0</v>
      </c>
      <c r="FB168">
        <v>0</v>
      </c>
      <c r="FC168">
        <v>0</v>
      </c>
      <c r="FD168" t="e">
        <v>#VALUE!</v>
      </c>
      <c r="FE168">
        <v>0</v>
      </c>
      <c r="FF168">
        <v>0</v>
      </c>
      <c r="FG168" t="e">
        <v>#VALUE!</v>
      </c>
      <c r="FH168">
        <v>0</v>
      </c>
      <c r="FI168">
        <v>0</v>
      </c>
      <c r="FJ168" t="e">
        <v>#VALUE!</v>
      </c>
      <c r="FK168">
        <v>0</v>
      </c>
      <c r="FL168">
        <v>0</v>
      </c>
      <c r="FM168" t="e">
        <v>#VALUE!</v>
      </c>
      <c r="FN168">
        <v>0</v>
      </c>
      <c r="FO168">
        <v>0</v>
      </c>
      <c r="FP168" t="e">
        <v>#VALUE!</v>
      </c>
      <c r="FQ168">
        <v>0</v>
      </c>
      <c r="FR168">
        <v>0</v>
      </c>
      <c r="FS168">
        <f t="shared" si="264"/>
        <v>0</v>
      </c>
      <c r="FU168">
        <f t="shared" si="265"/>
        <v>36</v>
      </c>
      <c r="FV168">
        <f t="shared" si="266"/>
        <v>2</v>
      </c>
      <c r="FW168">
        <f t="shared" si="267"/>
        <v>0</v>
      </c>
      <c r="FX168">
        <f t="shared" si="268"/>
        <v>2</v>
      </c>
    </row>
    <row r="169" spans="109:180" x14ac:dyDescent="0.2">
      <c r="DE169" s="5">
        <v>46</v>
      </c>
      <c r="DG169">
        <v>0</v>
      </c>
      <c r="DH169">
        <v>1</v>
      </c>
      <c r="DI169">
        <v>0</v>
      </c>
      <c r="DJ169" t="e">
        <v>#VALUE!</v>
      </c>
      <c r="DK169">
        <v>1</v>
      </c>
      <c r="DL169">
        <v>1</v>
      </c>
      <c r="DM169" t="e">
        <v>#VALUE!</v>
      </c>
      <c r="DN169" t="e">
        <f t="shared" si="260"/>
        <v>#VALUE!</v>
      </c>
      <c r="DO169" t="e">
        <v>#VALUE!</v>
      </c>
      <c r="DP169">
        <v>0</v>
      </c>
      <c r="DQ169">
        <v>1</v>
      </c>
      <c r="DR169">
        <v>1</v>
      </c>
      <c r="DS169" t="e">
        <v>#VALUE!</v>
      </c>
      <c r="DT169" t="e">
        <v>#VALUE!</v>
      </c>
      <c r="DU169">
        <v>1</v>
      </c>
      <c r="DV169">
        <v>0</v>
      </c>
      <c r="DW169" t="e">
        <v>#VALUE!</v>
      </c>
      <c r="DX169" t="e">
        <v>#VALUE!</v>
      </c>
      <c r="DY169" t="e">
        <f t="shared" si="261"/>
        <v>#VALUE!</v>
      </c>
      <c r="DZ169">
        <v>0</v>
      </c>
      <c r="EA169" t="e">
        <v>#VALUE!</v>
      </c>
      <c r="EB169" t="e">
        <v>#VALUE!</v>
      </c>
      <c r="EC169">
        <v>0</v>
      </c>
      <c r="ED169">
        <v>1</v>
      </c>
      <c r="EE169">
        <f t="shared" si="262"/>
        <v>1</v>
      </c>
      <c r="EF169" t="e">
        <v>#VALUE!</v>
      </c>
      <c r="EG169">
        <v>0</v>
      </c>
      <c r="EH169">
        <v>1</v>
      </c>
      <c r="EI169">
        <v>1</v>
      </c>
      <c r="EJ169" t="e">
        <v>#VALUE!</v>
      </c>
      <c r="EK169" t="e">
        <f t="shared" si="263"/>
        <v>#VALUE!</v>
      </c>
      <c r="EL169">
        <v>1</v>
      </c>
      <c r="EM169">
        <v>0</v>
      </c>
      <c r="EN169" t="e">
        <v>#VALUE!</v>
      </c>
      <c r="EO169">
        <v>0</v>
      </c>
      <c r="EP169">
        <v>0</v>
      </c>
      <c r="EQ169" t="e">
        <v>#VALUE!</v>
      </c>
      <c r="ER169">
        <v>0</v>
      </c>
      <c r="ES169">
        <v>0</v>
      </c>
      <c r="ET169" t="e">
        <v>#VALUE!</v>
      </c>
      <c r="EU169">
        <v>1</v>
      </c>
      <c r="EV169">
        <v>1</v>
      </c>
      <c r="EW169" t="e">
        <v>#VALUE!</v>
      </c>
      <c r="EX169" t="e">
        <v>#VALUE!</v>
      </c>
      <c r="EY169">
        <v>1</v>
      </c>
      <c r="EZ169">
        <v>0</v>
      </c>
      <c r="FA169" t="e">
        <v>#VALUE!</v>
      </c>
      <c r="FB169">
        <v>0</v>
      </c>
      <c r="FC169">
        <v>1</v>
      </c>
      <c r="FD169">
        <v>0</v>
      </c>
      <c r="FE169">
        <v>0</v>
      </c>
      <c r="FF169">
        <v>0</v>
      </c>
      <c r="FG169" t="e">
        <v>#VALUE!</v>
      </c>
      <c r="FH169">
        <v>0</v>
      </c>
      <c r="FI169" t="e">
        <v>#VALUE!</v>
      </c>
      <c r="FJ169" t="e">
        <v>#VALUE!</v>
      </c>
      <c r="FK169">
        <v>0</v>
      </c>
      <c r="FL169" t="e">
        <v>#VALUE!</v>
      </c>
      <c r="FM169" t="e">
        <v>#VALUE!</v>
      </c>
      <c r="FN169">
        <v>0</v>
      </c>
      <c r="FO169">
        <v>0</v>
      </c>
      <c r="FP169" t="e">
        <v>#VALUE!</v>
      </c>
      <c r="FQ169">
        <v>0</v>
      </c>
      <c r="FR169" t="e">
        <v>#VALUE!</v>
      </c>
      <c r="FS169" t="e">
        <f t="shared" si="264"/>
        <v>#VALUE!</v>
      </c>
      <c r="FU169">
        <f t="shared" si="265"/>
        <v>22</v>
      </c>
      <c r="FV169">
        <f t="shared" si="266"/>
        <v>15</v>
      </c>
      <c r="FW169">
        <f t="shared" si="267"/>
        <v>0</v>
      </c>
      <c r="FX169">
        <f t="shared" si="268"/>
        <v>15</v>
      </c>
    </row>
    <row r="170" spans="109:180" x14ac:dyDescent="0.2">
      <c r="DE170" s="5">
        <v>47</v>
      </c>
      <c r="DG170">
        <v>0</v>
      </c>
      <c r="DH170">
        <v>0</v>
      </c>
      <c r="DI170">
        <v>0</v>
      </c>
      <c r="DJ170" t="e">
        <v>#VALUE!</v>
      </c>
      <c r="DK170">
        <v>0</v>
      </c>
      <c r="DL170">
        <v>0</v>
      </c>
      <c r="DM170">
        <v>0</v>
      </c>
      <c r="DN170">
        <f t="shared" si="260"/>
        <v>0</v>
      </c>
      <c r="DO170" t="e">
        <v>#VALUE!</v>
      </c>
      <c r="DP170">
        <v>1</v>
      </c>
      <c r="DQ170">
        <v>0</v>
      </c>
      <c r="DR170" t="e">
        <v>#VALUE!</v>
      </c>
      <c r="DS170" t="e">
        <v>#VALUE!</v>
      </c>
      <c r="DT170" t="e">
        <v>#VALUE!</v>
      </c>
      <c r="DU170">
        <v>2</v>
      </c>
      <c r="DV170">
        <v>1</v>
      </c>
      <c r="DW170">
        <v>0</v>
      </c>
      <c r="DX170" t="e">
        <v>#VALUE!</v>
      </c>
      <c r="DY170" t="e">
        <f t="shared" si="261"/>
        <v>#VALUE!</v>
      </c>
      <c r="DZ170">
        <v>0</v>
      </c>
      <c r="EA170" t="e">
        <v>#VALUE!</v>
      </c>
      <c r="EB170" t="e">
        <v>#VALUE!</v>
      </c>
      <c r="EC170">
        <v>0</v>
      </c>
      <c r="ED170">
        <v>1</v>
      </c>
      <c r="EE170">
        <f t="shared" si="262"/>
        <v>1</v>
      </c>
      <c r="EF170" t="e">
        <v>#VALUE!</v>
      </c>
      <c r="EG170">
        <v>0</v>
      </c>
      <c r="EH170">
        <v>1</v>
      </c>
      <c r="EI170">
        <v>0</v>
      </c>
      <c r="EJ170" t="e">
        <v>#VALUE!</v>
      </c>
      <c r="EK170" t="e">
        <f t="shared" si="263"/>
        <v>#VALUE!</v>
      </c>
      <c r="EL170">
        <v>0</v>
      </c>
      <c r="EM170">
        <v>1</v>
      </c>
      <c r="EN170" t="e">
        <v>#VALUE!</v>
      </c>
      <c r="EO170">
        <v>0</v>
      </c>
      <c r="EP170">
        <v>0</v>
      </c>
      <c r="EQ170" t="e">
        <v>#VALUE!</v>
      </c>
      <c r="ER170">
        <v>0</v>
      </c>
      <c r="ES170">
        <v>0</v>
      </c>
      <c r="ET170" t="e">
        <v>#VALUE!</v>
      </c>
      <c r="EU170">
        <v>0</v>
      </c>
      <c r="EV170">
        <v>0</v>
      </c>
      <c r="EW170" t="e">
        <v>#VALUE!</v>
      </c>
      <c r="EX170" t="e">
        <v>#VALUE!</v>
      </c>
      <c r="EY170">
        <v>0</v>
      </c>
      <c r="EZ170">
        <v>0</v>
      </c>
      <c r="FA170" t="e">
        <v>#VALUE!</v>
      </c>
      <c r="FB170">
        <v>1</v>
      </c>
      <c r="FC170">
        <v>1</v>
      </c>
      <c r="FD170">
        <v>0</v>
      </c>
      <c r="FE170">
        <v>0</v>
      </c>
      <c r="FF170">
        <v>1</v>
      </c>
      <c r="FG170" t="e">
        <v>#VALUE!</v>
      </c>
      <c r="FH170">
        <v>0</v>
      </c>
      <c r="FI170">
        <v>1</v>
      </c>
      <c r="FJ170" t="e">
        <v>#VALUE!</v>
      </c>
      <c r="FK170">
        <v>1</v>
      </c>
      <c r="FL170">
        <v>1</v>
      </c>
      <c r="FM170" t="e">
        <v>#VALUE!</v>
      </c>
      <c r="FN170">
        <v>0</v>
      </c>
      <c r="FO170">
        <v>0</v>
      </c>
      <c r="FP170" t="e">
        <v>#VALUE!</v>
      </c>
      <c r="FQ170">
        <v>1</v>
      </c>
      <c r="FR170">
        <v>0</v>
      </c>
      <c r="FS170">
        <f t="shared" si="264"/>
        <v>1</v>
      </c>
      <c r="FU170">
        <f t="shared" si="265"/>
        <v>28</v>
      </c>
      <c r="FV170">
        <f t="shared" si="266"/>
        <v>14</v>
      </c>
      <c r="FW170">
        <f t="shared" si="267"/>
        <v>1</v>
      </c>
      <c r="FX170">
        <f t="shared" si="268"/>
        <v>15</v>
      </c>
    </row>
    <row r="171" spans="109:180" x14ac:dyDescent="0.2">
      <c r="DE171" s="5">
        <v>48</v>
      </c>
      <c r="DG171">
        <v>0</v>
      </c>
      <c r="DH171">
        <v>1</v>
      </c>
      <c r="DI171" t="e">
        <v>#VALUE!</v>
      </c>
      <c r="DJ171" t="e">
        <v>#VALUE!</v>
      </c>
      <c r="DK171">
        <v>0</v>
      </c>
      <c r="DL171">
        <v>1</v>
      </c>
      <c r="DM171" t="e">
        <v>#VALUE!</v>
      </c>
      <c r="DN171" t="e">
        <f t="shared" si="260"/>
        <v>#VALUE!</v>
      </c>
      <c r="DO171" t="e">
        <v>#VALUE!</v>
      </c>
      <c r="DP171">
        <v>0</v>
      </c>
      <c r="DQ171">
        <v>1</v>
      </c>
      <c r="DR171">
        <v>0</v>
      </c>
      <c r="DS171" t="e">
        <v>#VALUE!</v>
      </c>
      <c r="DT171" t="e">
        <v>#VALUE!</v>
      </c>
      <c r="DU171">
        <v>0</v>
      </c>
      <c r="DV171" t="e">
        <v>#VALUE!</v>
      </c>
      <c r="DW171" t="e">
        <v>#VALUE!</v>
      </c>
      <c r="DX171" t="e">
        <v>#VALUE!</v>
      </c>
      <c r="DY171" t="e">
        <f t="shared" si="261"/>
        <v>#VALUE!</v>
      </c>
      <c r="DZ171">
        <v>0</v>
      </c>
      <c r="EA171" t="e">
        <v>#VALUE!</v>
      </c>
      <c r="EB171" t="e">
        <v>#VALUE!</v>
      </c>
      <c r="EC171">
        <v>0</v>
      </c>
      <c r="ED171">
        <v>0</v>
      </c>
      <c r="EE171">
        <f t="shared" si="262"/>
        <v>0</v>
      </c>
      <c r="EF171" t="e">
        <v>#VALUE!</v>
      </c>
      <c r="EG171">
        <v>0</v>
      </c>
      <c r="EH171">
        <v>0</v>
      </c>
      <c r="EI171" t="e">
        <v>#VALUE!</v>
      </c>
      <c r="EJ171" t="e">
        <v>#VALUE!</v>
      </c>
      <c r="EK171" t="e">
        <f t="shared" si="263"/>
        <v>#VALUE!</v>
      </c>
      <c r="EL171">
        <v>0</v>
      </c>
      <c r="EM171" t="e">
        <v>#VALUE!</v>
      </c>
      <c r="EN171" t="e">
        <v>#VALUE!</v>
      </c>
      <c r="EO171">
        <v>0</v>
      </c>
      <c r="EP171">
        <v>0</v>
      </c>
      <c r="EQ171" t="e">
        <v>#VALUE!</v>
      </c>
      <c r="ER171">
        <v>0</v>
      </c>
      <c r="ES171">
        <v>0</v>
      </c>
      <c r="ET171" t="e">
        <v>#VALUE!</v>
      </c>
      <c r="EU171">
        <v>0</v>
      </c>
      <c r="EV171">
        <v>0</v>
      </c>
      <c r="EW171" t="e">
        <v>#VALUE!</v>
      </c>
      <c r="EX171" t="e">
        <v>#VALUE!</v>
      </c>
      <c r="EY171">
        <v>0</v>
      </c>
      <c r="EZ171" t="e">
        <v>#VALUE!</v>
      </c>
      <c r="FA171" t="e">
        <v>#VALUE!</v>
      </c>
      <c r="FB171">
        <v>0</v>
      </c>
      <c r="FC171">
        <v>0</v>
      </c>
      <c r="FD171" t="e">
        <v>#VALUE!</v>
      </c>
      <c r="FE171">
        <v>0</v>
      </c>
      <c r="FF171">
        <v>0</v>
      </c>
      <c r="FG171" t="e">
        <v>#VALUE!</v>
      </c>
      <c r="FH171">
        <v>1</v>
      </c>
      <c r="FI171">
        <v>0</v>
      </c>
      <c r="FJ171" t="e">
        <v>#VALUE!</v>
      </c>
      <c r="FK171">
        <v>0</v>
      </c>
      <c r="FL171">
        <v>0</v>
      </c>
      <c r="FM171" t="e">
        <v>#VALUE!</v>
      </c>
      <c r="FN171">
        <v>0</v>
      </c>
      <c r="FO171">
        <v>0</v>
      </c>
      <c r="FP171" t="e">
        <v>#VALUE!</v>
      </c>
      <c r="FQ171">
        <v>0</v>
      </c>
      <c r="FR171">
        <v>0</v>
      </c>
      <c r="FS171">
        <f t="shared" si="264"/>
        <v>0</v>
      </c>
      <c r="FU171">
        <f t="shared" si="265"/>
        <v>31</v>
      </c>
      <c r="FV171">
        <f t="shared" si="266"/>
        <v>4</v>
      </c>
      <c r="FW171">
        <f t="shared" si="267"/>
        <v>0</v>
      </c>
      <c r="FX171">
        <f t="shared" si="268"/>
        <v>4</v>
      </c>
    </row>
    <row r="172" spans="109:180" x14ac:dyDescent="0.2">
      <c r="DE172" s="5">
        <v>49</v>
      </c>
      <c r="DG172">
        <v>0</v>
      </c>
      <c r="DH172">
        <v>1</v>
      </c>
      <c r="DI172" t="e">
        <v>#VALUE!</v>
      </c>
      <c r="DJ172" t="e">
        <v>#VALUE!</v>
      </c>
      <c r="DK172">
        <v>0</v>
      </c>
      <c r="DL172">
        <v>1</v>
      </c>
      <c r="DM172" t="e">
        <v>#VALUE!</v>
      </c>
      <c r="DN172" t="e">
        <f t="shared" si="260"/>
        <v>#VALUE!</v>
      </c>
      <c r="DO172" t="e">
        <v>#VALUE!</v>
      </c>
      <c r="DP172">
        <v>1</v>
      </c>
      <c r="DQ172">
        <v>0</v>
      </c>
      <c r="DR172" t="e">
        <v>#VALUE!</v>
      </c>
      <c r="DS172" t="e">
        <v>#VALUE!</v>
      </c>
      <c r="DT172" t="e">
        <v>#VALUE!</v>
      </c>
      <c r="DU172">
        <v>0</v>
      </c>
      <c r="DV172">
        <v>0</v>
      </c>
      <c r="DW172" t="e">
        <v>#VALUE!</v>
      </c>
      <c r="DX172" t="e">
        <v>#VALUE!</v>
      </c>
      <c r="DY172" t="e">
        <f t="shared" si="261"/>
        <v>#VALUE!</v>
      </c>
      <c r="DZ172">
        <v>1</v>
      </c>
      <c r="EA172">
        <v>0</v>
      </c>
      <c r="EB172" t="e">
        <v>#VALUE!</v>
      </c>
      <c r="EC172">
        <v>0</v>
      </c>
      <c r="ED172">
        <v>0</v>
      </c>
      <c r="EE172">
        <f t="shared" si="262"/>
        <v>0</v>
      </c>
      <c r="EF172" t="e">
        <v>#VALUE!</v>
      </c>
      <c r="EG172">
        <v>0</v>
      </c>
      <c r="EH172">
        <v>1</v>
      </c>
      <c r="EI172">
        <v>1</v>
      </c>
      <c r="EJ172" t="e">
        <v>#VALUE!</v>
      </c>
      <c r="EK172" t="e">
        <f t="shared" si="263"/>
        <v>#VALUE!</v>
      </c>
      <c r="EL172">
        <v>0</v>
      </c>
      <c r="EM172">
        <v>0</v>
      </c>
      <c r="EN172" t="e">
        <v>#VALUE!</v>
      </c>
      <c r="EO172">
        <v>0</v>
      </c>
      <c r="EP172" t="e">
        <v>#VALUE!</v>
      </c>
      <c r="EQ172" t="e">
        <v>#VALUE!</v>
      </c>
      <c r="ER172">
        <v>0</v>
      </c>
      <c r="ES172">
        <v>0</v>
      </c>
      <c r="ET172" t="e">
        <v>#VALUE!</v>
      </c>
      <c r="EU172">
        <v>0</v>
      </c>
      <c r="EV172">
        <v>0</v>
      </c>
      <c r="EW172" t="e">
        <v>#VALUE!</v>
      </c>
      <c r="EX172" t="e">
        <v>#VALUE!</v>
      </c>
      <c r="EY172" t="e">
        <v>#VALUE!</v>
      </c>
      <c r="EZ172">
        <v>1</v>
      </c>
      <c r="FA172" t="e">
        <v>#VALUE!</v>
      </c>
      <c r="FB172">
        <v>0</v>
      </c>
      <c r="FC172">
        <v>0</v>
      </c>
      <c r="FD172" t="e">
        <v>#VALUE!</v>
      </c>
      <c r="FE172">
        <v>1</v>
      </c>
      <c r="FF172">
        <v>1</v>
      </c>
      <c r="FG172">
        <v>1</v>
      </c>
      <c r="FH172">
        <v>1</v>
      </c>
      <c r="FI172">
        <v>0</v>
      </c>
      <c r="FJ172" t="e">
        <v>#VALUE!</v>
      </c>
      <c r="FK172">
        <v>0</v>
      </c>
      <c r="FL172">
        <v>0</v>
      </c>
      <c r="FM172" t="e">
        <v>#VALUE!</v>
      </c>
      <c r="FN172">
        <v>0</v>
      </c>
      <c r="FO172">
        <v>1</v>
      </c>
      <c r="FP172" t="e">
        <v>#VALUE!</v>
      </c>
      <c r="FQ172">
        <v>0</v>
      </c>
      <c r="FR172">
        <v>0</v>
      </c>
      <c r="FS172">
        <f t="shared" si="264"/>
        <v>0</v>
      </c>
      <c r="FU172">
        <f t="shared" si="265"/>
        <v>26</v>
      </c>
      <c r="FV172">
        <f t="shared" si="266"/>
        <v>12</v>
      </c>
      <c r="FW172">
        <f t="shared" si="267"/>
        <v>0</v>
      </c>
      <c r="FX172">
        <f t="shared" si="268"/>
        <v>12</v>
      </c>
    </row>
    <row r="173" spans="109:180" x14ac:dyDescent="0.2">
      <c r="DE173" s="5">
        <v>50</v>
      </c>
      <c r="DG173">
        <v>0</v>
      </c>
      <c r="DH173">
        <v>1</v>
      </c>
      <c r="DI173">
        <v>1</v>
      </c>
      <c r="DJ173" t="e">
        <v>#VALUE!</v>
      </c>
      <c r="DK173">
        <v>0</v>
      </c>
      <c r="DL173">
        <v>0</v>
      </c>
      <c r="DM173" t="e">
        <v>#VALUE!</v>
      </c>
      <c r="DN173" t="e">
        <f t="shared" si="260"/>
        <v>#VALUE!</v>
      </c>
      <c r="DO173" t="e">
        <v>#VALUE!</v>
      </c>
      <c r="DP173">
        <v>0</v>
      </c>
      <c r="DQ173">
        <v>1</v>
      </c>
      <c r="DR173">
        <v>1</v>
      </c>
      <c r="DS173" t="e">
        <v>#VALUE!</v>
      </c>
      <c r="DT173" t="e">
        <v>#VALUE!</v>
      </c>
      <c r="DU173">
        <v>1</v>
      </c>
      <c r="DV173" t="e">
        <v>#VALUE!</v>
      </c>
      <c r="DW173" t="e">
        <v>#VALUE!</v>
      </c>
      <c r="DX173" t="e">
        <v>#VALUE!</v>
      </c>
      <c r="DY173" t="e">
        <f t="shared" si="261"/>
        <v>#VALUE!</v>
      </c>
      <c r="DZ173">
        <v>1</v>
      </c>
      <c r="EA173" t="e">
        <v>#VALUE!</v>
      </c>
      <c r="EB173" t="e">
        <v>#VALUE!</v>
      </c>
      <c r="EC173">
        <v>0</v>
      </c>
      <c r="ED173">
        <v>1</v>
      </c>
      <c r="EE173">
        <f t="shared" si="262"/>
        <v>1</v>
      </c>
      <c r="EF173" t="e">
        <v>#VALUE!</v>
      </c>
      <c r="EG173">
        <v>1</v>
      </c>
      <c r="EH173">
        <v>1</v>
      </c>
      <c r="EI173" t="e">
        <v>#VALUE!</v>
      </c>
      <c r="EJ173" t="e">
        <v>#VALUE!</v>
      </c>
      <c r="EK173" t="e">
        <f t="shared" si="263"/>
        <v>#VALUE!</v>
      </c>
      <c r="EL173">
        <v>1</v>
      </c>
      <c r="EM173">
        <v>0</v>
      </c>
      <c r="EN173" t="e">
        <v>#VALUE!</v>
      </c>
      <c r="EO173">
        <v>1</v>
      </c>
      <c r="EP173">
        <v>1</v>
      </c>
      <c r="EQ173" t="e">
        <v>#VALUE!</v>
      </c>
      <c r="ER173">
        <v>0</v>
      </c>
      <c r="ES173" t="e">
        <v>#VALUE!</v>
      </c>
      <c r="ET173" t="e">
        <v>#VALUE!</v>
      </c>
      <c r="EU173">
        <v>0</v>
      </c>
      <c r="EV173">
        <v>0</v>
      </c>
      <c r="EW173" t="e">
        <v>#VALUE!</v>
      </c>
      <c r="EX173" t="e">
        <v>#VALUE!</v>
      </c>
      <c r="EY173">
        <v>0</v>
      </c>
      <c r="EZ173" t="e">
        <v>#VALUE!</v>
      </c>
      <c r="FA173" t="e">
        <v>#VALUE!</v>
      </c>
      <c r="FB173">
        <v>0</v>
      </c>
      <c r="FC173" t="e">
        <v>#VALUE!</v>
      </c>
      <c r="FD173" t="e">
        <v>#VALUE!</v>
      </c>
      <c r="FE173">
        <v>0</v>
      </c>
      <c r="FF173">
        <v>0</v>
      </c>
      <c r="FG173" t="e">
        <v>#VALUE!</v>
      </c>
      <c r="FH173">
        <v>0</v>
      </c>
      <c r="FI173">
        <v>0</v>
      </c>
      <c r="FJ173" t="e">
        <v>#VALUE!</v>
      </c>
      <c r="FK173">
        <v>1</v>
      </c>
      <c r="FL173" t="e">
        <v>#VALUE!</v>
      </c>
      <c r="FM173" t="e">
        <v>#VALUE!</v>
      </c>
      <c r="FN173">
        <v>0</v>
      </c>
      <c r="FO173" t="e">
        <v>#VALUE!</v>
      </c>
      <c r="FP173" t="e">
        <v>#VALUE!</v>
      </c>
      <c r="FQ173">
        <v>0</v>
      </c>
      <c r="FR173">
        <v>0</v>
      </c>
      <c r="FS173">
        <f t="shared" si="264"/>
        <v>0</v>
      </c>
      <c r="FU173">
        <f t="shared" si="265"/>
        <v>19</v>
      </c>
      <c r="FV173">
        <f t="shared" si="266"/>
        <v>14</v>
      </c>
      <c r="FW173">
        <f t="shared" si="267"/>
        <v>0</v>
      </c>
      <c r="FX173">
        <f t="shared" si="268"/>
        <v>14</v>
      </c>
    </row>
    <row r="174" spans="109:180" x14ac:dyDescent="0.2">
      <c r="DE174" s="5">
        <v>51</v>
      </c>
      <c r="DG174">
        <v>0</v>
      </c>
      <c r="DH174">
        <v>1</v>
      </c>
      <c r="DI174">
        <v>0</v>
      </c>
      <c r="DJ174" t="e">
        <v>#VALUE!</v>
      </c>
      <c r="DK174">
        <v>0</v>
      </c>
      <c r="DL174">
        <v>0</v>
      </c>
      <c r="DM174" t="e">
        <v>#VALUE!</v>
      </c>
      <c r="DN174" t="e">
        <f t="shared" si="260"/>
        <v>#VALUE!</v>
      </c>
      <c r="DO174" t="e">
        <v>#VALUE!</v>
      </c>
      <c r="DP174">
        <v>0</v>
      </c>
      <c r="DQ174">
        <v>0</v>
      </c>
      <c r="DR174" t="e">
        <v>#VALUE!</v>
      </c>
      <c r="DS174" t="e">
        <v>#VALUE!</v>
      </c>
      <c r="DT174" t="e">
        <v>#VALUE!</v>
      </c>
      <c r="DU174">
        <v>0</v>
      </c>
      <c r="DV174">
        <v>0</v>
      </c>
      <c r="DW174" t="e">
        <v>#VALUE!</v>
      </c>
      <c r="DX174" t="e">
        <v>#VALUE!</v>
      </c>
      <c r="DY174" t="e">
        <f t="shared" si="261"/>
        <v>#VALUE!</v>
      </c>
      <c r="DZ174">
        <v>1</v>
      </c>
      <c r="EA174" t="e">
        <v>#VALUE!</v>
      </c>
      <c r="EB174" t="e">
        <v>#VALUE!</v>
      </c>
      <c r="EC174">
        <v>1</v>
      </c>
      <c r="ED174">
        <v>1</v>
      </c>
      <c r="EE174">
        <f t="shared" si="262"/>
        <v>0</v>
      </c>
      <c r="EF174" t="e">
        <v>#VALUE!</v>
      </c>
      <c r="EG174">
        <v>1</v>
      </c>
      <c r="EH174">
        <v>1</v>
      </c>
      <c r="EI174" t="e">
        <v>#VALUE!</v>
      </c>
      <c r="EJ174" t="e">
        <v>#VALUE!</v>
      </c>
      <c r="EK174" t="e">
        <f t="shared" si="263"/>
        <v>#VALUE!</v>
      </c>
      <c r="EL174">
        <v>0</v>
      </c>
      <c r="EM174">
        <v>0</v>
      </c>
      <c r="EN174" t="e">
        <v>#VALUE!</v>
      </c>
      <c r="EO174">
        <v>1</v>
      </c>
      <c r="EP174">
        <v>1</v>
      </c>
      <c r="EQ174">
        <v>1</v>
      </c>
      <c r="ER174">
        <v>1</v>
      </c>
      <c r="ES174">
        <v>1</v>
      </c>
      <c r="ET174" t="e">
        <v>#VALUE!</v>
      </c>
      <c r="EU174">
        <v>1</v>
      </c>
      <c r="EV174">
        <v>0</v>
      </c>
      <c r="EW174" t="e">
        <v>#VALUE!</v>
      </c>
      <c r="EX174" t="e">
        <v>#VALUE!</v>
      </c>
      <c r="EY174">
        <v>0</v>
      </c>
      <c r="EZ174">
        <v>1</v>
      </c>
      <c r="FA174" t="e">
        <v>#VALUE!</v>
      </c>
      <c r="FB174">
        <v>0</v>
      </c>
      <c r="FC174">
        <v>0</v>
      </c>
      <c r="FD174" t="e">
        <v>#VALUE!</v>
      </c>
      <c r="FE174">
        <v>0</v>
      </c>
      <c r="FF174">
        <v>0</v>
      </c>
      <c r="FG174" t="e">
        <v>#VALUE!</v>
      </c>
      <c r="FH174">
        <v>1</v>
      </c>
      <c r="FI174">
        <v>0</v>
      </c>
      <c r="FJ174" t="e">
        <v>#VALUE!</v>
      </c>
      <c r="FK174">
        <v>0</v>
      </c>
      <c r="FL174">
        <v>0</v>
      </c>
      <c r="FM174" t="e">
        <v>#VALUE!</v>
      </c>
      <c r="FN174">
        <v>0</v>
      </c>
      <c r="FO174" t="e">
        <v>#VALUE!</v>
      </c>
      <c r="FP174" t="e">
        <v>#VALUE!</v>
      </c>
      <c r="FQ174">
        <v>0</v>
      </c>
      <c r="FR174" t="e">
        <v>#VALUE!</v>
      </c>
      <c r="FS174" t="e">
        <f t="shared" si="264"/>
        <v>#VALUE!</v>
      </c>
      <c r="FU174">
        <f t="shared" si="265"/>
        <v>22</v>
      </c>
      <c r="FV174">
        <f t="shared" si="266"/>
        <v>14</v>
      </c>
      <c r="FW174">
        <f t="shared" si="267"/>
        <v>0</v>
      </c>
      <c r="FX174">
        <f t="shared" si="268"/>
        <v>14</v>
      </c>
    </row>
    <row r="175" spans="109:180" x14ac:dyDescent="0.2">
      <c r="DE175" s="5">
        <v>52</v>
      </c>
      <c r="DG175">
        <v>0</v>
      </c>
      <c r="DH175">
        <v>1</v>
      </c>
      <c r="DI175" t="e">
        <v>#VALUE!</v>
      </c>
      <c r="DJ175" t="e">
        <v>#VALUE!</v>
      </c>
      <c r="DK175">
        <v>1</v>
      </c>
      <c r="DL175">
        <v>0</v>
      </c>
      <c r="DM175">
        <v>1</v>
      </c>
      <c r="DN175">
        <f t="shared" si="260"/>
        <v>1</v>
      </c>
      <c r="DO175" t="e">
        <v>#VALUE!</v>
      </c>
      <c r="DP175">
        <v>0</v>
      </c>
      <c r="DQ175">
        <v>1</v>
      </c>
      <c r="DR175" t="e">
        <v>#VALUE!</v>
      </c>
      <c r="DS175" t="e">
        <v>#VALUE!</v>
      </c>
      <c r="DT175" t="e">
        <v>#VALUE!</v>
      </c>
      <c r="DU175">
        <v>0</v>
      </c>
      <c r="DV175">
        <v>0</v>
      </c>
      <c r="DW175" t="e">
        <v>#VALUE!</v>
      </c>
      <c r="DX175" t="e">
        <v>#VALUE!</v>
      </c>
      <c r="DY175" t="e">
        <f t="shared" si="261"/>
        <v>#VALUE!</v>
      </c>
      <c r="DZ175">
        <v>0</v>
      </c>
      <c r="EA175" t="e">
        <v>#VALUE!</v>
      </c>
      <c r="EB175" t="e">
        <v>#VALUE!</v>
      </c>
      <c r="EC175">
        <v>0</v>
      </c>
      <c r="ED175" t="e">
        <v>#VALUE!</v>
      </c>
      <c r="EE175" t="e">
        <f t="shared" si="262"/>
        <v>#VALUE!</v>
      </c>
      <c r="EF175" t="e">
        <v>#VALUE!</v>
      </c>
      <c r="EG175">
        <v>1</v>
      </c>
      <c r="EH175">
        <v>1</v>
      </c>
      <c r="EI175" t="e">
        <v>#VALUE!</v>
      </c>
      <c r="EJ175" t="e">
        <v>#VALUE!</v>
      </c>
      <c r="EK175" t="e">
        <f t="shared" si="263"/>
        <v>#VALUE!</v>
      </c>
      <c r="EL175">
        <v>1</v>
      </c>
      <c r="EM175">
        <v>1</v>
      </c>
      <c r="EN175" t="e">
        <v>#VALUE!</v>
      </c>
      <c r="EO175">
        <v>1</v>
      </c>
      <c r="EP175">
        <v>1</v>
      </c>
      <c r="EQ175" t="e">
        <v>#VALUE!</v>
      </c>
      <c r="ER175">
        <v>0</v>
      </c>
      <c r="ES175">
        <v>0</v>
      </c>
      <c r="ET175" t="e">
        <v>#VALUE!</v>
      </c>
      <c r="EU175">
        <v>0</v>
      </c>
      <c r="EV175">
        <v>0</v>
      </c>
      <c r="EW175" t="e">
        <v>#VALUE!</v>
      </c>
      <c r="EX175" t="e">
        <v>#VALUE!</v>
      </c>
      <c r="EY175">
        <v>0</v>
      </c>
      <c r="EZ175">
        <v>1</v>
      </c>
      <c r="FA175" t="e">
        <v>#VALUE!</v>
      </c>
      <c r="FB175">
        <v>0</v>
      </c>
      <c r="FC175">
        <v>1</v>
      </c>
      <c r="FD175" t="e">
        <v>#VALUE!</v>
      </c>
      <c r="FE175" t="e">
        <v>#VALUE!</v>
      </c>
      <c r="FF175" t="e">
        <v>#VALUE!</v>
      </c>
      <c r="FG175" t="e">
        <v>#VALUE!</v>
      </c>
      <c r="FH175" t="e">
        <v>#VALUE!</v>
      </c>
      <c r="FI175" t="e">
        <v>#VALUE!</v>
      </c>
      <c r="FJ175" t="e">
        <v>#VALUE!</v>
      </c>
      <c r="FK175" t="e">
        <v>#VALUE!</v>
      </c>
      <c r="FL175" t="e">
        <v>#VALUE!</v>
      </c>
      <c r="FM175" t="e">
        <v>#VALUE!</v>
      </c>
      <c r="FN175" t="e">
        <v>#VALUE!</v>
      </c>
      <c r="FO175" t="e">
        <v>#VALUE!</v>
      </c>
      <c r="FP175" t="e">
        <v>#VALUE!</v>
      </c>
      <c r="FQ175" t="e">
        <v>#VALUE!</v>
      </c>
      <c r="FR175" t="e">
        <v>#VALUE!</v>
      </c>
      <c r="FS175" t="e">
        <f t="shared" si="264"/>
        <v>#VALUE!</v>
      </c>
      <c r="FU175">
        <f t="shared" si="265"/>
        <v>13</v>
      </c>
      <c r="FV175">
        <f t="shared" si="266"/>
        <v>13</v>
      </c>
      <c r="FW175">
        <f t="shared" si="267"/>
        <v>0</v>
      </c>
      <c r="FX175">
        <f t="shared" si="268"/>
        <v>13</v>
      </c>
    </row>
    <row r="176" spans="109:180" x14ac:dyDescent="0.2">
      <c r="DE176" s="5">
        <v>53</v>
      </c>
      <c r="DG176">
        <v>0</v>
      </c>
      <c r="DH176">
        <v>0</v>
      </c>
      <c r="DI176" t="e">
        <v>#VALUE!</v>
      </c>
      <c r="DJ176" t="e">
        <v>#VALUE!</v>
      </c>
      <c r="DK176">
        <v>0</v>
      </c>
      <c r="DL176">
        <v>1</v>
      </c>
      <c r="DM176">
        <v>0</v>
      </c>
      <c r="DN176">
        <f t="shared" si="260"/>
        <v>1</v>
      </c>
      <c r="DO176" t="e">
        <v>#VALUE!</v>
      </c>
      <c r="DP176">
        <v>0</v>
      </c>
      <c r="DQ176">
        <v>0</v>
      </c>
      <c r="DR176" t="e">
        <v>#VALUE!</v>
      </c>
      <c r="DS176" t="e">
        <v>#VALUE!</v>
      </c>
      <c r="DT176" t="e">
        <v>#VALUE!</v>
      </c>
      <c r="DU176">
        <v>0</v>
      </c>
      <c r="DV176" t="e">
        <v>#VALUE!</v>
      </c>
      <c r="DW176" t="e">
        <v>#VALUE!</v>
      </c>
      <c r="DX176" t="e">
        <v>#VALUE!</v>
      </c>
      <c r="DY176" t="e">
        <f t="shared" si="261"/>
        <v>#VALUE!</v>
      </c>
      <c r="DZ176">
        <v>0</v>
      </c>
      <c r="EA176" t="e">
        <v>#VALUE!</v>
      </c>
      <c r="EB176" t="e">
        <v>#VALUE!</v>
      </c>
      <c r="EC176">
        <v>0</v>
      </c>
      <c r="ED176">
        <v>0</v>
      </c>
      <c r="EE176">
        <f t="shared" si="262"/>
        <v>0</v>
      </c>
      <c r="EF176" t="e">
        <v>#VALUE!</v>
      </c>
      <c r="EG176">
        <v>0</v>
      </c>
      <c r="EH176">
        <v>0</v>
      </c>
      <c r="EI176" t="e">
        <v>#VALUE!</v>
      </c>
      <c r="EJ176" t="e">
        <v>#VALUE!</v>
      </c>
      <c r="EK176" t="e">
        <f t="shared" si="263"/>
        <v>#VALUE!</v>
      </c>
      <c r="EL176">
        <v>0</v>
      </c>
      <c r="EM176">
        <v>0</v>
      </c>
      <c r="EN176" t="e">
        <v>#VALUE!</v>
      </c>
      <c r="EO176">
        <v>0</v>
      </c>
      <c r="EP176">
        <v>0</v>
      </c>
      <c r="EQ176" t="e">
        <v>#VALUE!</v>
      </c>
      <c r="ER176">
        <v>0</v>
      </c>
      <c r="ES176">
        <v>0</v>
      </c>
      <c r="ET176" t="e">
        <v>#VALUE!</v>
      </c>
      <c r="EU176">
        <v>0</v>
      </c>
      <c r="EV176" t="e">
        <v>#VALUE!</v>
      </c>
      <c r="EW176" t="e">
        <v>#VALUE!</v>
      </c>
      <c r="EX176" t="e">
        <v>#VALUE!</v>
      </c>
      <c r="EY176">
        <v>0</v>
      </c>
      <c r="EZ176">
        <v>0</v>
      </c>
      <c r="FA176" t="e">
        <v>#VALUE!</v>
      </c>
      <c r="FB176">
        <v>0</v>
      </c>
      <c r="FC176" t="e">
        <v>#VALUE!</v>
      </c>
      <c r="FD176" t="e">
        <v>#VALUE!</v>
      </c>
      <c r="FE176" t="e">
        <v>#VALUE!</v>
      </c>
      <c r="FF176" t="e">
        <v>#VALUE!</v>
      </c>
      <c r="FG176" t="e">
        <v>#VALUE!</v>
      </c>
      <c r="FH176" t="e">
        <v>#VALUE!</v>
      </c>
      <c r="FI176" t="e">
        <v>#VALUE!</v>
      </c>
      <c r="FJ176" t="e">
        <v>#VALUE!</v>
      </c>
      <c r="FK176" t="e">
        <v>#VALUE!</v>
      </c>
      <c r="FL176" t="e">
        <v>#VALUE!</v>
      </c>
      <c r="FM176" t="e">
        <v>#VALUE!</v>
      </c>
      <c r="FN176" t="e">
        <v>#VALUE!</v>
      </c>
      <c r="FO176" t="e">
        <v>#VALUE!</v>
      </c>
      <c r="FP176" t="e">
        <v>#VALUE!</v>
      </c>
      <c r="FQ176" t="e">
        <v>#VALUE!</v>
      </c>
      <c r="FR176" t="e">
        <v>#VALUE!</v>
      </c>
      <c r="FS176" t="e">
        <f t="shared" si="264"/>
        <v>#VALUE!</v>
      </c>
      <c r="FU176">
        <f t="shared" si="265"/>
        <v>23</v>
      </c>
      <c r="FV176">
        <f t="shared" si="266"/>
        <v>2</v>
      </c>
      <c r="FW176">
        <f t="shared" si="267"/>
        <v>0</v>
      </c>
      <c r="FX176">
        <f t="shared" si="268"/>
        <v>2</v>
      </c>
    </row>
    <row r="177" spans="109:180" x14ac:dyDescent="0.2">
      <c r="DE177" s="5">
        <v>54</v>
      </c>
      <c r="DG177">
        <v>0</v>
      </c>
      <c r="DH177">
        <v>0</v>
      </c>
      <c r="DI177" t="e">
        <v>#VALUE!</v>
      </c>
      <c r="DJ177" t="e">
        <v>#VALUE!</v>
      </c>
      <c r="DK177">
        <v>0</v>
      </c>
      <c r="DL177">
        <v>1</v>
      </c>
      <c r="DM177">
        <v>0</v>
      </c>
      <c r="DN177">
        <f t="shared" si="260"/>
        <v>1</v>
      </c>
      <c r="DO177" t="e">
        <v>#VALUE!</v>
      </c>
      <c r="DP177">
        <v>0</v>
      </c>
      <c r="DQ177">
        <v>0</v>
      </c>
      <c r="DR177" t="e">
        <v>#VALUE!</v>
      </c>
      <c r="DS177" t="e">
        <v>#VALUE!</v>
      </c>
      <c r="DT177" t="e">
        <v>#VALUE!</v>
      </c>
      <c r="DU177">
        <v>0</v>
      </c>
      <c r="DV177">
        <v>1</v>
      </c>
      <c r="DW177" t="e">
        <v>#VALUE!</v>
      </c>
      <c r="DX177" t="e">
        <v>#VALUE!</v>
      </c>
      <c r="DY177" t="e">
        <f t="shared" si="261"/>
        <v>#VALUE!</v>
      </c>
      <c r="DZ177" t="e">
        <v>#VALUE!</v>
      </c>
      <c r="EA177" t="e">
        <v>#VALUE!</v>
      </c>
      <c r="EB177" t="e">
        <v>#VALUE!</v>
      </c>
      <c r="EC177">
        <v>1</v>
      </c>
      <c r="ED177" t="e">
        <v>#VALUE!</v>
      </c>
      <c r="EE177" t="e">
        <f t="shared" si="262"/>
        <v>#VALUE!</v>
      </c>
      <c r="EF177" t="e">
        <v>#VALUE!</v>
      </c>
      <c r="EG177">
        <v>1</v>
      </c>
      <c r="EH177">
        <v>0</v>
      </c>
      <c r="EI177" t="e">
        <v>#VALUE!</v>
      </c>
      <c r="EJ177" t="e">
        <v>#VALUE!</v>
      </c>
      <c r="EK177" t="e">
        <f t="shared" si="263"/>
        <v>#VALUE!</v>
      </c>
      <c r="EL177">
        <v>1</v>
      </c>
      <c r="EM177">
        <v>0</v>
      </c>
      <c r="EN177" t="e">
        <v>#VALUE!</v>
      </c>
      <c r="EO177">
        <v>1</v>
      </c>
      <c r="EP177">
        <v>0</v>
      </c>
      <c r="EQ177" t="e">
        <v>#VALUE!</v>
      </c>
      <c r="ER177">
        <v>1</v>
      </c>
      <c r="ES177">
        <v>0</v>
      </c>
      <c r="ET177" t="e">
        <v>#VALUE!</v>
      </c>
      <c r="EU177">
        <v>0</v>
      </c>
      <c r="EV177" t="e">
        <v>#VALUE!</v>
      </c>
      <c r="EW177" t="e">
        <v>#VALUE!</v>
      </c>
      <c r="EX177" t="e">
        <v>#VALUE!</v>
      </c>
      <c r="EY177">
        <v>1</v>
      </c>
      <c r="EZ177">
        <v>0</v>
      </c>
      <c r="FA177" t="e">
        <v>#VALUE!</v>
      </c>
      <c r="FB177">
        <v>1</v>
      </c>
      <c r="FC177">
        <v>0</v>
      </c>
      <c r="FD177" t="e">
        <v>#VALUE!</v>
      </c>
      <c r="FE177">
        <v>1</v>
      </c>
      <c r="FF177">
        <v>1</v>
      </c>
      <c r="FG177" t="e">
        <v>#VALUE!</v>
      </c>
      <c r="FH177">
        <v>0</v>
      </c>
      <c r="FI177">
        <v>1</v>
      </c>
      <c r="FJ177" t="e">
        <v>#VALUE!</v>
      </c>
      <c r="FK177">
        <v>1</v>
      </c>
      <c r="FL177">
        <v>1</v>
      </c>
      <c r="FM177" t="e">
        <v>#VALUE!</v>
      </c>
      <c r="FN177">
        <v>1</v>
      </c>
      <c r="FO177" t="e">
        <v>#VALUE!</v>
      </c>
      <c r="FP177" t="e">
        <v>#VALUE!</v>
      </c>
      <c r="FQ177">
        <v>1</v>
      </c>
      <c r="FR177" t="e">
        <v>#VALUE!</v>
      </c>
      <c r="FS177" t="e">
        <f t="shared" si="264"/>
        <v>#VALUE!</v>
      </c>
      <c r="FU177">
        <f t="shared" si="265"/>
        <v>15</v>
      </c>
      <c r="FV177">
        <f t="shared" si="266"/>
        <v>17</v>
      </c>
      <c r="FW177">
        <f t="shared" si="267"/>
        <v>0</v>
      </c>
      <c r="FX177">
        <f t="shared" si="268"/>
        <v>17</v>
      </c>
    </row>
    <row r="178" spans="109:180" x14ac:dyDescent="0.2">
      <c r="DE178" s="5">
        <v>55</v>
      </c>
      <c r="DG178">
        <v>0</v>
      </c>
      <c r="DH178">
        <v>1</v>
      </c>
      <c r="DI178" t="e">
        <v>#VALUE!</v>
      </c>
      <c r="DJ178" t="e">
        <v>#VALUE!</v>
      </c>
      <c r="DK178">
        <v>0</v>
      </c>
      <c r="DL178">
        <v>0</v>
      </c>
      <c r="DM178" t="e">
        <v>#VALUE!</v>
      </c>
      <c r="DN178" t="e">
        <f t="shared" si="260"/>
        <v>#VALUE!</v>
      </c>
      <c r="DO178" t="e">
        <v>#VALUE!</v>
      </c>
      <c r="DP178">
        <v>0</v>
      </c>
      <c r="DQ178">
        <v>0</v>
      </c>
      <c r="DR178" t="e">
        <v>#VALUE!</v>
      </c>
      <c r="DS178" t="e">
        <v>#VALUE!</v>
      </c>
      <c r="DT178" t="e">
        <v>#VALUE!</v>
      </c>
      <c r="DU178">
        <v>0</v>
      </c>
      <c r="DV178">
        <v>0</v>
      </c>
      <c r="DW178" t="e">
        <v>#VALUE!</v>
      </c>
      <c r="DX178" t="e">
        <v>#VALUE!</v>
      </c>
      <c r="DY178" t="e">
        <f t="shared" si="261"/>
        <v>#VALUE!</v>
      </c>
      <c r="DZ178">
        <v>0</v>
      </c>
      <c r="EA178" t="e">
        <v>#VALUE!</v>
      </c>
      <c r="EB178" t="e">
        <v>#VALUE!</v>
      </c>
      <c r="EC178">
        <v>0</v>
      </c>
      <c r="ED178">
        <v>0</v>
      </c>
      <c r="EE178">
        <f t="shared" si="262"/>
        <v>0</v>
      </c>
      <c r="EF178" t="e">
        <v>#VALUE!</v>
      </c>
      <c r="EG178">
        <v>1</v>
      </c>
      <c r="EH178">
        <v>0</v>
      </c>
      <c r="EI178" t="e">
        <v>#VALUE!</v>
      </c>
      <c r="EJ178" t="e">
        <v>#VALUE!</v>
      </c>
      <c r="EK178" t="e">
        <f t="shared" si="263"/>
        <v>#VALUE!</v>
      </c>
      <c r="EL178">
        <v>0</v>
      </c>
      <c r="EM178" t="e">
        <v>#VALUE!</v>
      </c>
      <c r="EN178" t="e">
        <v>#VALUE!</v>
      </c>
      <c r="EO178">
        <v>0</v>
      </c>
      <c r="EP178">
        <v>0</v>
      </c>
      <c r="EQ178">
        <v>0</v>
      </c>
      <c r="ER178">
        <v>0</v>
      </c>
      <c r="ES178">
        <v>0</v>
      </c>
      <c r="ET178" t="e">
        <v>#VALUE!</v>
      </c>
      <c r="EU178">
        <v>0</v>
      </c>
      <c r="EV178" t="e">
        <v>#VALUE!</v>
      </c>
      <c r="EW178" t="e">
        <v>#VALUE!</v>
      </c>
      <c r="EX178" t="e">
        <v>#VALUE!</v>
      </c>
      <c r="EY178">
        <v>0</v>
      </c>
      <c r="EZ178">
        <v>0</v>
      </c>
      <c r="FA178">
        <v>0</v>
      </c>
      <c r="FB178">
        <v>0</v>
      </c>
      <c r="FC178">
        <v>0</v>
      </c>
      <c r="FD178" t="e">
        <v>#VALUE!</v>
      </c>
      <c r="FE178">
        <v>0</v>
      </c>
      <c r="FF178">
        <v>0</v>
      </c>
      <c r="FG178" t="e">
        <v>#VALUE!</v>
      </c>
      <c r="FH178">
        <v>0</v>
      </c>
      <c r="FI178">
        <v>0</v>
      </c>
      <c r="FJ178" t="e">
        <v>#VALUE!</v>
      </c>
      <c r="FK178">
        <v>0</v>
      </c>
      <c r="FL178">
        <v>0</v>
      </c>
      <c r="FM178" t="e">
        <v>#VALUE!</v>
      </c>
      <c r="FN178">
        <v>0</v>
      </c>
      <c r="FO178">
        <v>0</v>
      </c>
      <c r="FP178" t="e">
        <v>#VALUE!</v>
      </c>
      <c r="FQ178">
        <v>0</v>
      </c>
      <c r="FR178">
        <v>0</v>
      </c>
      <c r="FS178">
        <f t="shared" si="264"/>
        <v>0</v>
      </c>
      <c r="FU178">
        <f t="shared" si="265"/>
        <v>35</v>
      </c>
      <c r="FV178">
        <f t="shared" si="266"/>
        <v>2</v>
      </c>
      <c r="FW178">
        <f t="shared" si="267"/>
        <v>0</v>
      </c>
      <c r="FX178">
        <f t="shared" si="268"/>
        <v>2</v>
      </c>
    </row>
    <row r="179" spans="109:180" x14ac:dyDescent="0.2">
      <c r="DE179" s="5">
        <v>56</v>
      </c>
      <c r="DG179">
        <v>0</v>
      </c>
      <c r="DH179">
        <v>0</v>
      </c>
      <c r="DI179">
        <v>1</v>
      </c>
      <c r="DJ179" t="e">
        <v>#VALUE!</v>
      </c>
      <c r="DK179">
        <v>0</v>
      </c>
      <c r="DL179">
        <v>1</v>
      </c>
      <c r="DM179" t="e">
        <v>#VALUE!</v>
      </c>
      <c r="DN179" t="e">
        <f t="shared" si="260"/>
        <v>#VALUE!</v>
      </c>
      <c r="DO179" t="e">
        <v>#VALUE!</v>
      </c>
      <c r="DP179">
        <v>0</v>
      </c>
      <c r="DQ179">
        <v>0</v>
      </c>
      <c r="DR179" t="e">
        <v>#VALUE!</v>
      </c>
      <c r="DS179" t="e">
        <v>#VALUE!</v>
      </c>
      <c r="DT179" t="e">
        <v>#VALUE!</v>
      </c>
      <c r="DU179">
        <v>0</v>
      </c>
      <c r="DV179">
        <v>0</v>
      </c>
      <c r="DW179" t="e">
        <v>#VALUE!</v>
      </c>
      <c r="DX179" t="e">
        <v>#VALUE!</v>
      </c>
      <c r="DY179" t="e">
        <f t="shared" si="261"/>
        <v>#VALUE!</v>
      </c>
      <c r="DZ179">
        <v>0</v>
      </c>
      <c r="EA179" t="e">
        <v>#VALUE!</v>
      </c>
      <c r="EB179" t="e">
        <v>#VALUE!</v>
      </c>
      <c r="EC179">
        <v>0</v>
      </c>
      <c r="ED179">
        <v>1</v>
      </c>
      <c r="EE179">
        <f t="shared" si="262"/>
        <v>1</v>
      </c>
      <c r="EF179" t="e">
        <v>#VALUE!</v>
      </c>
      <c r="EG179">
        <v>0</v>
      </c>
      <c r="EH179">
        <v>0</v>
      </c>
      <c r="EI179" t="e">
        <v>#VALUE!</v>
      </c>
      <c r="EJ179" t="e">
        <v>#VALUE!</v>
      </c>
      <c r="EK179" t="e">
        <f t="shared" si="263"/>
        <v>#VALUE!</v>
      </c>
      <c r="EL179">
        <v>1</v>
      </c>
      <c r="EM179">
        <v>1</v>
      </c>
      <c r="EN179" t="e">
        <v>#VALUE!</v>
      </c>
      <c r="EO179">
        <v>0</v>
      </c>
      <c r="EP179">
        <v>0</v>
      </c>
      <c r="EQ179" t="e">
        <v>#VALUE!</v>
      </c>
      <c r="ER179">
        <v>0</v>
      </c>
      <c r="ES179">
        <v>0</v>
      </c>
      <c r="ET179" t="e">
        <v>#VALUE!</v>
      </c>
      <c r="EU179">
        <v>0</v>
      </c>
      <c r="EV179">
        <v>1</v>
      </c>
      <c r="EW179" t="e">
        <v>#VALUE!</v>
      </c>
      <c r="EX179" t="e">
        <v>#VALUE!</v>
      </c>
      <c r="EY179">
        <v>0</v>
      </c>
      <c r="EZ179">
        <v>1</v>
      </c>
      <c r="FA179" t="e">
        <v>#VALUE!</v>
      </c>
      <c r="FB179">
        <v>0</v>
      </c>
      <c r="FC179">
        <v>0</v>
      </c>
      <c r="FD179">
        <v>1</v>
      </c>
      <c r="FE179">
        <v>0</v>
      </c>
      <c r="FF179">
        <v>0</v>
      </c>
      <c r="FG179" t="e">
        <v>#VALUE!</v>
      </c>
      <c r="FH179">
        <v>1</v>
      </c>
      <c r="FI179">
        <v>0</v>
      </c>
      <c r="FJ179" t="e">
        <v>#VALUE!</v>
      </c>
      <c r="FK179">
        <v>1</v>
      </c>
      <c r="FL179">
        <v>1</v>
      </c>
      <c r="FM179" t="e">
        <v>#VALUE!</v>
      </c>
      <c r="FN179">
        <v>0</v>
      </c>
      <c r="FO179">
        <v>0</v>
      </c>
      <c r="FP179" t="e">
        <v>#VALUE!</v>
      </c>
      <c r="FQ179">
        <v>0</v>
      </c>
      <c r="FR179" t="e">
        <v>#VALUE!</v>
      </c>
      <c r="FS179" t="e">
        <f t="shared" si="264"/>
        <v>#VALUE!</v>
      </c>
      <c r="FU179">
        <f t="shared" si="265"/>
        <v>25</v>
      </c>
      <c r="FV179">
        <f t="shared" si="266"/>
        <v>12</v>
      </c>
      <c r="FW179">
        <f t="shared" si="267"/>
        <v>0</v>
      </c>
      <c r="FX179">
        <f t="shared" si="268"/>
        <v>12</v>
      </c>
    </row>
    <row r="180" spans="109:180" x14ac:dyDescent="0.2">
      <c r="DE180" s="5">
        <v>57</v>
      </c>
      <c r="DG180">
        <v>0</v>
      </c>
      <c r="DH180">
        <v>0</v>
      </c>
      <c r="DI180" t="e">
        <v>#VALUE!</v>
      </c>
      <c r="DJ180" t="e">
        <v>#VALUE!</v>
      </c>
      <c r="DK180">
        <v>0</v>
      </c>
      <c r="DL180">
        <v>2</v>
      </c>
      <c r="DM180">
        <v>0</v>
      </c>
      <c r="DN180">
        <f t="shared" si="260"/>
        <v>2</v>
      </c>
      <c r="DO180" t="e">
        <v>#VALUE!</v>
      </c>
      <c r="DP180">
        <v>0</v>
      </c>
      <c r="DQ180">
        <v>1</v>
      </c>
      <c r="DR180" t="e">
        <v>#VALUE!</v>
      </c>
      <c r="DS180" t="e">
        <v>#VALUE!</v>
      </c>
      <c r="DT180" t="e">
        <v>#VALUE!</v>
      </c>
      <c r="DU180">
        <v>0</v>
      </c>
      <c r="DV180">
        <v>1</v>
      </c>
      <c r="DW180" t="e">
        <v>#VALUE!</v>
      </c>
      <c r="DX180" t="e">
        <v>#VALUE!</v>
      </c>
      <c r="DY180" t="e">
        <f t="shared" si="261"/>
        <v>#VALUE!</v>
      </c>
      <c r="DZ180">
        <v>0</v>
      </c>
      <c r="EA180" t="e">
        <v>#VALUE!</v>
      </c>
      <c r="EB180" t="e">
        <v>#VALUE!</v>
      </c>
      <c r="EC180">
        <v>0</v>
      </c>
      <c r="ED180">
        <v>1</v>
      </c>
      <c r="EE180">
        <f t="shared" si="262"/>
        <v>1</v>
      </c>
      <c r="EF180" t="e">
        <v>#VALUE!</v>
      </c>
      <c r="EG180">
        <v>0</v>
      </c>
      <c r="EH180">
        <v>1</v>
      </c>
      <c r="EI180" t="e">
        <v>#VALUE!</v>
      </c>
      <c r="EJ180" t="e">
        <v>#VALUE!</v>
      </c>
      <c r="EK180" t="e">
        <f t="shared" si="263"/>
        <v>#VALUE!</v>
      </c>
      <c r="EL180">
        <v>1</v>
      </c>
      <c r="EM180">
        <v>1</v>
      </c>
      <c r="EN180" t="e">
        <v>#VALUE!</v>
      </c>
      <c r="EO180">
        <v>0</v>
      </c>
      <c r="EP180">
        <v>1</v>
      </c>
      <c r="EQ180" t="e">
        <v>#VALUE!</v>
      </c>
      <c r="ER180">
        <v>0</v>
      </c>
      <c r="ES180">
        <v>1</v>
      </c>
      <c r="ET180">
        <v>1</v>
      </c>
      <c r="EU180">
        <v>0</v>
      </c>
      <c r="EV180">
        <v>0</v>
      </c>
      <c r="EW180" t="e">
        <v>#VALUE!</v>
      </c>
      <c r="EX180" t="e">
        <v>#VALUE!</v>
      </c>
      <c r="EY180">
        <v>0</v>
      </c>
      <c r="EZ180">
        <v>0</v>
      </c>
      <c r="FA180" t="e">
        <v>#VALUE!</v>
      </c>
      <c r="FB180">
        <v>1</v>
      </c>
      <c r="FC180">
        <v>1</v>
      </c>
      <c r="FD180" t="e">
        <v>#VALUE!</v>
      </c>
      <c r="FE180">
        <v>1</v>
      </c>
      <c r="FF180">
        <v>0</v>
      </c>
      <c r="FG180" t="e">
        <v>#VALUE!</v>
      </c>
      <c r="FH180">
        <v>1</v>
      </c>
      <c r="FI180">
        <v>0</v>
      </c>
      <c r="FJ180" t="e">
        <v>#VALUE!</v>
      </c>
      <c r="FK180">
        <v>0</v>
      </c>
      <c r="FL180">
        <v>0</v>
      </c>
      <c r="FM180" t="e">
        <v>#VALUE!</v>
      </c>
      <c r="FN180">
        <v>1</v>
      </c>
      <c r="FO180">
        <v>1</v>
      </c>
      <c r="FP180" t="e">
        <v>#VALUE!</v>
      </c>
      <c r="FQ180">
        <v>0</v>
      </c>
      <c r="FR180">
        <v>1</v>
      </c>
      <c r="FS180">
        <f t="shared" si="264"/>
        <v>1</v>
      </c>
      <c r="FU180">
        <f t="shared" si="265"/>
        <v>20</v>
      </c>
      <c r="FV180">
        <f t="shared" si="266"/>
        <v>18</v>
      </c>
      <c r="FW180">
        <f t="shared" si="267"/>
        <v>2</v>
      </c>
      <c r="FX180">
        <f t="shared" si="268"/>
        <v>20</v>
      </c>
    </row>
    <row r="181" spans="109:180" x14ac:dyDescent="0.2">
      <c r="DE181" s="5">
        <v>58</v>
      </c>
      <c r="DG181">
        <v>0</v>
      </c>
      <c r="DH181">
        <v>0</v>
      </c>
      <c r="DI181" t="e">
        <v>#VALUE!</v>
      </c>
      <c r="DJ181" t="e">
        <v>#VALUE!</v>
      </c>
      <c r="DK181">
        <v>0</v>
      </c>
      <c r="DL181">
        <v>0</v>
      </c>
      <c r="DM181" t="e">
        <v>#VALUE!</v>
      </c>
      <c r="DN181" t="e">
        <f t="shared" si="260"/>
        <v>#VALUE!</v>
      </c>
      <c r="DO181" t="e">
        <v>#VALUE!</v>
      </c>
      <c r="DP181">
        <v>0</v>
      </c>
      <c r="DQ181">
        <v>0</v>
      </c>
      <c r="DR181">
        <v>0</v>
      </c>
      <c r="DS181" t="e">
        <v>#VALUE!</v>
      </c>
      <c r="DT181" t="e">
        <v>#VALUE!</v>
      </c>
      <c r="DU181">
        <v>0</v>
      </c>
      <c r="DV181">
        <v>0</v>
      </c>
      <c r="DW181">
        <v>0</v>
      </c>
      <c r="DX181" t="e">
        <v>#VALUE!</v>
      </c>
      <c r="DY181" t="e">
        <f t="shared" si="261"/>
        <v>#VALUE!</v>
      </c>
      <c r="DZ181">
        <v>0</v>
      </c>
      <c r="EA181">
        <v>0</v>
      </c>
      <c r="EB181" t="e">
        <v>#VALUE!</v>
      </c>
      <c r="EC181">
        <v>1</v>
      </c>
      <c r="ED181">
        <v>1</v>
      </c>
      <c r="EE181">
        <f t="shared" si="262"/>
        <v>0</v>
      </c>
      <c r="EF181" t="e">
        <v>#VALUE!</v>
      </c>
      <c r="EG181">
        <v>0</v>
      </c>
      <c r="EH181">
        <v>0</v>
      </c>
      <c r="EI181">
        <v>0</v>
      </c>
      <c r="EJ181" t="e">
        <v>#VALUE!</v>
      </c>
      <c r="EK181" t="e">
        <f t="shared" si="263"/>
        <v>#VALUE!</v>
      </c>
      <c r="EL181">
        <v>0</v>
      </c>
      <c r="EM181">
        <v>0</v>
      </c>
      <c r="EN181" t="e">
        <v>#VALUE!</v>
      </c>
      <c r="EO181">
        <v>0</v>
      </c>
      <c r="EP181">
        <v>0</v>
      </c>
      <c r="EQ181" t="e">
        <v>#VALUE!</v>
      </c>
      <c r="ER181">
        <v>0</v>
      </c>
      <c r="ES181">
        <v>0</v>
      </c>
      <c r="ET181">
        <v>0</v>
      </c>
      <c r="EU181">
        <v>1</v>
      </c>
      <c r="EV181">
        <v>1</v>
      </c>
      <c r="EW181" t="e">
        <v>#VALUE!</v>
      </c>
      <c r="EX181" t="e">
        <v>#VALUE!</v>
      </c>
      <c r="EY181">
        <v>1</v>
      </c>
      <c r="EZ181">
        <v>1</v>
      </c>
      <c r="FA181" t="e">
        <v>#VALUE!</v>
      </c>
      <c r="FB181">
        <v>0</v>
      </c>
      <c r="FC181">
        <v>0</v>
      </c>
      <c r="FD181" t="e">
        <v>#VALUE!</v>
      </c>
      <c r="FE181">
        <v>0</v>
      </c>
      <c r="FF181">
        <v>0</v>
      </c>
      <c r="FG181" t="e">
        <v>#VALUE!</v>
      </c>
      <c r="FH181">
        <v>0</v>
      </c>
      <c r="FI181">
        <v>0</v>
      </c>
      <c r="FJ181" t="e">
        <v>#VALUE!</v>
      </c>
      <c r="FK181">
        <v>0</v>
      </c>
      <c r="FL181">
        <v>1</v>
      </c>
      <c r="FM181" t="e">
        <v>#VALUE!</v>
      </c>
      <c r="FN181">
        <v>0</v>
      </c>
      <c r="FO181">
        <v>1</v>
      </c>
      <c r="FP181" t="e">
        <v>#VALUE!</v>
      </c>
      <c r="FQ181">
        <v>1</v>
      </c>
      <c r="FR181">
        <v>0</v>
      </c>
      <c r="FS181">
        <f t="shared" si="264"/>
        <v>1</v>
      </c>
      <c r="FU181">
        <f t="shared" si="265"/>
        <v>32</v>
      </c>
      <c r="FV181">
        <f t="shared" si="266"/>
        <v>10</v>
      </c>
      <c r="FW181">
        <f t="shared" si="267"/>
        <v>0</v>
      </c>
      <c r="FX181">
        <f t="shared" si="268"/>
        <v>10</v>
      </c>
    </row>
    <row r="182" spans="109:180" x14ac:dyDescent="0.2">
      <c r="DE182" s="5">
        <v>59</v>
      </c>
      <c r="DG182">
        <v>0</v>
      </c>
      <c r="DH182">
        <v>0</v>
      </c>
      <c r="DI182" t="e">
        <v>#VALUE!</v>
      </c>
      <c r="DJ182" t="e">
        <v>#VALUE!</v>
      </c>
      <c r="DK182">
        <v>1</v>
      </c>
      <c r="DL182">
        <v>1</v>
      </c>
      <c r="DM182" t="e">
        <v>#VALUE!</v>
      </c>
      <c r="DN182" t="e">
        <f t="shared" si="260"/>
        <v>#VALUE!</v>
      </c>
      <c r="DO182" t="e">
        <v>#VALUE!</v>
      </c>
      <c r="DP182">
        <v>0</v>
      </c>
      <c r="DQ182">
        <v>0</v>
      </c>
      <c r="DR182" t="e">
        <v>#VALUE!</v>
      </c>
      <c r="DS182" t="e">
        <v>#VALUE!</v>
      </c>
      <c r="DT182" t="e">
        <v>#VALUE!</v>
      </c>
      <c r="DU182">
        <v>0</v>
      </c>
      <c r="DV182">
        <v>0</v>
      </c>
      <c r="DW182" t="e">
        <v>#VALUE!</v>
      </c>
      <c r="DX182" t="e">
        <v>#VALUE!</v>
      </c>
      <c r="DY182" t="e">
        <f t="shared" si="261"/>
        <v>#VALUE!</v>
      </c>
      <c r="DZ182">
        <v>1</v>
      </c>
      <c r="EA182" t="e">
        <v>#VALUE!</v>
      </c>
      <c r="EB182" t="e">
        <v>#VALUE!</v>
      </c>
      <c r="EC182">
        <v>0</v>
      </c>
      <c r="ED182">
        <v>0</v>
      </c>
      <c r="EE182">
        <f t="shared" si="262"/>
        <v>0</v>
      </c>
      <c r="EF182" t="e">
        <v>#VALUE!</v>
      </c>
      <c r="EG182">
        <v>0</v>
      </c>
      <c r="EH182">
        <v>1</v>
      </c>
      <c r="EI182">
        <v>0</v>
      </c>
      <c r="EJ182" t="e">
        <v>#VALUE!</v>
      </c>
      <c r="EK182" t="e">
        <f t="shared" si="263"/>
        <v>#VALUE!</v>
      </c>
      <c r="EL182">
        <v>0</v>
      </c>
      <c r="EM182">
        <v>0</v>
      </c>
      <c r="EN182" t="e">
        <v>#VALUE!</v>
      </c>
      <c r="EO182">
        <v>0</v>
      </c>
      <c r="EP182" t="e">
        <v>#VALUE!</v>
      </c>
      <c r="EQ182" t="e">
        <v>#VALUE!</v>
      </c>
      <c r="ER182">
        <v>0</v>
      </c>
      <c r="ES182">
        <v>0</v>
      </c>
      <c r="ET182">
        <v>0</v>
      </c>
      <c r="EU182">
        <v>0</v>
      </c>
      <c r="EV182">
        <v>0</v>
      </c>
      <c r="EW182" t="e">
        <v>#VALUE!</v>
      </c>
      <c r="EX182" t="e">
        <v>#VALUE!</v>
      </c>
      <c r="EY182">
        <v>0</v>
      </c>
      <c r="EZ182">
        <v>0</v>
      </c>
      <c r="FA182" t="e">
        <v>#VALUE!</v>
      </c>
      <c r="FB182">
        <v>0</v>
      </c>
      <c r="FC182">
        <v>0</v>
      </c>
      <c r="FD182" t="e">
        <v>#VALUE!</v>
      </c>
      <c r="FE182">
        <v>0</v>
      </c>
      <c r="FF182">
        <v>0</v>
      </c>
      <c r="FG182" t="e">
        <v>#VALUE!</v>
      </c>
      <c r="FH182">
        <v>0</v>
      </c>
      <c r="FI182">
        <v>1</v>
      </c>
      <c r="FJ182" t="e">
        <v>#VALUE!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1</v>
      </c>
      <c r="FR182">
        <v>0</v>
      </c>
      <c r="FS182">
        <f t="shared" si="264"/>
        <v>1</v>
      </c>
      <c r="FU182">
        <f t="shared" si="265"/>
        <v>33</v>
      </c>
      <c r="FV182">
        <f t="shared" si="266"/>
        <v>7</v>
      </c>
      <c r="FW182">
        <f t="shared" si="267"/>
        <v>0</v>
      </c>
      <c r="FX182">
        <f t="shared" si="268"/>
        <v>7</v>
      </c>
    </row>
    <row r="183" spans="109:180" x14ac:dyDescent="0.2">
      <c r="DE183" s="5">
        <v>60</v>
      </c>
      <c r="DG183">
        <v>0</v>
      </c>
      <c r="DH183">
        <v>1</v>
      </c>
      <c r="DI183">
        <v>0</v>
      </c>
      <c r="DJ183" t="e">
        <v>#VALUE!</v>
      </c>
      <c r="DK183">
        <v>0</v>
      </c>
      <c r="DL183">
        <v>0</v>
      </c>
      <c r="DM183">
        <v>0</v>
      </c>
      <c r="DN183">
        <f t="shared" si="260"/>
        <v>0</v>
      </c>
      <c r="DO183" t="e">
        <v>#VALUE!</v>
      </c>
      <c r="DP183">
        <v>0</v>
      </c>
      <c r="DQ183">
        <v>0</v>
      </c>
      <c r="DR183">
        <v>0</v>
      </c>
      <c r="DS183" t="e">
        <v>#VALUE!</v>
      </c>
      <c r="DT183" t="e">
        <v>#VALUE!</v>
      </c>
      <c r="DU183">
        <v>0</v>
      </c>
      <c r="DV183">
        <v>0</v>
      </c>
      <c r="DW183" t="e">
        <v>#VALUE!</v>
      </c>
      <c r="DX183" t="e">
        <v>#VALUE!</v>
      </c>
      <c r="DY183" t="e">
        <f t="shared" si="261"/>
        <v>#VALUE!</v>
      </c>
      <c r="DZ183">
        <v>1</v>
      </c>
      <c r="EA183">
        <v>1</v>
      </c>
      <c r="EB183" t="e">
        <v>#VALUE!</v>
      </c>
      <c r="EC183">
        <v>0</v>
      </c>
      <c r="ED183">
        <v>0</v>
      </c>
      <c r="EE183">
        <f t="shared" si="262"/>
        <v>0</v>
      </c>
      <c r="EF183" t="e">
        <v>#VALUE!</v>
      </c>
      <c r="EG183">
        <v>0</v>
      </c>
      <c r="EH183">
        <v>1</v>
      </c>
      <c r="EI183" t="e">
        <v>#VALUE!</v>
      </c>
      <c r="EJ183" t="e">
        <v>#VALUE!</v>
      </c>
      <c r="EK183" t="e">
        <f t="shared" si="263"/>
        <v>#VALUE!</v>
      </c>
      <c r="EL183">
        <v>0</v>
      </c>
      <c r="EM183">
        <v>0</v>
      </c>
      <c r="EN183" t="e">
        <v>#VALUE!</v>
      </c>
      <c r="EO183">
        <v>0</v>
      </c>
      <c r="EP183">
        <v>0</v>
      </c>
      <c r="EQ183">
        <v>0</v>
      </c>
      <c r="ER183">
        <v>1</v>
      </c>
      <c r="ES183">
        <v>1</v>
      </c>
      <c r="ET183">
        <v>1</v>
      </c>
      <c r="EU183">
        <v>0</v>
      </c>
      <c r="EV183">
        <v>1</v>
      </c>
      <c r="EW183">
        <v>0</v>
      </c>
      <c r="EX183" t="e">
        <v>#VALUE!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1</v>
      </c>
      <c r="FM183" t="e">
        <v>#VALUE!</v>
      </c>
      <c r="FN183">
        <v>1</v>
      </c>
      <c r="FO183">
        <v>1</v>
      </c>
      <c r="FP183" t="e">
        <v>#VALUE!</v>
      </c>
      <c r="FQ183">
        <v>0</v>
      </c>
      <c r="FR183">
        <v>0</v>
      </c>
      <c r="FS183">
        <f t="shared" si="264"/>
        <v>0</v>
      </c>
      <c r="FU183">
        <f t="shared" si="265"/>
        <v>37</v>
      </c>
      <c r="FV183">
        <f t="shared" si="266"/>
        <v>12</v>
      </c>
      <c r="FW183">
        <f t="shared" si="267"/>
        <v>0</v>
      </c>
      <c r="FX183">
        <f t="shared" si="268"/>
        <v>12</v>
      </c>
    </row>
    <row r="184" spans="109:180" x14ac:dyDescent="0.2">
      <c r="DE184" s="5">
        <v>61</v>
      </c>
      <c r="DG184">
        <v>0</v>
      </c>
      <c r="DH184">
        <v>0</v>
      </c>
      <c r="DI184" t="e">
        <v>#VALUE!</v>
      </c>
      <c r="DJ184" t="e">
        <v>#VALUE!</v>
      </c>
      <c r="DK184">
        <v>0</v>
      </c>
      <c r="DL184">
        <v>0</v>
      </c>
      <c r="DM184" t="e">
        <v>#VALUE!</v>
      </c>
      <c r="DN184" t="e">
        <f t="shared" si="260"/>
        <v>#VALUE!</v>
      </c>
      <c r="DO184" t="e">
        <v>#VALUE!</v>
      </c>
      <c r="DP184">
        <v>0</v>
      </c>
      <c r="DQ184">
        <v>0</v>
      </c>
      <c r="DR184" t="e">
        <v>#VALUE!</v>
      </c>
      <c r="DS184" t="e">
        <v>#VALUE!</v>
      </c>
      <c r="DT184" t="e">
        <v>#VALUE!</v>
      </c>
      <c r="DU184">
        <v>0</v>
      </c>
      <c r="DV184">
        <v>1</v>
      </c>
      <c r="DW184" t="e">
        <v>#VALUE!</v>
      </c>
      <c r="DX184" t="e">
        <v>#VALUE!</v>
      </c>
      <c r="DY184" t="e">
        <f t="shared" si="261"/>
        <v>#VALUE!</v>
      </c>
      <c r="DZ184">
        <v>1</v>
      </c>
      <c r="EA184" t="e">
        <v>#VALUE!</v>
      </c>
      <c r="EB184" t="e">
        <v>#VALUE!</v>
      </c>
      <c r="EC184">
        <v>0</v>
      </c>
      <c r="ED184">
        <v>1</v>
      </c>
      <c r="EE184">
        <f t="shared" si="262"/>
        <v>1</v>
      </c>
      <c r="EF184" t="e">
        <v>#VALUE!</v>
      </c>
      <c r="EG184">
        <v>1</v>
      </c>
      <c r="EH184">
        <v>1</v>
      </c>
      <c r="EI184" t="e">
        <v>#VALUE!</v>
      </c>
      <c r="EJ184" t="e">
        <v>#VALUE!</v>
      </c>
      <c r="EK184" t="e">
        <f t="shared" si="263"/>
        <v>#VALUE!</v>
      </c>
      <c r="EL184">
        <v>1</v>
      </c>
      <c r="EM184">
        <v>0</v>
      </c>
      <c r="EN184" t="e">
        <v>#VALUE!</v>
      </c>
      <c r="EO184">
        <v>0</v>
      </c>
      <c r="EP184">
        <v>1</v>
      </c>
      <c r="EQ184" t="e">
        <v>#VALUE!</v>
      </c>
      <c r="ER184">
        <v>1</v>
      </c>
      <c r="ES184">
        <v>1</v>
      </c>
      <c r="ET184" t="e">
        <v>#VALUE!</v>
      </c>
      <c r="EU184">
        <v>1</v>
      </c>
      <c r="EV184">
        <v>1</v>
      </c>
      <c r="EW184" t="e">
        <v>#VALUE!</v>
      </c>
      <c r="EX184" t="e">
        <v>#VALUE!</v>
      </c>
      <c r="EY184">
        <v>1</v>
      </c>
      <c r="EZ184">
        <v>1</v>
      </c>
      <c r="FA184" t="e">
        <v>#VALUE!</v>
      </c>
      <c r="FB184">
        <v>1</v>
      </c>
      <c r="FC184">
        <v>0</v>
      </c>
      <c r="FD184" t="e">
        <v>#VALUE!</v>
      </c>
      <c r="FE184">
        <v>0</v>
      </c>
      <c r="FF184">
        <v>0</v>
      </c>
      <c r="FG184" t="e">
        <v>#VALUE!</v>
      </c>
      <c r="FH184">
        <v>0</v>
      </c>
      <c r="FI184" t="e">
        <v>#VALUE!</v>
      </c>
      <c r="FJ184" t="e">
        <v>#VALUE!</v>
      </c>
      <c r="FK184">
        <v>0</v>
      </c>
      <c r="FL184">
        <v>0</v>
      </c>
      <c r="FM184" t="e">
        <v>#VALUE!</v>
      </c>
      <c r="FN184">
        <v>0</v>
      </c>
      <c r="FO184">
        <v>0</v>
      </c>
      <c r="FP184">
        <v>0</v>
      </c>
      <c r="FQ184">
        <v>0</v>
      </c>
      <c r="FR184" t="e">
        <v>#VALUE!</v>
      </c>
      <c r="FS184" t="e">
        <f t="shared" si="264"/>
        <v>#VALUE!</v>
      </c>
      <c r="FU184">
        <f t="shared" si="265"/>
        <v>20</v>
      </c>
      <c r="FV184">
        <f t="shared" si="266"/>
        <v>15</v>
      </c>
      <c r="FW184">
        <f t="shared" si="267"/>
        <v>0</v>
      </c>
      <c r="FX184">
        <f t="shared" si="268"/>
        <v>15</v>
      </c>
    </row>
    <row r="185" spans="109:180" x14ac:dyDescent="0.2">
      <c r="DE185" s="5">
        <v>62</v>
      </c>
      <c r="DG185">
        <v>0</v>
      </c>
      <c r="DH185">
        <v>1</v>
      </c>
      <c r="DI185">
        <v>0</v>
      </c>
      <c r="DJ185" t="e">
        <v>#VALUE!</v>
      </c>
      <c r="DK185">
        <v>0</v>
      </c>
      <c r="DL185">
        <v>0</v>
      </c>
      <c r="DM185" t="e">
        <v>#VALUE!</v>
      </c>
      <c r="DN185" t="e">
        <f t="shared" si="260"/>
        <v>#VALUE!</v>
      </c>
      <c r="DO185" t="e">
        <v>#VALUE!</v>
      </c>
      <c r="DP185">
        <v>0</v>
      </c>
      <c r="DQ185">
        <v>1</v>
      </c>
      <c r="DR185">
        <v>1</v>
      </c>
      <c r="DS185" t="e">
        <v>#VALUE!</v>
      </c>
      <c r="DT185" t="e">
        <v>#VALUE!</v>
      </c>
      <c r="DU185">
        <v>0</v>
      </c>
      <c r="DV185">
        <v>0</v>
      </c>
      <c r="DW185">
        <v>1</v>
      </c>
      <c r="DX185" t="e">
        <v>#VALUE!</v>
      </c>
      <c r="DY185" t="e">
        <f t="shared" si="261"/>
        <v>#VALUE!</v>
      </c>
      <c r="DZ185">
        <v>1</v>
      </c>
      <c r="EA185">
        <v>0</v>
      </c>
      <c r="EB185" t="e">
        <v>#VALUE!</v>
      </c>
      <c r="EC185">
        <v>0</v>
      </c>
      <c r="ED185">
        <v>0</v>
      </c>
      <c r="EE185">
        <f t="shared" si="262"/>
        <v>0</v>
      </c>
      <c r="EF185" t="e">
        <v>#VALUE!</v>
      </c>
      <c r="EG185">
        <v>1</v>
      </c>
      <c r="EH185">
        <v>0</v>
      </c>
      <c r="EI185" t="e">
        <v>#VALUE!</v>
      </c>
      <c r="EJ185" t="e">
        <v>#VALUE!</v>
      </c>
      <c r="EK185" t="e">
        <f t="shared" si="263"/>
        <v>#VALUE!</v>
      </c>
      <c r="EL185">
        <v>1</v>
      </c>
      <c r="EM185">
        <v>0</v>
      </c>
      <c r="EN185">
        <v>1</v>
      </c>
      <c r="EO185">
        <v>1</v>
      </c>
      <c r="EP185">
        <v>0</v>
      </c>
      <c r="EQ185" t="e">
        <v>#VALUE!</v>
      </c>
      <c r="ER185">
        <v>1</v>
      </c>
      <c r="ES185">
        <v>0</v>
      </c>
      <c r="ET185">
        <v>0</v>
      </c>
      <c r="EU185">
        <v>0</v>
      </c>
      <c r="EV185">
        <v>1</v>
      </c>
      <c r="EW185" t="e">
        <v>#VALUE!</v>
      </c>
      <c r="EX185" t="e">
        <v>#VALUE!</v>
      </c>
      <c r="EY185">
        <v>1</v>
      </c>
      <c r="EZ185">
        <v>1</v>
      </c>
      <c r="FA185" t="e">
        <v>#VALUE!</v>
      </c>
      <c r="FB185">
        <v>1</v>
      </c>
      <c r="FC185">
        <v>0</v>
      </c>
      <c r="FD185">
        <v>0</v>
      </c>
      <c r="FE185">
        <v>0</v>
      </c>
      <c r="FF185">
        <v>0</v>
      </c>
      <c r="FG185" t="e">
        <v>#VALUE!</v>
      </c>
      <c r="FH185">
        <v>0</v>
      </c>
      <c r="FI185">
        <v>0</v>
      </c>
      <c r="FJ185" t="e">
        <v>#VALUE!</v>
      </c>
      <c r="FK185">
        <v>0</v>
      </c>
      <c r="FL185">
        <v>1</v>
      </c>
      <c r="FM185" t="e">
        <v>#VALUE!</v>
      </c>
      <c r="FN185">
        <v>0</v>
      </c>
      <c r="FO185">
        <v>1</v>
      </c>
      <c r="FP185" t="e">
        <v>#VALUE!</v>
      </c>
      <c r="FQ185">
        <v>0</v>
      </c>
      <c r="FR185">
        <v>0</v>
      </c>
      <c r="FS185">
        <f t="shared" si="264"/>
        <v>0</v>
      </c>
      <c r="FU185">
        <f t="shared" si="265"/>
        <v>28</v>
      </c>
      <c r="FV185">
        <f t="shared" si="266"/>
        <v>16</v>
      </c>
      <c r="FW185">
        <f t="shared" si="267"/>
        <v>0</v>
      </c>
      <c r="FX185">
        <f t="shared" si="268"/>
        <v>16</v>
      </c>
    </row>
    <row r="186" spans="109:180" x14ac:dyDescent="0.2">
      <c r="DE186" s="5">
        <v>63</v>
      </c>
      <c r="DG186">
        <v>0</v>
      </c>
      <c r="DH186">
        <v>1</v>
      </c>
      <c r="DI186">
        <v>0</v>
      </c>
      <c r="DJ186" t="e">
        <v>#VALUE!</v>
      </c>
      <c r="DK186">
        <v>0</v>
      </c>
      <c r="DL186">
        <v>1</v>
      </c>
      <c r="DM186" t="e">
        <v>#VALUE!</v>
      </c>
      <c r="DN186" t="e">
        <f t="shared" si="260"/>
        <v>#VALUE!</v>
      </c>
      <c r="DO186" t="e">
        <v>#VALUE!</v>
      </c>
      <c r="DP186">
        <v>1</v>
      </c>
      <c r="DQ186">
        <v>0</v>
      </c>
      <c r="DR186" t="e">
        <v>#VALUE!</v>
      </c>
      <c r="DS186" t="e">
        <v>#VALUE!</v>
      </c>
      <c r="DT186" t="e">
        <v>#VALUE!</v>
      </c>
      <c r="DU186">
        <v>1</v>
      </c>
      <c r="DV186">
        <v>0</v>
      </c>
      <c r="DW186" t="e">
        <v>#VALUE!</v>
      </c>
      <c r="DX186" t="e">
        <v>#VALUE!</v>
      </c>
      <c r="DY186" t="e">
        <f t="shared" si="261"/>
        <v>#VALUE!</v>
      </c>
      <c r="DZ186">
        <v>0</v>
      </c>
      <c r="EA186" t="e">
        <v>#VALUE!</v>
      </c>
      <c r="EB186" t="e">
        <v>#VALUE!</v>
      </c>
      <c r="EC186">
        <v>0</v>
      </c>
      <c r="ED186">
        <v>1</v>
      </c>
      <c r="EE186">
        <f t="shared" si="262"/>
        <v>1</v>
      </c>
      <c r="EF186" t="e">
        <v>#VALUE!</v>
      </c>
      <c r="EG186">
        <v>0</v>
      </c>
      <c r="EH186">
        <v>0</v>
      </c>
      <c r="EI186" t="e">
        <v>#VALUE!</v>
      </c>
      <c r="EJ186" t="e">
        <v>#VALUE!</v>
      </c>
      <c r="EK186" t="e">
        <f t="shared" si="263"/>
        <v>#VALUE!</v>
      </c>
      <c r="EL186">
        <v>1</v>
      </c>
      <c r="EM186">
        <v>0</v>
      </c>
      <c r="EN186">
        <v>0</v>
      </c>
      <c r="EO186">
        <v>0</v>
      </c>
      <c r="EP186">
        <v>1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 t="e">
        <v>#VALUE!</v>
      </c>
      <c r="EX186" t="e">
        <v>#VALUE!</v>
      </c>
      <c r="EY186">
        <v>0</v>
      </c>
      <c r="EZ186" t="e">
        <v>#VALUE!</v>
      </c>
      <c r="FA186" t="e">
        <v>#VALUE!</v>
      </c>
      <c r="FB186">
        <v>1</v>
      </c>
      <c r="FC186">
        <v>0</v>
      </c>
      <c r="FD186" t="e">
        <v>#VALUE!</v>
      </c>
      <c r="FE186">
        <v>0</v>
      </c>
      <c r="FF186">
        <v>1</v>
      </c>
      <c r="FG186" t="e">
        <v>#VALUE!</v>
      </c>
      <c r="FH186">
        <v>0</v>
      </c>
      <c r="FI186">
        <v>1</v>
      </c>
      <c r="FJ186" t="e">
        <v>#VALUE!</v>
      </c>
      <c r="FK186">
        <v>0</v>
      </c>
      <c r="FL186">
        <v>0</v>
      </c>
      <c r="FM186" t="e">
        <v>#VALUE!</v>
      </c>
      <c r="FN186">
        <v>0</v>
      </c>
      <c r="FO186">
        <v>0</v>
      </c>
      <c r="FP186" t="e">
        <v>#VALUE!</v>
      </c>
      <c r="FQ186">
        <v>0</v>
      </c>
      <c r="FR186">
        <v>0</v>
      </c>
      <c r="FS186">
        <f t="shared" si="264"/>
        <v>0</v>
      </c>
      <c r="FU186">
        <f t="shared" si="265"/>
        <v>29</v>
      </c>
      <c r="FV186">
        <f t="shared" si="266"/>
        <v>11</v>
      </c>
      <c r="FW186">
        <f t="shared" si="267"/>
        <v>0</v>
      </c>
      <c r="FX186">
        <f t="shared" si="268"/>
        <v>11</v>
      </c>
    </row>
    <row r="187" spans="109:180" x14ac:dyDescent="0.2">
      <c r="DE187" s="5">
        <v>65</v>
      </c>
      <c r="DG187">
        <v>1</v>
      </c>
      <c r="DH187">
        <v>0</v>
      </c>
      <c r="DI187" t="e">
        <v>#VALUE!</v>
      </c>
      <c r="DJ187" t="e">
        <v>#VALUE!</v>
      </c>
      <c r="DK187">
        <v>0</v>
      </c>
      <c r="DL187">
        <v>1</v>
      </c>
      <c r="DM187">
        <v>0</v>
      </c>
      <c r="DN187">
        <f t="shared" si="260"/>
        <v>1</v>
      </c>
      <c r="DO187" t="e">
        <v>#VALUE!</v>
      </c>
      <c r="DP187">
        <v>0</v>
      </c>
      <c r="DQ187">
        <v>1</v>
      </c>
      <c r="DR187" t="e">
        <v>#VALUE!</v>
      </c>
      <c r="DS187" t="e">
        <v>#VALUE!</v>
      </c>
      <c r="DT187" t="e">
        <v>#VALUE!</v>
      </c>
      <c r="DU187">
        <v>1</v>
      </c>
      <c r="DV187">
        <v>1</v>
      </c>
      <c r="DW187" t="e">
        <v>#VALUE!</v>
      </c>
      <c r="DX187" t="e">
        <v>#VALUE!</v>
      </c>
      <c r="DY187" t="e">
        <f t="shared" si="261"/>
        <v>#VALUE!</v>
      </c>
      <c r="DZ187">
        <v>1</v>
      </c>
      <c r="EA187" t="e">
        <v>#VALUE!</v>
      </c>
      <c r="EB187" t="e">
        <v>#VALUE!</v>
      </c>
      <c r="EC187">
        <v>1</v>
      </c>
      <c r="ED187">
        <v>1</v>
      </c>
      <c r="EE187">
        <f t="shared" si="262"/>
        <v>0</v>
      </c>
      <c r="EF187" t="e">
        <v>#VALUE!</v>
      </c>
      <c r="EG187">
        <v>0</v>
      </c>
      <c r="EH187">
        <v>0</v>
      </c>
      <c r="EI187" t="e">
        <v>#VALUE!</v>
      </c>
      <c r="EJ187" t="e">
        <v>#VALUE!</v>
      </c>
      <c r="EK187" t="e">
        <f t="shared" si="263"/>
        <v>#VALUE!</v>
      </c>
      <c r="EL187">
        <v>0</v>
      </c>
      <c r="EM187">
        <v>0</v>
      </c>
      <c r="EN187">
        <v>1</v>
      </c>
      <c r="EO187" t="e">
        <v>#VALUE!</v>
      </c>
      <c r="EP187">
        <v>1</v>
      </c>
      <c r="EQ187" t="e">
        <v>#VALUE!</v>
      </c>
      <c r="ER187">
        <v>0</v>
      </c>
      <c r="ES187">
        <v>1</v>
      </c>
      <c r="ET187">
        <v>1</v>
      </c>
      <c r="EU187">
        <v>1</v>
      </c>
      <c r="EV187">
        <v>0</v>
      </c>
      <c r="EW187">
        <v>0</v>
      </c>
      <c r="EX187" t="e">
        <v>#VALUE!</v>
      </c>
      <c r="EY187">
        <v>0</v>
      </c>
      <c r="EZ187">
        <v>1</v>
      </c>
      <c r="FA187" t="e">
        <v>#VALUE!</v>
      </c>
      <c r="FB187">
        <v>0</v>
      </c>
      <c r="FC187">
        <v>0</v>
      </c>
      <c r="FD187">
        <v>1</v>
      </c>
      <c r="FE187">
        <v>0</v>
      </c>
      <c r="FF187">
        <v>0</v>
      </c>
      <c r="FG187" t="e">
        <v>#VALUE!</v>
      </c>
      <c r="FH187">
        <v>0</v>
      </c>
      <c r="FI187">
        <v>1</v>
      </c>
      <c r="FJ187" t="e">
        <v>#VALUE!</v>
      </c>
      <c r="FK187">
        <v>1</v>
      </c>
      <c r="FL187">
        <v>1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1</v>
      </c>
      <c r="FS187">
        <f t="shared" si="264"/>
        <v>1</v>
      </c>
      <c r="FU187">
        <f t="shared" si="265"/>
        <v>23</v>
      </c>
      <c r="FV187">
        <f t="shared" si="266"/>
        <v>21</v>
      </c>
      <c r="FW187">
        <f t="shared" si="267"/>
        <v>0</v>
      </c>
      <c r="FX187">
        <f t="shared" si="268"/>
        <v>21</v>
      </c>
    </row>
    <row r="188" spans="109:180" x14ac:dyDescent="0.2">
      <c r="DE188" s="5">
        <v>66</v>
      </c>
      <c r="DG188">
        <v>0</v>
      </c>
      <c r="DH188">
        <v>0</v>
      </c>
      <c r="DI188">
        <v>0</v>
      </c>
      <c r="DJ188" t="e">
        <v>#VALUE!</v>
      </c>
      <c r="DK188">
        <v>0</v>
      </c>
      <c r="DL188">
        <v>0</v>
      </c>
      <c r="DM188" t="e">
        <v>#VALUE!</v>
      </c>
      <c r="DN188" t="e">
        <f t="shared" si="260"/>
        <v>#VALUE!</v>
      </c>
      <c r="DO188" t="e">
        <v>#VALUE!</v>
      </c>
      <c r="DP188">
        <v>0</v>
      </c>
      <c r="DQ188">
        <v>0</v>
      </c>
      <c r="DR188">
        <v>0</v>
      </c>
      <c r="DS188" t="e">
        <v>#VALUE!</v>
      </c>
      <c r="DT188" t="e">
        <v>#VALUE!</v>
      </c>
      <c r="DU188">
        <v>0</v>
      </c>
      <c r="DV188">
        <v>1</v>
      </c>
      <c r="DW188">
        <v>0</v>
      </c>
      <c r="DX188" t="e">
        <v>#VALUE!</v>
      </c>
      <c r="DY188" t="e">
        <f t="shared" si="261"/>
        <v>#VALUE!</v>
      </c>
      <c r="DZ188">
        <v>1</v>
      </c>
      <c r="EA188" t="e">
        <v>#VALUE!</v>
      </c>
      <c r="EB188" t="e">
        <v>#VALUE!</v>
      </c>
      <c r="EC188">
        <v>0</v>
      </c>
      <c r="ED188">
        <v>1</v>
      </c>
      <c r="EE188">
        <f t="shared" si="262"/>
        <v>1</v>
      </c>
      <c r="EF188" t="e">
        <v>#VALUE!</v>
      </c>
      <c r="EG188">
        <v>0</v>
      </c>
      <c r="EH188">
        <v>0</v>
      </c>
      <c r="EI188">
        <v>1</v>
      </c>
      <c r="EJ188">
        <v>0</v>
      </c>
      <c r="EK188">
        <f t="shared" si="263"/>
        <v>1</v>
      </c>
      <c r="EL188">
        <v>1</v>
      </c>
      <c r="EM188">
        <v>1</v>
      </c>
      <c r="EN188" t="e">
        <v>#VALUE!</v>
      </c>
      <c r="EO188">
        <v>0</v>
      </c>
      <c r="EP188">
        <v>0</v>
      </c>
      <c r="EQ188">
        <v>0</v>
      </c>
      <c r="ER188">
        <v>0</v>
      </c>
      <c r="ES188">
        <v>1</v>
      </c>
      <c r="ET188" t="e">
        <v>#VALUE!</v>
      </c>
      <c r="EU188">
        <v>0</v>
      </c>
      <c r="EV188">
        <v>0</v>
      </c>
      <c r="EW188">
        <v>0</v>
      </c>
      <c r="EX188" t="e">
        <v>#VALUE!</v>
      </c>
      <c r="EY188">
        <v>0</v>
      </c>
      <c r="EZ188">
        <v>2</v>
      </c>
      <c r="FA188">
        <v>0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1</v>
      </c>
      <c r="FI188">
        <v>1</v>
      </c>
      <c r="FJ188">
        <v>0</v>
      </c>
      <c r="FK188">
        <v>0</v>
      </c>
      <c r="FL188">
        <v>0</v>
      </c>
      <c r="FM188" t="e">
        <v>#VALUE!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f t="shared" si="264"/>
        <v>0</v>
      </c>
      <c r="FU188">
        <f t="shared" si="265"/>
        <v>36</v>
      </c>
      <c r="FV188">
        <f t="shared" si="266"/>
        <v>13</v>
      </c>
      <c r="FW188">
        <f t="shared" si="267"/>
        <v>1</v>
      </c>
      <c r="FX188">
        <f t="shared" si="268"/>
        <v>14</v>
      </c>
    </row>
    <row r="189" spans="109:180" x14ac:dyDescent="0.2">
      <c r="DE189" s="5">
        <v>67</v>
      </c>
      <c r="DG189">
        <v>1</v>
      </c>
      <c r="DH189">
        <v>0</v>
      </c>
      <c r="DI189">
        <v>1</v>
      </c>
      <c r="DJ189" t="e">
        <v>#VALUE!</v>
      </c>
      <c r="DK189">
        <v>0</v>
      </c>
      <c r="DL189">
        <v>0</v>
      </c>
      <c r="DM189">
        <v>1</v>
      </c>
      <c r="DN189">
        <f t="shared" si="260"/>
        <v>1</v>
      </c>
      <c r="DO189" t="e">
        <v>#VALUE!</v>
      </c>
      <c r="DP189">
        <v>1</v>
      </c>
      <c r="DQ189">
        <v>1</v>
      </c>
      <c r="DR189" t="e">
        <v>#VALUE!</v>
      </c>
      <c r="DS189" t="e">
        <v>#VALUE!</v>
      </c>
      <c r="DT189" t="e">
        <v>#VALUE!</v>
      </c>
      <c r="DU189">
        <v>1</v>
      </c>
      <c r="DV189">
        <v>1</v>
      </c>
      <c r="DW189">
        <v>1</v>
      </c>
      <c r="DX189" t="e">
        <v>#VALUE!</v>
      </c>
      <c r="DY189" t="e">
        <f t="shared" si="261"/>
        <v>#VALUE!</v>
      </c>
      <c r="DZ189">
        <v>0</v>
      </c>
      <c r="EA189">
        <v>1</v>
      </c>
      <c r="EB189" t="e">
        <v>#VALUE!</v>
      </c>
      <c r="EC189">
        <v>0</v>
      </c>
      <c r="ED189">
        <v>0</v>
      </c>
      <c r="EE189">
        <f t="shared" si="262"/>
        <v>0</v>
      </c>
      <c r="EF189">
        <v>1</v>
      </c>
      <c r="EG189">
        <v>0</v>
      </c>
      <c r="EH189">
        <v>0</v>
      </c>
      <c r="EI189">
        <v>0</v>
      </c>
      <c r="EJ189" t="e">
        <v>#VALUE!</v>
      </c>
      <c r="EK189" t="e">
        <f t="shared" si="263"/>
        <v>#VALUE!</v>
      </c>
      <c r="EL189">
        <v>0</v>
      </c>
      <c r="EM189">
        <v>1</v>
      </c>
      <c r="EN189">
        <v>2</v>
      </c>
      <c r="EO189">
        <v>1</v>
      </c>
      <c r="EP189">
        <v>2</v>
      </c>
      <c r="EQ189" t="e">
        <v>#VALUE!</v>
      </c>
      <c r="ER189">
        <v>0</v>
      </c>
      <c r="ES189">
        <v>0</v>
      </c>
      <c r="ET189">
        <v>1</v>
      </c>
      <c r="EU189">
        <v>0</v>
      </c>
      <c r="EV189">
        <v>1</v>
      </c>
      <c r="EW189">
        <v>1</v>
      </c>
      <c r="EX189" t="e">
        <v>#VALUE!</v>
      </c>
      <c r="EY189">
        <v>0</v>
      </c>
      <c r="EZ189">
        <v>1</v>
      </c>
      <c r="FA189">
        <v>0</v>
      </c>
      <c r="FB189">
        <v>1</v>
      </c>
      <c r="FC189">
        <v>1</v>
      </c>
      <c r="FD189" t="e">
        <v>#VALUE!</v>
      </c>
      <c r="FE189">
        <v>0</v>
      </c>
      <c r="FF189">
        <v>1</v>
      </c>
      <c r="FG189" t="e">
        <v>#VALUE!</v>
      </c>
      <c r="FH189">
        <v>1</v>
      </c>
      <c r="FI189" t="e">
        <v>#VALUE!</v>
      </c>
      <c r="FJ189" t="e">
        <v>#VALUE!</v>
      </c>
      <c r="FK189">
        <v>0</v>
      </c>
      <c r="FL189">
        <v>1</v>
      </c>
      <c r="FM189" t="e">
        <v>#VALUE!</v>
      </c>
      <c r="FN189">
        <v>0</v>
      </c>
      <c r="FO189">
        <v>1</v>
      </c>
      <c r="FP189">
        <v>1</v>
      </c>
      <c r="FQ189">
        <v>0</v>
      </c>
      <c r="FR189">
        <v>0</v>
      </c>
      <c r="FS189">
        <f t="shared" si="264"/>
        <v>0</v>
      </c>
      <c r="FU189">
        <f t="shared" si="265"/>
        <v>22</v>
      </c>
      <c r="FV189">
        <f t="shared" si="266"/>
        <v>24</v>
      </c>
      <c r="FW189">
        <f t="shared" si="267"/>
        <v>2</v>
      </c>
      <c r="FX189">
        <f t="shared" si="268"/>
        <v>26</v>
      </c>
    </row>
    <row r="190" spans="109:180" x14ac:dyDescent="0.2">
      <c r="DE190" s="5">
        <v>68</v>
      </c>
      <c r="DG190">
        <v>0</v>
      </c>
      <c r="DH190">
        <v>0</v>
      </c>
      <c r="DI190" t="e">
        <v>#VALUE!</v>
      </c>
      <c r="DJ190" t="e">
        <v>#VALUE!</v>
      </c>
      <c r="DK190">
        <v>0</v>
      </c>
      <c r="DL190">
        <v>0</v>
      </c>
      <c r="DM190" t="e">
        <v>#VALUE!</v>
      </c>
      <c r="DN190" t="e">
        <f t="shared" si="260"/>
        <v>#VALUE!</v>
      </c>
      <c r="DO190" t="e">
        <v>#VALUE!</v>
      </c>
      <c r="DP190">
        <v>0</v>
      </c>
      <c r="DQ190">
        <v>0</v>
      </c>
      <c r="DR190">
        <v>1</v>
      </c>
      <c r="DS190" t="e">
        <v>#VALUE!</v>
      </c>
      <c r="DT190" t="e">
        <v>#VALUE!</v>
      </c>
      <c r="DU190">
        <v>0</v>
      </c>
      <c r="DV190">
        <v>0</v>
      </c>
      <c r="DW190">
        <v>0</v>
      </c>
      <c r="DX190" t="e">
        <v>#VALUE!</v>
      </c>
      <c r="DY190" t="e">
        <f t="shared" si="261"/>
        <v>#VALUE!</v>
      </c>
      <c r="DZ190">
        <v>0</v>
      </c>
      <c r="EA190">
        <v>0</v>
      </c>
      <c r="EB190" t="e">
        <v>#VALUE!</v>
      </c>
      <c r="EC190">
        <v>1</v>
      </c>
      <c r="ED190">
        <v>0</v>
      </c>
      <c r="EE190">
        <f t="shared" si="262"/>
        <v>1</v>
      </c>
      <c r="EF190" t="e">
        <v>#VALUE!</v>
      </c>
      <c r="EG190">
        <v>0</v>
      </c>
      <c r="EH190">
        <v>1</v>
      </c>
      <c r="EI190" t="e">
        <v>#VALUE!</v>
      </c>
      <c r="EJ190" t="e">
        <v>#VALUE!</v>
      </c>
      <c r="EK190" t="e">
        <f t="shared" si="263"/>
        <v>#VALUE!</v>
      </c>
      <c r="EL190">
        <v>1</v>
      </c>
      <c r="EM190" t="e">
        <v>#VALUE!</v>
      </c>
      <c r="EN190" t="e">
        <v>#VALUE!</v>
      </c>
      <c r="EO190">
        <v>1</v>
      </c>
      <c r="EP190">
        <v>1</v>
      </c>
      <c r="EQ190">
        <v>1</v>
      </c>
      <c r="ER190">
        <v>1</v>
      </c>
      <c r="ES190">
        <v>1</v>
      </c>
      <c r="ET190" t="e">
        <v>#VALUE!</v>
      </c>
      <c r="EU190">
        <v>1</v>
      </c>
      <c r="EV190">
        <v>1</v>
      </c>
      <c r="EW190" t="e">
        <v>#VALUE!</v>
      </c>
      <c r="EX190" t="e">
        <v>#VALUE!</v>
      </c>
      <c r="EY190">
        <v>2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1</v>
      </c>
      <c r="FG190">
        <v>1</v>
      </c>
      <c r="FH190">
        <v>0</v>
      </c>
      <c r="FI190">
        <v>1</v>
      </c>
      <c r="FJ190">
        <v>0</v>
      </c>
      <c r="FK190">
        <v>0</v>
      </c>
      <c r="FL190">
        <v>0</v>
      </c>
      <c r="FM190" t="e">
        <v>#VALUE!</v>
      </c>
      <c r="FN190">
        <v>0</v>
      </c>
      <c r="FO190">
        <v>0</v>
      </c>
      <c r="FP190" t="e">
        <v>#VALUE!</v>
      </c>
      <c r="FQ190">
        <v>0</v>
      </c>
      <c r="FR190">
        <v>0</v>
      </c>
      <c r="FS190">
        <f t="shared" si="264"/>
        <v>0</v>
      </c>
      <c r="FU190">
        <f t="shared" si="265"/>
        <v>28</v>
      </c>
      <c r="FV190">
        <f t="shared" si="266"/>
        <v>15</v>
      </c>
      <c r="FW190">
        <f t="shared" si="267"/>
        <v>1</v>
      </c>
      <c r="FX190">
        <f t="shared" si="268"/>
        <v>16</v>
      </c>
    </row>
    <row r="191" spans="109:180" x14ac:dyDescent="0.2">
      <c r="DE191" s="5">
        <v>69</v>
      </c>
      <c r="DG191">
        <v>1</v>
      </c>
      <c r="DH191">
        <v>0</v>
      </c>
      <c r="DI191" t="e">
        <v>#VALUE!</v>
      </c>
      <c r="DJ191" t="e">
        <v>#VALUE!</v>
      </c>
      <c r="DK191">
        <v>1</v>
      </c>
      <c r="DL191">
        <v>0</v>
      </c>
      <c r="DM191" t="e">
        <v>#VALUE!</v>
      </c>
      <c r="DN191" t="e">
        <f t="shared" si="260"/>
        <v>#VALUE!</v>
      </c>
      <c r="DO191" t="e">
        <v>#VALUE!</v>
      </c>
      <c r="DP191">
        <v>0</v>
      </c>
      <c r="DQ191">
        <v>0</v>
      </c>
      <c r="DR191" t="e">
        <v>#VALUE!</v>
      </c>
      <c r="DS191" t="e">
        <v>#VALUE!</v>
      </c>
      <c r="DT191" t="e">
        <v>#VALUE!</v>
      </c>
      <c r="DU191">
        <v>0</v>
      </c>
      <c r="DV191">
        <v>1</v>
      </c>
      <c r="DW191" t="e">
        <v>#VALUE!</v>
      </c>
      <c r="DX191" t="e">
        <v>#VALUE!</v>
      </c>
      <c r="DY191" t="e">
        <f t="shared" si="261"/>
        <v>#VALUE!</v>
      </c>
      <c r="DZ191">
        <v>0</v>
      </c>
      <c r="EA191">
        <v>1</v>
      </c>
      <c r="EB191" t="e">
        <v>#VALUE!</v>
      </c>
      <c r="EC191">
        <v>0</v>
      </c>
      <c r="ED191">
        <v>1</v>
      </c>
      <c r="EE191">
        <f t="shared" si="262"/>
        <v>1</v>
      </c>
      <c r="EF191" t="e">
        <v>#VALUE!</v>
      </c>
      <c r="EG191">
        <v>1</v>
      </c>
      <c r="EH191">
        <v>0</v>
      </c>
      <c r="EI191" t="e">
        <v>#VALUE!</v>
      </c>
      <c r="EJ191" t="e">
        <v>#VALUE!</v>
      </c>
      <c r="EK191" t="e">
        <f t="shared" si="263"/>
        <v>#VALUE!</v>
      </c>
      <c r="EL191">
        <v>0</v>
      </c>
      <c r="EM191">
        <v>1</v>
      </c>
      <c r="EN191" t="e">
        <v>#VALUE!</v>
      </c>
      <c r="EO191">
        <v>0</v>
      </c>
      <c r="EP191">
        <v>0</v>
      </c>
      <c r="EQ191">
        <v>1</v>
      </c>
      <c r="ER191">
        <v>1</v>
      </c>
      <c r="ES191">
        <v>0</v>
      </c>
      <c r="ET191" t="e">
        <v>#VALUE!</v>
      </c>
      <c r="EU191">
        <v>1</v>
      </c>
      <c r="EV191">
        <v>1</v>
      </c>
      <c r="EW191" t="e">
        <v>#VALUE!</v>
      </c>
      <c r="EX191" t="e">
        <v>#VALUE!</v>
      </c>
      <c r="EY191">
        <v>1</v>
      </c>
      <c r="EZ191">
        <v>1</v>
      </c>
      <c r="FA191" t="e">
        <v>#VALUE!</v>
      </c>
      <c r="FB191">
        <v>1</v>
      </c>
      <c r="FC191">
        <v>0</v>
      </c>
      <c r="FD191" t="e">
        <v>#VALUE!</v>
      </c>
      <c r="FE191">
        <v>0</v>
      </c>
      <c r="FF191" t="e">
        <v>#VALUE!</v>
      </c>
      <c r="FG191" t="e">
        <v>#VALUE!</v>
      </c>
      <c r="FH191">
        <v>0</v>
      </c>
      <c r="FI191">
        <v>0</v>
      </c>
      <c r="FJ191" t="e">
        <v>#VALUE!</v>
      </c>
      <c r="FK191">
        <v>0</v>
      </c>
      <c r="FL191">
        <v>0</v>
      </c>
      <c r="FM191" t="e">
        <v>#VALUE!</v>
      </c>
      <c r="FN191">
        <v>1</v>
      </c>
      <c r="FO191">
        <v>1</v>
      </c>
      <c r="FP191" t="e">
        <v>#VALUE!</v>
      </c>
      <c r="FQ191">
        <v>0</v>
      </c>
      <c r="FR191">
        <v>0</v>
      </c>
      <c r="FS191">
        <f t="shared" si="264"/>
        <v>0</v>
      </c>
      <c r="FU191">
        <f t="shared" si="265"/>
        <v>21</v>
      </c>
      <c r="FV191">
        <f t="shared" si="266"/>
        <v>17</v>
      </c>
      <c r="FW191">
        <f t="shared" si="267"/>
        <v>0</v>
      </c>
      <c r="FX191">
        <f t="shared" si="268"/>
        <v>17</v>
      </c>
    </row>
  </sheetData>
  <dataConsolidate topLabels="1" link="1">
    <dataRefs count="1">
      <dataRef ref="BO2:BO61" sheet="DIFF(AS AB)"/>
    </dataRefs>
  </dataConsolidate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62"/>
  <sheetViews>
    <sheetView zoomScale="70" zoomScaleNormal="70" workbookViewId="0">
      <selection activeCell="BR2" sqref="BR2"/>
    </sheetView>
  </sheetViews>
  <sheetFormatPr baseColWidth="10" defaultRowHeight="15" x14ac:dyDescent="0.2"/>
  <cols>
    <col min="68" max="68" width="12.83203125" bestFit="1" customWidth="1"/>
  </cols>
  <sheetData>
    <row r="1" spans="1:70" x14ac:dyDescent="0.2">
      <c r="A1" s="6" t="s">
        <v>0</v>
      </c>
      <c r="B1" s="6" t="s">
        <v>814</v>
      </c>
      <c r="C1" s="6" t="s">
        <v>815</v>
      </c>
      <c r="D1" s="6" t="s">
        <v>816</v>
      </c>
      <c r="E1" s="6" t="s">
        <v>817</v>
      </c>
      <c r="F1" s="6" t="s">
        <v>818</v>
      </c>
      <c r="G1" s="6" t="s">
        <v>819</v>
      </c>
      <c r="H1" s="6" t="s">
        <v>820</v>
      </c>
      <c r="I1" s="6" t="s">
        <v>821</v>
      </c>
      <c r="J1" s="6" t="s">
        <v>822</v>
      </c>
      <c r="K1" s="6" t="s">
        <v>823</v>
      </c>
      <c r="L1" s="6" t="s">
        <v>824</v>
      </c>
      <c r="M1" s="6" t="s">
        <v>825</v>
      </c>
      <c r="N1" s="6" t="s">
        <v>826</v>
      </c>
      <c r="O1" s="6" t="s">
        <v>827</v>
      </c>
      <c r="P1" s="6" t="s">
        <v>828</v>
      </c>
      <c r="Q1" s="6" t="s">
        <v>829</v>
      </c>
      <c r="R1" s="6" t="s">
        <v>830</v>
      </c>
      <c r="S1" s="6" t="s">
        <v>831</v>
      </c>
      <c r="T1" s="6" t="s">
        <v>832</v>
      </c>
      <c r="U1" s="6" t="s">
        <v>833</v>
      </c>
      <c r="V1" s="6" t="s">
        <v>834</v>
      </c>
      <c r="W1" s="6" t="s">
        <v>835</v>
      </c>
      <c r="X1" s="6" t="s">
        <v>836</v>
      </c>
      <c r="Y1" s="6" t="s">
        <v>837</v>
      </c>
      <c r="Z1" s="6" t="s">
        <v>838</v>
      </c>
      <c r="AA1" s="6" t="s">
        <v>839</v>
      </c>
      <c r="AB1" s="6" t="s">
        <v>840</v>
      </c>
      <c r="AC1" s="6" t="s">
        <v>841</v>
      </c>
      <c r="AD1" s="6" t="s">
        <v>842</v>
      </c>
      <c r="AE1" s="6" t="s">
        <v>843</v>
      </c>
      <c r="AF1" s="6" t="s">
        <v>844</v>
      </c>
      <c r="AG1" s="6" t="s">
        <v>845</v>
      </c>
      <c r="AH1" s="6" t="s">
        <v>846</v>
      </c>
      <c r="AI1" s="6" t="s">
        <v>847</v>
      </c>
      <c r="AJ1" s="6" t="s">
        <v>848</v>
      </c>
      <c r="AK1" s="6" t="s">
        <v>849</v>
      </c>
      <c r="AL1" s="6" t="s">
        <v>850</v>
      </c>
      <c r="AM1" s="6" t="s">
        <v>851</v>
      </c>
      <c r="AN1" s="6" t="s">
        <v>852</v>
      </c>
      <c r="AO1" s="6" t="s">
        <v>853</v>
      </c>
      <c r="AP1" s="6" t="s">
        <v>854</v>
      </c>
      <c r="AQ1" s="6" t="s">
        <v>855</v>
      </c>
      <c r="AR1" s="6" t="s">
        <v>856</v>
      </c>
      <c r="AS1" s="6" t="s">
        <v>857</v>
      </c>
      <c r="AT1" s="6" t="s">
        <v>858</v>
      </c>
      <c r="AU1" s="6" t="s">
        <v>859</v>
      </c>
      <c r="AV1" s="6" t="s">
        <v>860</v>
      </c>
      <c r="AW1" s="6" t="s">
        <v>861</v>
      </c>
      <c r="AX1" s="6" t="s">
        <v>862</v>
      </c>
      <c r="AY1" s="6" t="s">
        <v>863</v>
      </c>
      <c r="AZ1" s="6" t="s">
        <v>864</v>
      </c>
      <c r="BA1" s="6" t="s">
        <v>865</v>
      </c>
      <c r="BB1" s="6" t="s">
        <v>866</v>
      </c>
      <c r="BC1" s="6" t="s">
        <v>867</v>
      </c>
      <c r="BD1" s="6" t="s">
        <v>868</v>
      </c>
      <c r="BE1" s="6" t="s">
        <v>869</v>
      </c>
      <c r="BF1" s="6" t="s">
        <v>870</v>
      </c>
      <c r="BG1" s="6" t="s">
        <v>871</v>
      </c>
      <c r="BH1" s="6" t="s">
        <v>872</v>
      </c>
      <c r="BI1" s="6" t="s">
        <v>873</v>
      </c>
      <c r="BJ1" s="6" t="s">
        <v>874</v>
      </c>
      <c r="BK1" s="6" t="s">
        <v>875</v>
      </c>
      <c r="BL1" s="6" t="s">
        <v>876</v>
      </c>
      <c r="BM1" s="6" t="s">
        <v>877</v>
      </c>
      <c r="BN1" s="6" t="s">
        <v>878</v>
      </c>
      <c r="BO1" t="s">
        <v>933</v>
      </c>
      <c r="BP1" t="s">
        <v>927</v>
      </c>
      <c r="BQ1" t="s">
        <v>928</v>
      </c>
    </row>
    <row r="2" spans="1:70" x14ac:dyDescent="0.2">
      <c r="A2" s="5">
        <v>1</v>
      </c>
      <c r="B2" t="s">
        <v>927</v>
      </c>
      <c r="C2" t="s">
        <v>927</v>
      </c>
      <c r="D2" s="5">
        <v>0</v>
      </c>
      <c r="E2" s="5">
        <v>0</v>
      </c>
      <c r="F2" t="s">
        <v>927</v>
      </c>
      <c r="G2" t="s">
        <v>927</v>
      </c>
      <c r="H2" t="s">
        <v>927</v>
      </c>
      <c r="I2" s="5">
        <v>0</v>
      </c>
      <c r="J2" s="5">
        <v>0</v>
      </c>
      <c r="K2" t="s">
        <v>927</v>
      </c>
      <c r="L2" t="s">
        <v>927</v>
      </c>
      <c r="M2" t="s">
        <v>927</v>
      </c>
      <c r="N2" t="s">
        <v>927</v>
      </c>
      <c r="O2" s="5">
        <v>0</v>
      </c>
      <c r="P2" t="s">
        <v>927</v>
      </c>
      <c r="Q2" t="s">
        <v>928</v>
      </c>
      <c r="R2" s="5">
        <v>0</v>
      </c>
      <c r="S2" s="5">
        <v>0</v>
      </c>
      <c r="T2" t="s">
        <v>927</v>
      </c>
      <c r="U2" t="s">
        <v>927</v>
      </c>
      <c r="V2" t="s">
        <v>927</v>
      </c>
      <c r="W2" s="5">
        <v>0</v>
      </c>
      <c r="X2" t="s">
        <v>927</v>
      </c>
      <c r="Y2" t="s">
        <v>928</v>
      </c>
      <c r="Z2" s="5">
        <v>0</v>
      </c>
      <c r="AA2" s="5">
        <v>0</v>
      </c>
      <c r="AB2" t="s">
        <v>927</v>
      </c>
      <c r="AC2" t="s">
        <v>928</v>
      </c>
      <c r="AD2" s="5">
        <v>0</v>
      </c>
      <c r="AE2" s="5">
        <v>0</v>
      </c>
      <c r="AF2" s="5">
        <v>0</v>
      </c>
      <c r="AG2" t="s">
        <v>927</v>
      </c>
      <c r="AH2" t="s">
        <v>927</v>
      </c>
      <c r="AI2" s="5">
        <v>0</v>
      </c>
      <c r="AJ2" t="s">
        <v>927</v>
      </c>
      <c r="AK2" t="s">
        <v>927</v>
      </c>
      <c r="AL2" s="5">
        <v>0</v>
      </c>
      <c r="AM2" t="s">
        <v>927</v>
      </c>
      <c r="AN2" t="s">
        <v>927</v>
      </c>
      <c r="AO2" s="5">
        <v>0</v>
      </c>
      <c r="AP2" t="s">
        <v>927</v>
      </c>
      <c r="AQ2" s="5">
        <v>0</v>
      </c>
      <c r="AR2" s="5">
        <v>0</v>
      </c>
      <c r="AS2" s="5">
        <v>0</v>
      </c>
      <c r="AT2" t="s">
        <v>928</v>
      </c>
      <c r="AU2" s="5">
        <v>0</v>
      </c>
      <c r="AV2" s="5">
        <v>0</v>
      </c>
      <c r="AW2" t="s">
        <v>928</v>
      </c>
      <c r="AX2" t="s">
        <v>928</v>
      </c>
      <c r="AY2" t="s">
        <v>927</v>
      </c>
      <c r="AZ2" t="s">
        <v>927</v>
      </c>
      <c r="BA2" t="s">
        <v>927</v>
      </c>
      <c r="BB2" s="5">
        <v>0</v>
      </c>
      <c r="BC2" t="s">
        <v>927</v>
      </c>
      <c r="BD2" t="s">
        <v>927</v>
      </c>
      <c r="BE2" t="s">
        <v>927</v>
      </c>
      <c r="BF2" t="s">
        <v>928</v>
      </c>
      <c r="BG2" t="s">
        <v>928</v>
      </c>
      <c r="BH2" s="5">
        <v>0</v>
      </c>
      <c r="BI2" t="s">
        <v>927</v>
      </c>
      <c r="BJ2" t="s">
        <v>927</v>
      </c>
      <c r="BK2" s="5">
        <v>0</v>
      </c>
      <c r="BL2" t="s">
        <v>928</v>
      </c>
      <c r="BM2" t="s">
        <v>928</v>
      </c>
      <c r="BN2" s="5">
        <v>0</v>
      </c>
      <c r="BO2">
        <f>COUNTIF(B2:BN2, "wach")</f>
        <v>0</v>
      </c>
      <c r="BP2">
        <f>COUNTIF(B2:BN2, "leicht getruebt")</f>
        <v>30</v>
      </c>
      <c r="BQ2">
        <f>COUNTIF(B2:BN2, "muede")</f>
        <v>10</v>
      </c>
      <c r="BR2">
        <f>SUM(BO2:BQ2)</f>
        <v>40</v>
      </c>
    </row>
    <row r="3" spans="1:70" x14ac:dyDescent="0.2">
      <c r="A3" s="5">
        <v>2</v>
      </c>
      <c r="B3" t="s">
        <v>933</v>
      </c>
      <c r="C3" t="s">
        <v>933</v>
      </c>
      <c r="D3" t="s">
        <v>933</v>
      </c>
      <c r="E3" s="5">
        <v>0</v>
      </c>
      <c r="F3" t="s">
        <v>933</v>
      </c>
      <c r="G3" t="s">
        <v>933</v>
      </c>
      <c r="H3" s="5">
        <v>0</v>
      </c>
      <c r="I3" s="5">
        <v>0</v>
      </c>
      <c r="J3" s="5">
        <v>0</v>
      </c>
      <c r="K3" t="s">
        <v>933</v>
      </c>
      <c r="L3" t="s">
        <v>933</v>
      </c>
      <c r="M3" s="5">
        <v>0</v>
      </c>
      <c r="N3" s="5">
        <v>0</v>
      </c>
      <c r="O3" s="5">
        <v>0</v>
      </c>
      <c r="P3" t="s">
        <v>933</v>
      </c>
      <c r="Q3" s="5">
        <v>0</v>
      </c>
      <c r="R3" s="5">
        <v>0</v>
      </c>
      <c r="S3" s="5">
        <v>0</v>
      </c>
      <c r="T3" t="s">
        <v>933</v>
      </c>
      <c r="U3" t="s">
        <v>933</v>
      </c>
      <c r="V3" s="5">
        <v>0</v>
      </c>
      <c r="W3" s="5">
        <v>0</v>
      </c>
      <c r="X3" t="s">
        <v>933</v>
      </c>
      <c r="Y3" s="5">
        <v>0</v>
      </c>
      <c r="Z3" s="5">
        <v>0</v>
      </c>
      <c r="AA3" s="5">
        <v>0</v>
      </c>
      <c r="AB3" t="s">
        <v>933</v>
      </c>
      <c r="AC3" s="5">
        <v>0</v>
      </c>
      <c r="AD3" s="5">
        <v>0</v>
      </c>
      <c r="AE3" s="5">
        <v>0</v>
      </c>
      <c r="AF3" s="5">
        <v>0</v>
      </c>
      <c r="AG3" t="s">
        <v>933</v>
      </c>
      <c r="AH3" t="s">
        <v>933</v>
      </c>
      <c r="AI3" s="5">
        <v>0</v>
      </c>
      <c r="AJ3" t="s">
        <v>933</v>
      </c>
      <c r="AK3" s="5">
        <v>0</v>
      </c>
      <c r="AL3" s="5">
        <v>0</v>
      </c>
      <c r="AM3" t="s">
        <v>933</v>
      </c>
      <c r="AN3" t="s">
        <v>933</v>
      </c>
      <c r="AO3" s="5">
        <v>0</v>
      </c>
      <c r="AP3" t="s">
        <v>933</v>
      </c>
      <c r="AQ3" t="s">
        <v>933</v>
      </c>
      <c r="AR3" s="5">
        <v>0</v>
      </c>
      <c r="AS3" s="5">
        <v>0</v>
      </c>
      <c r="AT3" t="s">
        <v>933</v>
      </c>
      <c r="AU3" s="5">
        <v>0</v>
      </c>
      <c r="AV3" s="5">
        <v>0</v>
      </c>
      <c r="AW3" t="s">
        <v>933</v>
      </c>
      <c r="AX3" t="s">
        <v>933</v>
      </c>
      <c r="AY3" s="5">
        <v>0</v>
      </c>
      <c r="AZ3" t="s">
        <v>933</v>
      </c>
      <c r="BA3" s="5">
        <v>0</v>
      </c>
      <c r="BB3" s="5">
        <v>0</v>
      </c>
      <c r="BC3" t="s">
        <v>933</v>
      </c>
      <c r="BD3" t="s">
        <v>933</v>
      </c>
      <c r="BE3" s="5">
        <v>0</v>
      </c>
      <c r="BF3" t="s">
        <v>933</v>
      </c>
      <c r="BG3" s="5">
        <v>0</v>
      </c>
      <c r="BH3" s="5">
        <v>0</v>
      </c>
      <c r="BI3" t="s">
        <v>933</v>
      </c>
      <c r="BJ3" s="5">
        <v>0</v>
      </c>
      <c r="BK3" s="5">
        <v>0</v>
      </c>
      <c r="BL3" t="s">
        <v>933</v>
      </c>
      <c r="BM3" s="5">
        <v>0</v>
      </c>
      <c r="BN3" s="5">
        <v>0</v>
      </c>
      <c r="BO3">
        <f t="shared" ref="BO3:BO61" si="0">COUNTIF(B3:BN3, "wach")</f>
        <v>28</v>
      </c>
      <c r="BP3">
        <f t="shared" ref="BP3:BP61" si="1">COUNTIF(B3:BN3, "leicht getruebt")</f>
        <v>0</v>
      </c>
      <c r="BQ3">
        <f t="shared" ref="BQ3:BQ61" si="2">COUNTIF(B3:BN3, "muede")</f>
        <v>0</v>
      </c>
      <c r="BR3">
        <f t="shared" ref="BR3:BR62" si="3">SUM(BO3:BQ3)</f>
        <v>28</v>
      </c>
    </row>
    <row r="4" spans="1:70" x14ac:dyDescent="0.2">
      <c r="A4" s="5">
        <v>3</v>
      </c>
      <c r="B4" t="s">
        <v>933</v>
      </c>
      <c r="C4" t="s">
        <v>933</v>
      </c>
      <c r="D4" t="s">
        <v>933</v>
      </c>
      <c r="E4" s="5">
        <v>0</v>
      </c>
      <c r="F4" t="s">
        <v>933</v>
      </c>
      <c r="G4" t="s">
        <v>933</v>
      </c>
      <c r="H4" s="5">
        <v>0</v>
      </c>
      <c r="I4" s="5">
        <v>0</v>
      </c>
      <c r="J4" s="5">
        <v>0</v>
      </c>
      <c r="K4" t="s">
        <v>933</v>
      </c>
      <c r="L4" t="s">
        <v>933</v>
      </c>
      <c r="M4" s="5">
        <v>0</v>
      </c>
      <c r="N4" s="5">
        <v>0</v>
      </c>
      <c r="O4" s="5">
        <v>0</v>
      </c>
      <c r="P4" t="s">
        <v>933</v>
      </c>
      <c r="Q4" t="s">
        <v>933</v>
      </c>
      <c r="R4" t="s">
        <v>933</v>
      </c>
      <c r="S4" s="5">
        <v>0</v>
      </c>
      <c r="T4" t="s">
        <v>933</v>
      </c>
      <c r="U4" s="5">
        <v>0</v>
      </c>
      <c r="V4" s="5">
        <v>0</v>
      </c>
      <c r="W4" s="5">
        <v>0</v>
      </c>
      <c r="X4" t="s">
        <v>933</v>
      </c>
      <c r="Y4" t="s">
        <v>933</v>
      </c>
      <c r="Z4" s="5">
        <v>0</v>
      </c>
      <c r="AA4" s="5">
        <v>0</v>
      </c>
      <c r="AB4" t="s">
        <v>933</v>
      </c>
      <c r="AC4" t="s">
        <v>933</v>
      </c>
      <c r="AD4" t="s">
        <v>933</v>
      </c>
      <c r="AE4" s="5">
        <v>0</v>
      </c>
      <c r="AF4" s="5">
        <v>0</v>
      </c>
      <c r="AG4" t="s">
        <v>933</v>
      </c>
      <c r="AH4" t="s">
        <v>933</v>
      </c>
      <c r="AI4" s="5">
        <v>0</v>
      </c>
      <c r="AJ4" t="s">
        <v>933</v>
      </c>
      <c r="AK4" t="s">
        <v>933</v>
      </c>
      <c r="AL4" t="s">
        <v>933</v>
      </c>
      <c r="AM4" t="s">
        <v>933</v>
      </c>
      <c r="AN4" t="s">
        <v>933</v>
      </c>
      <c r="AO4" s="5">
        <v>0</v>
      </c>
      <c r="AP4" t="s">
        <v>933</v>
      </c>
      <c r="AQ4" t="s">
        <v>933</v>
      </c>
      <c r="AR4" s="5">
        <v>0</v>
      </c>
      <c r="AS4" s="5">
        <v>0</v>
      </c>
      <c r="AT4" t="s">
        <v>933</v>
      </c>
      <c r="AU4" t="s">
        <v>933</v>
      </c>
      <c r="AV4" s="5">
        <v>0</v>
      </c>
      <c r="AW4" t="s">
        <v>933</v>
      </c>
      <c r="AX4" s="5">
        <v>0</v>
      </c>
      <c r="AY4" s="5">
        <v>0</v>
      </c>
      <c r="AZ4" t="s">
        <v>933</v>
      </c>
      <c r="BA4" t="s">
        <v>933</v>
      </c>
      <c r="BB4" s="5">
        <v>0</v>
      </c>
      <c r="BC4" t="s">
        <v>933</v>
      </c>
      <c r="BD4" s="5">
        <v>0</v>
      </c>
      <c r="BE4" s="5">
        <v>0</v>
      </c>
      <c r="BF4" t="s">
        <v>933</v>
      </c>
      <c r="BG4" t="s">
        <v>933</v>
      </c>
      <c r="BH4" s="5">
        <v>0</v>
      </c>
      <c r="BI4" t="s">
        <v>933</v>
      </c>
      <c r="BJ4" s="5">
        <v>0</v>
      </c>
      <c r="BK4" s="5">
        <v>0</v>
      </c>
      <c r="BL4" t="s">
        <v>933</v>
      </c>
      <c r="BM4" t="s">
        <v>933</v>
      </c>
      <c r="BN4" s="5">
        <v>0</v>
      </c>
      <c r="BO4">
        <f t="shared" si="0"/>
        <v>36</v>
      </c>
      <c r="BP4">
        <f t="shared" si="1"/>
        <v>0</v>
      </c>
      <c r="BQ4">
        <f t="shared" si="2"/>
        <v>0</v>
      </c>
      <c r="BR4">
        <f t="shared" si="3"/>
        <v>36</v>
      </c>
    </row>
    <row r="5" spans="1:70" x14ac:dyDescent="0.2">
      <c r="A5" s="5">
        <v>4</v>
      </c>
      <c r="B5" t="s">
        <v>933</v>
      </c>
      <c r="C5" t="s">
        <v>933</v>
      </c>
      <c r="D5" t="s">
        <v>933</v>
      </c>
      <c r="E5" s="5">
        <v>0</v>
      </c>
      <c r="F5" t="s">
        <v>933</v>
      </c>
      <c r="G5" t="s">
        <v>933</v>
      </c>
      <c r="H5" t="s">
        <v>933</v>
      </c>
      <c r="I5" s="5">
        <v>0</v>
      </c>
      <c r="J5" s="5">
        <v>0</v>
      </c>
      <c r="K5" t="s">
        <v>933</v>
      </c>
      <c r="L5" t="s">
        <v>933</v>
      </c>
      <c r="M5" t="s">
        <v>933</v>
      </c>
      <c r="N5" s="5">
        <v>0</v>
      </c>
      <c r="O5" s="5">
        <v>0</v>
      </c>
      <c r="P5" t="s">
        <v>933</v>
      </c>
      <c r="Q5" t="s">
        <v>933</v>
      </c>
      <c r="R5" s="5">
        <v>0</v>
      </c>
      <c r="S5" s="5">
        <v>0</v>
      </c>
      <c r="T5" t="s">
        <v>933</v>
      </c>
      <c r="U5" t="s">
        <v>933</v>
      </c>
      <c r="V5" t="s">
        <v>933</v>
      </c>
      <c r="W5" t="s">
        <v>933</v>
      </c>
      <c r="X5" t="s">
        <v>933</v>
      </c>
      <c r="Y5" t="s">
        <v>933</v>
      </c>
      <c r="Z5" t="s">
        <v>933</v>
      </c>
      <c r="AA5" s="5">
        <v>0</v>
      </c>
      <c r="AB5" t="s">
        <v>933</v>
      </c>
      <c r="AC5" t="s">
        <v>933</v>
      </c>
      <c r="AD5" s="5">
        <v>0</v>
      </c>
      <c r="AE5" s="5">
        <v>0</v>
      </c>
      <c r="AF5" s="5">
        <v>0</v>
      </c>
      <c r="AG5" t="s">
        <v>933</v>
      </c>
      <c r="AH5" t="s">
        <v>933</v>
      </c>
      <c r="AI5" s="5">
        <v>0</v>
      </c>
      <c r="AJ5" t="s">
        <v>933</v>
      </c>
      <c r="AK5" t="s">
        <v>933</v>
      </c>
      <c r="AL5" t="s">
        <v>933</v>
      </c>
      <c r="AM5" t="s">
        <v>933</v>
      </c>
      <c r="AN5" s="5">
        <v>0</v>
      </c>
      <c r="AO5" s="5">
        <v>0</v>
      </c>
      <c r="AP5" t="s">
        <v>933</v>
      </c>
      <c r="AQ5" t="s">
        <v>933</v>
      </c>
      <c r="AR5" t="s">
        <v>933</v>
      </c>
      <c r="AS5" s="5">
        <v>0</v>
      </c>
      <c r="AT5" t="s">
        <v>933</v>
      </c>
      <c r="AU5" s="5">
        <v>0</v>
      </c>
      <c r="AV5" s="5">
        <v>0</v>
      </c>
      <c r="AW5" t="s">
        <v>933</v>
      </c>
      <c r="AX5" t="s">
        <v>933</v>
      </c>
      <c r="AY5" s="5">
        <v>0</v>
      </c>
      <c r="AZ5" t="s">
        <v>933</v>
      </c>
      <c r="BA5" t="s">
        <v>933</v>
      </c>
      <c r="BB5" t="s">
        <v>933</v>
      </c>
      <c r="BC5" t="s">
        <v>933</v>
      </c>
      <c r="BD5" t="s">
        <v>933</v>
      </c>
      <c r="BE5" s="5">
        <v>0</v>
      </c>
      <c r="BF5" t="s">
        <v>933</v>
      </c>
      <c r="BG5" t="s">
        <v>933</v>
      </c>
      <c r="BH5" s="5">
        <v>0</v>
      </c>
      <c r="BI5" t="s">
        <v>933</v>
      </c>
      <c r="BJ5" t="s">
        <v>933</v>
      </c>
      <c r="BK5" s="5">
        <v>0</v>
      </c>
      <c r="BL5" t="s">
        <v>933</v>
      </c>
      <c r="BM5" t="s">
        <v>933</v>
      </c>
      <c r="BN5" s="5">
        <v>0</v>
      </c>
      <c r="BO5">
        <f t="shared" si="0"/>
        <v>43</v>
      </c>
      <c r="BP5">
        <f t="shared" si="1"/>
        <v>0</v>
      </c>
      <c r="BQ5">
        <f t="shared" si="2"/>
        <v>0</v>
      </c>
      <c r="BR5">
        <f t="shared" si="3"/>
        <v>43</v>
      </c>
    </row>
    <row r="6" spans="1:70" x14ac:dyDescent="0.2">
      <c r="A6" s="5">
        <v>7</v>
      </c>
      <c r="B6" t="s">
        <v>933</v>
      </c>
      <c r="C6" t="s">
        <v>933</v>
      </c>
      <c r="D6" t="s">
        <v>933</v>
      </c>
      <c r="E6" t="s">
        <v>933</v>
      </c>
      <c r="F6" t="s">
        <v>933</v>
      </c>
      <c r="G6" t="s">
        <v>933</v>
      </c>
      <c r="H6" s="5">
        <v>0</v>
      </c>
      <c r="I6" s="5">
        <v>0</v>
      </c>
      <c r="J6" s="5">
        <v>0</v>
      </c>
      <c r="K6" t="s">
        <v>933</v>
      </c>
      <c r="L6" t="s">
        <v>933</v>
      </c>
      <c r="M6" s="5">
        <v>0</v>
      </c>
      <c r="N6" s="5">
        <v>0</v>
      </c>
      <c r="O6" s="5">
        <v>0</v>
      </c>
      <c r="P6" t="s">
        <v>933</v>
      </c>
      <c r="Q6" t="s">
        <v>933</v>
      </c>
      <c r="R6" s="5">
        <v>0</v>
      </c>
      <c r="S6" s="5">
        <v>0</v>
      </c>
      <c r="T6" t="s">
        <v>933</v>
      </c>
      <c r="U6" t="s">
        <v>933</v>
      </c>
      <c r="V6" s="5">
        <v>0</v>
      </c>
      <c r="W6" s="5">
        <v>0</v>
      </c>
      <c r="X6" t="s">
        <v>933</v>
      </c>
      <c r="Y6" t="s">
        <v>933</v>
      </c>
      <c r="Z6" s="5">
        <v>0</v>
      </c>
      <c r="AA6" s="5">
        <v>0</v>
      </c>
      <c r="AB6" t="s">
        <v>933</v>
      </c>
      <c r="AC6" t="s">
        <v>933</v>
      </c>
      <c r="AD6" s="5">
        <v>0</v>
      </c>
      <c r="AE6" s="5">
        <v>0</v>
      </c>
      <c r="AF6" s="5">
        <v>0</v>
      </c>
      <c r="AG6" t="s">
        <v>933</v>
      </c>
      <c r="AH6" t="s">
        <v>933</v>
      </c>
      <c r="AI6" s="5">
        <v>0</v>
      </c>
      <c r="AJ6" t="s">
        <v>933</v>
      </c>
      <c r="AK6" t="s">
        <v>933</v>
      </c>
      <c r="AL6" s="5">
        <v>0</v>
      </c>
      <c r="AM6" t="s">
        <v>933</v>
      </c>
      <c r="AN6" t="s">
        <v>933</v>
      </c>
      <c r="AO6" t="s">
        <v>933</v>
      </c>
      <c r="AP6" t="s">
        <v>933</v>
      </c>
      <c r="AQ6" t="s">
        <v>933</v>
      </c>
      <c r="AR6" s="5">
        <v>0</v>
      </c>
      <c r="AS6" s="5">
        <v>0</v>
      </c>
      <c r="AT6" t="s">
        <v>933</v>
      </c>
      <c r="AU6" t="s">
        <v>933</v>
      </c>
      <c r="AV6" t="s">
        <v>927</v>
      </c>
      <c r="AW6" t="s">
        <v>933</v>
      </c>
      <c r="AX6" t="s">
        <v>933</v>
      </c>
      <c r="AY6" s="5">
        <v>0</v>
      </c>
      <c r="AZ6" t="s">
        <v>933</v>
      </c>
      <c r="BA6" s="5">
        <v>0</v>
      </c>
      <c r="BB6" s="5">
        <v>0</v>
      </c>
      <c r="BC6" t="s">
        <v>933</v>
      </c>
      <c r="BD6" t="s">
        <v>933</v>
      </c>
      <c r="BE6" s="5">
        <v>0</v>
      </c>
      <c r="BF6" t="s">
        <v>933</v>
      </c>
      <c r="BG6" t="s">
        <v>933</v>
      </c>
      <c r="BH6" s="5">
        <v>0</v>
      </c>
      <c r="BI6" t="s">
        <v>933</v>
      </c>
      <c r="BJ6" t="s">
        <v>933</v>
      </c>
      <c r="BK6" s="5">
        <v>0</v>
      </c>
      <c r="BL6" t="s">
        <v>933</v>
      </c>
      <c r="BM6" t="s">
        <v>933</v>
      </c>
      <c r="BN6" s="5">
        <v>0</v>
      </c>
      <c r="BO6">
        <f t="shared" si="0"/>
        <v>38</v>
      </c>
      <c r="BP6">
        <f t="shared" si="1"/>
        <v>1</v>
      </c>
      <c r="BQ6">
        <f t="shared" si="2"/>
        <v>0</v>
      </c>
      <c r="BR6">
        <f t="shared" si="3"/>
        <v>39</v>
      </c>
    </row>
    <row r="7" spans="1:70" x14ac:dyDescent="0.2">
      <c r="A7" s="5">
        <v>8</v>
      </c>
      <c r="B7" t="s">
        <v>933</v>
      </c>
      <c r="C7" s="5">
        <v>0</v>
      </c>
      <c r="D7" s="5">
        <v>0</v>
      </c>
      <c r="E7" s="5">
        <v>0</v>
      </c>
      <c r="F7" t="s">
        <v>933</v>
      </c>
      <c r="G7" t="s">
        <v>933</v>
      </c>
      <c r="H7" t="s">
        <v>933</v>
      </c>
      <c r="I7" s="5">
        <v>0</v>
      </c>
      <c r="J7" s="5">
        <v>0</v>
      </c>
      <c r="K7" t="s">
        <v>933</v>
      </c>
      <c r="L7" t="s">
        <v>933</v>
      </c>
      <c r="M7" s="5">
        <v>0</v>
      </c>
      <c r="N7" s="5">
        <v>0</v>
      </c>
      <c r="O7" s="5">
        <v>0</v>
      </c>
      <c r="P7" t="s">
        <v>933</v>
      </c>
      <c r="Q7" t="s">
        <v>933</v>
      </c>
      <c r="R7" s="5">
        <v>0</v>
      </c>
      <c r="S7" s="5">
        <v>0</v>
      </c>
      <c r="T7" t="s">
        <v>933</v>
      </c>
      <c r="U7" t="s">
        <v>933</v>
      </c>
      <c r="V7" s="5">
        <v>0</v>
      </c>
      <c r="W7" s="5">
        <v>0</v>
      </c>
      <c r="X7" t="s">
        <v>933</v>
      </c>
      <c r="Y7" t="s">
        <v>933</v>
      </c>
      <c r="Z7" t="s">
        <v>933</v>
      </c>
      <c r="AA7" s="5">
        <v>0</v>
      </c>
      <c r="AB7" t="s">
        <v>933</v>
      </c>
      <c r="AC7" t="s">
        <v>933</v>
      </c>
      <c r="AD7" t="s">
        <v>933</v>
      </c>
      <c r="AE7" s="5">
        <v>0</v>
      </c>
      <c r="AF7" s="5">
        <v>0</v>
      </c>
      <c r="AG7" t="s">
        <v>933</v>
      </c>
      <c r="AH7" t="s">
        <v>933</v>
      </c>
      <c r="AI7" t="s">
        <v>933</v>
      </c>
      <c r="AJ7" t="s">
        <v>933</v>
      </c>
      <c r="AK7" t="s">
        <v>933</v>
      </c>
      <c r="AL7" s="5">
        <v>0</v>
      </c>
      <c r="AM7" t="s">
        <v>933</v>
      </c>
      <c r="AN7" t="s">
        <v>933</v>
      </c>
      <c r="AO7" s="5">
        <v>0</v>
      </c>
      <c r="AP7" t="s">
        <v>933</v>
      </c>
      <c r="AQ7" t="s">
        <v>933</v>
      </c>
      <c r="AR7" t="s">
        <v>933</v>
      </c>
      <c r="AS7" s="5">
        <v>0</v>
      </c>
      <c r="AT7" t="s">
        <v>933</v>
      </c>
      <c r="AU7" t="s">
        <v>933</v>
      </c>
      <c r="AV7" t="s">
        <v>933</v>
      </c>
      <c r="AW7" t="s">
        <v>933</v>
      </c>
      <c r="AX7" t="s">
        <v>933</v>
      </c>
      <c r="AY7" t="s">
        <v>933</v>
      </c>
      <c r="AZ7" t="s">
        <v>933</v>
      </c>
      <c r="BA7" t="s">
        <v>933</v>
      </c>
      <c r="BB7" t="s">
        <v>933</v>
      </c>
      <c r="BC7" t="s">
        <v>933</v>
      </c>
      <c r="BD7" t="s">
        <v>933</v>
      </c>
      <c r="BE7" t="s">
        <v>933</v>
      </c>
      <c r="BF7" t="s">
        <v>933</v>
      </c>
      <c r="BG7" t="s">
        <v>933</v>
      </c>
      <c r="BH7" t="s">
        <v>933</v>
      </c>
      <c r="BI7" t="s">
        <v>933</v>
      </c>
      <c r="BJ7" t="s">
        <v>933</v>
      </c>
      <c r="BK7" s="5">
        <v>0</v>
      </c>
      <c r="BL7" t="s">
        <v>933</v>
      </c>
      <c r="BM7" t="s">
        <v>933</v>
      </c>
      <c r="BN7" t="s">
        <v>933</v>
      </c>
      <c r="BO7">
        <f t="shared" si="0"/>
        <v>46</v>
      </c>
      <c r="BP7">
        <f t="shared" si="1"/>
        <v>0</v>
      </c>
      <c r="BQ7">
        <f t="shared" si="2"/>
        <v>0</v>
      </c>
      <c r="BR7">
        <f t="shared" si="3"/>
        <v>46</v>
      </c>
    </row>
    <row r="8" spans="1:70" x14ac:dyDescent="0.2">
      <c r="A8" s="5">
        <v>9</v>
      </c>
      <c r="B8" t="s">
        <v>933</v>
      </c>
      <c r="C8" t="s">
        <v>933</v>
      </c>
      <c r="D8" s="5">
        <v>0</v>
      </c>
      <c r="E8" s="5">
        <v>0</v>
      </c>
      <c r="F8" t="s">
        <v>933</v>
      </c>
      <c r="G8" t="s">
        <v>933</v>
      </c>
      <c r="H8" s="5">
        <v>0</v>
      </c>
      <c r="I8" s="5">
        <v>0</v>
      </c>
      <c r="J8" s="5">
        <v>0</v>
      </c>
      <c r="K8" t="s">
        <v>933</v>
      </c>
      <c r="L8" t="s">
        <v>933</v>
      </c>
      <c r="M8" t="s">
        <v>933</v>
      </c>
      <c r="N8" s="5">
        <v>0</v>
      </c>
      <c r="O8" s="5">
        <v>0</v>
      </c>
      <c r="P8" t="s">
        <v>933</v>
      </c>
      <c r="Q8" t="s">
        <v>933</v>
      </c>
      <c r="R8" t="s">
        <v>933</v>
      </c>
      <c r="S8" s="5">
        <v>0</v>
      </c>
      <c r="T8" t="s">
        <v>933</v>
      </c>
      <c r="U8" t="s">
        <v>933</v>
      </c>
      <c r="V8" s="5">
        <v>0</v>
      </c>
      <c r="W8" s="5">
        <v>0</v>
      </c>
      <c r="X8" t="s">
        <v>933</v>
      </c>
      <c r="Y8" t="s">
        <v>933</v>
      </c>
      <c r="Z8" s="5">
        <v>0</v>
      </c>
      <c r="AA8" s="5">
        <v>0</v>
      </c>
      <c r="AB8" t="s">
        <v>933</v>
      </c>
      <c r="AC8" t="s">
        <v>933</v>
      </c>
      <c r="AD8" s="5">
        <v>0</v>
      </c>
      <c r="AE8" s="5">
        <v>0</v>
      </c>
      <c r="AF8" s="5">
        <v>0</v>
      </c>
      <c r="AG8" t="s">
        <v>933</v>
      </c>
      <c r="AH8" t="s">
        <v>933</v>
      </c>
      <c r="AI8" s="5">
        <v>0</v>
      </c>
      <c r="AJ8" t="s">
        <v>933</v>
      </c>
      <c r="AK8" t="s">
        <v>933</v>
      </c>
      <c r="AL8" s="5">
        <v>0</v>
      </c>
      <c r="AM8" t="s">
        <v>933</v>
      </c>
      <c r="AN8" s="5">
        <v>0</v>
      </c>
      <c r="AO8" s="5">
        <v>0</v>
      </c>
      <c r="AP8" t="s">
        <v>933</v>
      </c>
      <c r="AQ8" t="s">
        <v>933</v>
      </c>
      <c r="AR8" t="s">
        <v>933</v>
      </c>
      <c r="AS8" s="5">
        <v>0</v>
      </c>
      <c r="AT8" t="s">
        <v>933</v>
      </c>
      <c r="AU8" t="s">
        <v>933</v>
      </c>
      <c r="AV8" s="5">
        <v>0</v>
      </c>
      <c r="AW8" t="s">
        <v>933</v>
      </c>
      <c r="AX8" t="s">
        <v>933</v>
      </c>
      <c r="AY8" s="5">
        <v>0</v>
      </c>
      <c r="AZ8" t="s">
        <v>933</v>
      </c>
      <c r="BA8" t="s">
        <v>933</v>
      </c>
      <c r="BB8" t="s">
        <v>933</v>
      </c>
      <c r="BC8" t="s">
        <v>933</v>
      </c>
      <c r="BD8" t="s">
        <v>933</v>
      </c>
      <c r="BE8" s="5">
        <v>0</v>
      </c>
      <c r="BF8" t="s">
        <v>933</v>
      </c>
      <c r="BG8" t="s">
        <v>927</v>
      </c>
      <c r="BH8" s="5">
        <v>0</v>
      </c>
      <c r="BI8" t="s">
        <v>933</v>
      </c>
      <c r="BJ8" t="s">
        <v>933</v>
      </c>
      <c r="BK8" s="5">
        <v>0</v>
      </c>
      <c r="BL8" t="s">
        <v>928</v>
      </c>
      <c r="BM8" s="5">
        <v>0</v>
      </c>
      <c r="BN8" s="5">
        <v>0</v>
      </c>
      <c r="BO8">
        <f t="shared" si="0"/>
        <v>36</v>
      </c>
      <c r="BP8">
        <f t="shared" si="1"/>
        <v>1</v>
      </c>
      <c r="BQ8">
        <f t="shared" si="2"/>
        <v>1</v>
      </c>
      <c r="BR8">
        <f t="shared" si="3"/>
        <v>38</v>
      </c>
    </row>
    <row r="9" spans="1:70" x14ac:dyDescent="0.2">
      <c r="A9" s="5">
        <v>10</v>
      </c>
      <c r="B9" t="s">
        <v>933</v>
      </c>
      <c r="C9" t="s">
        <v>933</v>
      </c>
      <c r="D9" s="5">
        <v>0</v>
      </c>
      <c r="E9" s="5">
        <v>0</v>
      </c>
      <c r="F9" t="s">
        <v>933</v>
      </c>
      <c r="G9" t="s">
        <v>933</v>
      </c>
      <c r="H9" t="s">
        <v>933</v>
      </c>
      <c r="I9" t="s">
        <v>933</v>
      </c>
      <c r="J9" t="s">
        <v>933</v>
      </c>
      <c r="K9" t="s">
        <v>933</v>
      </c>
      <c r="L9" t="s">
        <v>933</v>
      </c>
      <c r="M9" t="s">
        <v>933</v>
      </c>
      <c r="N9" t="s">
        <v>933</v>
      </c>
      <c r="O9" t="s">
        <v>933</v>
      </c>
      <c r="P9" t="s">
        <v>933</v>
      </c>
      <c r="Q9" t="s">
        <v>933</v>
      </c>
      <c r="R9" t="s">
        <v>933</v>
      </c>
      <c r="S9" t="s">
        <v>933</v>
      </c>
      <c r="T9" t="s">
        <v>933</v>
      </c>
      <c r="U9" t="s">
        <v>933</v>
      </c>
      <c r="V9" s="5">
        <v>0</v>
      </c>
      <c r="W9" s="5">
        <v>0</v>
      </c>
      <c r="X9" t="s">
        <v>933</v>
      </c>
      <c r="Y9" t="s">
        <v>933</v>
      </c>
      <c r="Z9" t="s">
        <v>933</v>
      </c>
      <c r="AA9" s="5">
        <v>0</v>
      </c>
      <c r="AB9" t="s">
        <v>933</v>
      </c>
      <c r="AC9" t="s">
        <v>933</v>
      </c>
      <c r="AD9" t="s">
        <v>933</v>
      </c>
      <c r="AE9" s="5">
        <v>0</v>
      </c>
      <c r="AF9" s="5">
        <v>0</v>
      </c>
      <c r="AG9" t="s">
        <v>933</v>
      </c>
      <c r="AH9" t="s">
        <v>933</v>
      </c>
      <c r="AI9" s="5">
        <v>0</v>
      </c>
      <c r="AJ9" t="s">
        <v>933</v>
      </c>
      <c r="AK9" t="s">
        <v>933</v>
      </c>
      <c r="AL9" t="s">
        <v>933</v>
      </c>
      <c r="AM9" t="s">
        <v>933</v>
      </c>
      <c r="AN9" t="s">
        <v>933</v>
      </c>
      <c r="AO9" t="s">
        <v>933</v>
      </c>
      <c r="AP9" t="s">
        <v>933</v>
      </c>
      <c r="AQ9" t="s">
        <v>933</v>
      </c>
      <c r="AR9" t="s">
        <v>933</v>
      </c>
      <c r="AS9" t="s">
        <v>933</v>
      </c>
      <c r="AT9" t="s">
        <v>933</v>
      </c>
      <c r="AU9" t="s">
        <v>933</v>
      </c>
      <c r="AV9" s="5">
        <v>0</v>
      </c>
      <c r="AW9" t="s">
        <v>933</v>
      </c>
      <c r="AX9" t="s">
        <v>933</v>
      </c>
      <c r="AY9" s="5">
        <v>0</v>
      </c>
      <c r="AZ9" t="s">
        <v>933</v>
      </c>
      <c r="BA9" t="s">
        <v>933</v>
      </c>
      <c r="BB9" t="s">
        <v>933</v>
      </c>
      <c r="BC9" t="s">
        <v>933</v>
      </c>
      <c r="BD9" t="s">
        <v>933</v>
      </c>
      <c r="BE9" s="5">
        <v>0</v>
      </c>
      <c r="BF9" t="s">
        <v>933</v>
      </c>
      <c r="BG9" t="s">
        <v>933</v>
      </c>
      <c r="BH9" s="5">
        <v>0</v>
      </c>
      <c r="BI9" t="s">
        <v>933</v>
      </c>
      <c r="BJ9" t="s">
        <v>933</v>
      </c>
      <c r="BK9" t="s">
        <v>933</v>
      </c>
      <c r="BL9" t="s">
        <v>933</v>
      </c>
      <c r="BM9" t="s">
        <v>933</v>
      </c>
      <c r="BN9" s="5">
        <v>0</v>
      </c>
      <c r="BO9">
        <f t="shared" si="0"/>
        <v>52</v>
      </c>
      <c r="BP9">
        <f t="shared" si="1"/>
        <v>0</v>
      </c>
      <c r="BQ9">
        <f t="shared" si="2"/>
        <v>0</v>
      </c>
      <c r="BR9">
        <f t="shared" si="3"/>
        <v>52</v>
      </c>
    </row>
    <row r="10" spans="1:70" x14ac:dyDescent="0.2">
      <c r="A10" s="5">
        <v>11</v>
      </c>
      <c r="B10" t="s">
        <v>933</v>
      </c>
      <c r="C10" t="s">
        <v>933</v>
      </c>
      <c r="D10" t="s">
        <v>933</v>
      </c>
      <c r="E10" s="5">
        <v>0</v>
      </c>
      <c r="F10" t="s">
        <v>933</v>
      </c>
      <c r="G10" t="s">
        <v>933</v>
      </c>
      <c r="H10" t="s">
        <v>933</v>
      </c>
      <c r="I10" s="5">
        <v>0</v>
      </c>
      <c r="J10" s="5">
        <v>0</v>
      </c>
      <c r="K10" t="s">
        <v>933</v>
      </c>
      <c r="L10" t="s">
        <v>933</v>
      </c>
      <c r="M10" s="5">
        <v>0</v>
      </c>
      <c r="N10" s="5">
        <v>0</v>
      </c>
      <c r="O10" s="5">
        <v>0</v>
      </c>
      <c r="P10" t="s">
        <v>933</v>
      </c>
      <c r="Q10" t="s">
        <v>933</v>
      </c>
      <c r="R10" s="5">
        <v>0</v>
      </c>
      <c r="S10" s="5">
        <v>0</v>
      </c>
      <c r="T10" t="s">
        <v>933</v>
      </c>
      <c r="U10" t="s">
        <v>933</v>
      </c>
      <c r="V10" t="s">
        <v>933</v>
      </c>
      <c r="W10" s="5">
        <v>0</v>
      </c>
      <c r="X10" t="s">
        <v>933</v>
      </c>
      <c r="Y10" s="5">
        <v>0</v>
      </c>
      <c r="Z10" s="5">
        <v>0</v>
      </c>
      <c r="AA10" s="5">
        <v>0</v>
      </c>
      <c r="AB10" t="s">
        <v>933</v>
      </c>
      <c r="AC10" s="5">
        <v>0</v>
      </c>
      <c r="AD10" s="5">
        <v>0</v>
      </c>
      <c r="AE10" s="5">
        <v>0</v>
      </c>
      <c r="AF10" s="5">
        <v>0</v>
      </c>
      <c r="AG10" t="s">
        <v>933</v>
      </c>
      <c r="AH10" t="s">
        <v>933</v>
      </c>
      <c r="AI10" t="s">
        <v>933</v>
      </c>
      <c r="AJ10" t="s">
        <v>933</v>
      </c>
      <c r="AK10" s="5">
        <v>0</v>
      </c>
      <c r="AL10" s="5">
        <v>0</v>
      </c>
      <c r="AM10" t="s">
        <v>933</v>
      </c>
      <c r="AN10" s="5">
        <v>0</v>
      </c>
      <c r="AO10" s="5">
        <v>0</v>
      </c>
      <c r="AP10" t="s">
        <v>933</v>
      </c>
      <c r="AQ10" t="s">
        <v>933</v>
      </c>
      <c r="AR10" s="5">
        <v>0</v>
      </c>
      <c r="AS10" s="5">
        <v>0</v>
      </c>
      <c r="AT10" t="s">
        <v>933</v>
      </c>
      <c r="AU10" t="s">
        <v>927</v>
      </c>
      <c r="AV10" s="5">
        <v>0</v>
      </c>
      <c r="AW10" t="s">
        <v>933</v>
      </c>
      <c r="AX10" t="s">
        <v>933</v>
      </c>
      <c r="AY10" t="s">
        <v>933</v>
      </c>
      <c r="AZ10" t="s">
        <v>933</v>
      </c>
      <c r="BA10" t="s">
        <v>933</v>
      </c>
      <c r="BB10" s="5">
        <v>0</v>
      </c>
      <c r="BC10" t="s">
        <v>933</v>
      </c>
      <c r="BD10" t="s">
        <v>933</v>
      </c>
      <c r="BE10" s="5">
        <v>0</v>
      </c>
      <c r="BF10" t="s">
        <v>933</v>
      </c>
      <c r="BG10" t="s">
        <v>933</v>
      </c>
      <c r="BH10" t="s">
        <v>933</v>
      </c>
      <c r="BI10" t="s">
        <v>933</v>
      </c>
      <c r="BJ10" s="5">
        <v>0</v>
      </c>
      <c r="BK10" s="5">
        <v>0</v>
      </c>
      <c r="BL10" t="s">
        <v>933</v>
      </c>
      <c r="BM10" s="5">
        <v>0</v>
      </c>
      <c r="BN10" s="5">
        <v>0</v>
      </c>
      <c r="BO10">
        <f t="shared" si="0"/>
        <v>35</v>
      </c>
      <c r="BP10">
        <f t="shared" si="1"/>
        <v>1</v>
      </c>
      <c r="BQ10">
        <f t="shared" si="2"/>
        <v>0</v>
      </c>
      <c r="BR10">
        <f t="shared" si="3"/>
        <v>36</v>
      </c>
    </row>
    <row r="11" spans="1:70" x14ac:dyDescent="0.2">
      <c r="A11" s="5">
        <v>12</v>
      </c>
      <c r="B11" t="s">
        <v>933</v>
      </c>
      <c r="C11" t="s">
        <v>933</v>
      </c>
      <c r="D11" t="s">
        <v>933</v>
      </c>
      <c r="E11" s="5">
        <v>0</v>
      </c>
      <c r="F11" t="s">
        <v>933</v>
      </c>
      <c r="G11" t="s">
        <v>933</v>
      </c>
      <c r="H11" s="5">
        <v>0</v>
      </c>
      <c r="I11" s="5">
        <v>0</v>
      </c>
      <c r="J11" s="5">
        <v>0</v>
      </c>
      <c r="K11" t="s">
        <v>933</v>
      </c>
      <c r="L11" t="s">
        <v>933</v>
      </c>
      <c r="M11" s="5">
        <v>0</v>
      </c>
      <c r="N11" s="5">
        <v>0</v>
      </c>
      <c r="O11" s="5">
        <v>0</v>
      </c>
      <c r="P11" t="s">
        <v>933</v>
      </c>
      <c r="Q11" t="s">
        <v>933</v>
      </c>
      <c r="R11" s="5">
        <v>0</v>
      </c>
      <c r="S11" s="5">
        <v>0</v>
      </c>
      <c r="T11" t="s">
        <v>933</v>
      </c>
      <c r="U11" t="s">
        <v>933</v>
      </c>
      <c r="V11" s="5">
        <v>0</v>
      </c>
      <c r="W11" s="5">
        <v>0</v>
      </c>
      <c r="X11" t="s">
        <v>933</v>
      </c>
      <c r="Y11" t="s">
        <v>933</v>
      </c>
      <c r="Z11" s="5">
        <v>0</v>
      </c>
      <c r="AA11" s="5">
        <v>0</v>
      </c>
      <c r="AB11" t="s">
        <v>933</v>
      </c>
      <c r="AC11" t="s">
        <v>933</v>
      </c>
      <c r="AD11" s="5">
        <v>0</v>
      </c>
      <c r="AE11" s="5">
        <v>0</v>
      </c>
      <c r="AF11" s="5">
        <v>0</v>
      </c>
      <c r="AG11" t="s">
        <v>933</v>
      </c>
      <c r="AH11" t="s">
        <v>933</v>
      </c>
      <c r="AI11" s="5">
        <v>0</v>
      </c>
      <c r="AJ11" t="s">
        <v>933</v>
      </c>
      <c r="AK11" t="s">
        <v>933</v>
      </c>
      <c r="AL11" s="5">
        <v>0</v>
      </c>
      <c r="AM11" t="s">
        <v>933</v>
      </c>
      <c r="AN11" t="s">
        <v>933</v>
      </c>
      <c r="AO11" s="5">
        <v>0</v>
      </c>
      <c r="AP11" t="s">
        <v>933</v>
      </c>
      <c r="AQ11" t="s">
        <v>933</v>
      </c>
      <c r="AR11" s="5">
        <v>0</v>
      </c>
      <c r="AS11" s="5">
        <v>0</v>
      </c>
      <c r="AT11" t="s">
        <v>933</v>
      </c>
      <c r="AU11" t="s">
        <v>933</v>
      </c>
      <c r="AV11" s="5">
        <v>0</v>
      </c>
      <c r="AW11" t="s">
        <v>933</v>
      </c>
      <c r="AX11" t="s">
        <v>933</v>
      </c>
      <c r="AY11" s="5">
        <v>0</v>
      </c>
      <c r="AZ11" t="s">
        <v>933</v>
      </c>
      <c r="BA11" s="5">
        <v>0</v>
      </c>
      <c r="BB11" s="5">
        <v>0</v>
      </c>
      <c r="BC11" t="s">
        <v>933</v>
      </c>
      <c r="BD11" t="s">
        <v>933</v>
      </c>
      <c r="BE11" t="s">
        <v>933</v>
      </c>
      <c r="BF11" t="s">
        <v>933</v>
      </c>
      <c r="BG11" t="s">
        <v>933</v>
      </c>
      <c r="BH11" s="5">
        <v>0</v>
      </c>
      <c r="BI11" t="s">
        <v>933</v>
      </c>
      <c r="BJ11" t="s">
        <v>933</v>
      </c>
      <c r="BK11" s="5">
        <v>0</v>
      </c>
      <c r="BL11" t="s">
        <v>933</v>
      </c>
      <c r="BM11" t="s">
        <v>933</v>
      </c>
      <c r="BN11" s="5">
        <v>0</v>
      </c>
      <c r="BO11">
        <f t="shared" si="0"/>
        <v>37</v>
      </c>
      <c r="BP11">
        <f t="shared" si="1"/>
        <v>0</v>
      </c>
      <c r="BQ11">
        <f t="shared" si="2"/>
        <v>0</v>
      </c>
      <c r="BR11">
        <f t="shared" si="3"/>
        <v>37</v>
      </c>
    </row>
    <row r="12" spans="1:70" x14ac:dyDescent="0.2">
      <c r="A12" s="5">
        <v>13</v>
      </c>
      <c r="B12" t="s">
        <v>933</v>
      </c>
      <c r="C12" t="s">
        <v>933</v>
      </c>
      <c r="D12" s="5">
        <v>0</v>
      </c>
      <c r="E12" s="5">
        <v>0</v>
      </c>
      <c r="F12" t="s">
        <v>933</v>
      </c>
      <c r="G12" t="s">
        <v>933</v>
      </c>
      <c r="H12" s="5">
        <v>0</v>
      </c>
      <c r="I12" s="5">
        <v>0</v>
      </c>
      <c r="J12" s="5">
        <v>0</v>
      </c>
      <c r="K12" t="s">
        <v>933</v>
      </c>
      <c r="L12" t="s">
        <v>933</v>
      </c>
      <c r="M12" s="5">
        <v>0</v>
      </c>
      <c r="N12" s="5">
        <v>0</v>
      </c>
      <c r="O12" s="5">
        <v>0</v>
      </c>
      <c r="P12" t="s">
        <v>933</v>
      </c>
      <c r="Q12" t="s">
        <v>933</v>
      </c>
      <c r="R12" s="5">
        <v>0</v>
      </c>
      <c r="S12" s="5">
        <v>0</v>
      </c>
      <c r="T12" t="s">
        <v>933</v>
      </c>
      <c r="U12" t="s">
        <v>933</v>
      </c>
      <c r="V12" t="s">
        <v>933</v>
      </c>
      <c r="W12" s="5">
        <v>0</v>
      </c>
      <c r="X12" t="s">
        <v>933</v>
      </c>
      <c r="Y12" t="s">
        <v>933</v>
      </c>
      <c r="Z12" s="5">
        <v>0</v>
      </c>
      <c r="AA12" s="5">
        <v>0</v>
      </c>
      <c r="AB12" t="s">
        <v>933</v>
      </c>
      <c r="AC12" t="s">
        <v>933</v>
      </c>
      <c r="AD12" t="s">
        <v>933</v>
      </c>
      <c r="AE12" s="5">
        <v>0</v>
      </c>
      <c r="AF12" s="5">
        <v>0</v>
      </c>
      <c r="AG12" t="s">
        <v>933</v>
      </c>
      <c r="AH12" s="5">
        <v>0</v>
      </c>
      <c r="AI12" s="5">
        <v>0</v>
      </c>
      <c r="AJ12" t="s">
        <v>933</v>
      </c>
      <c r="AK12" s="5">
        <v>0</v>
      </c>
      <c r="AL12" s="5">
        <v>0</v>
      </c>
      <c r="AM12" t="s">
        <v>933</v>
      </c>
      <c r="AN12" t="s">
        <v>933</v>
      </c>
      <c r="AO12" s="5">
        <v>0</v>
      </c>
      <c r="AP12" t="s">
        <v>933</v>
      </c>
      <c r="AQ12" t="s">
        <v>933</v>
      </c>
      <c r="AR12" s="5">
        <v>0</v>
      </c>
      <c r="AS12" s="5">
        <v>0</v>
      </c>
      <c r="AT12" t="s">
        <v>933</v>
      </c>
      <c r="AU12" s="5">
        <v>0</v>
      </c>
      <c r="AV12" s="5">
        <v>0</v>
      </c>
      <c r="AW12" t="s">
        <v>933</v>
      </c>
      <c r="AX12" s="5">
        <v>0</v>
      </c>
      <c r="AY12" s="5">
        <v>0</v>
      </c>
      <c r="AZ12" t="s">
        <v>933</v>
      </c>
      <c r="BA12" t="s">
        <v>933</v>
      </c>
      <c r="BB12" s="5">
        <v>0</v>
      </c>
      <c r="BC12" t="s">
        <v>933</v>
      </c>
      <c r="BD12" t="s">
        <v>933</v>
      </c>
      <c r="BE12" s="5">
        <v>0</v>
      </c>
      <c r="BF12" t="s">
        <v>933</v>
      </c>
      <c r="BG12" s="5">
        <v>0</v>
      </c>
      <c r="BH12" s="5">
        <v>0</v>
      </c>
      <c r="BI12" t="s">
        <v>933</v>
      </c>
      <c r="BJ12" t="s">
        <v>933</v>
      </c>
      <c r="BK12" s="5">
        <v>0</v>
      </c>
      <c r="BL12" t="s">
        <v>933</v>
      </c>
      <c r="BM12" s="5">
        <v>0</v>
      </c>
      <c r="BN12" s="5">
        <v>0</v>
      </c>
      <c r="BO12">
        <f t="shared" si="0"/>
        <v>32</v>
      </c>
      <c r="BP12">
        <f t="shared" si="1"/>
        <v>0</v>
      </c>
      <c r="BQ12">
        <f t="shared" si="2"/>
        <v>0</v>
      </c>
      <c r="BR12">
        <f t="shared" si="3"/>
        <v>32</v>
      </c>
    </row>
    <row r="13" spans="1:70" x14ac:dyDescent="0.2">
      <c r="A13" s="5">
        <v>14</v>
      </c>
      <c r="B13" t="s">
        <v>933</v>
      </c>
      <c r="C13" t="s">
        <v>933</v>
      </c>
      <c r="D13" t="s">
        <v>933</v>
      </c>
      <c r="E13" s="5">
        <v>0</v>
      </c>
      <c r="F13" t="s">
        <v>933</v>
      </c>
      <c r="G13" t="s">
        <v>933</v>
      </c>
      <c r="H13" s="5">
        <v>0</v>
      </c>
      <c r="I13" s="5">
        <v>0</v>
      </c>
      <c r="J13" s="5">
        <v>0</v>
      </c>
      <c r="K13" t="s">
        <v>933</v>
      </c>
      <c r="L13" t="s">
        <v>933</v>
      </c>
      <c r="M13" s="5">
        <v>0</v>
      </c>
      <c r="N13" s="5">
        <v>0</v>
      </c>
      <c r="O13" s="5">
        <v>0</v>
      </c>
      <c r="P13" t="s">
        <v>933</v>
      </c>
      <c r="Q13" t="s">
        <v>933</v>
      </c>
      <c r="R13" s="5">
        <v>0</v>
      </c>
      <c r="S13" s="5">
        <v>0</v>
      </c>
      <c r="T13" t="s">
        <v>933</v>
      </c>
      <c r="U13" t="s">
        <v>933</v>
      </c>
      <c r="V13" s="5">
        <v>0</v>
      </c>
      <c r="W13" s="5">
        <v>0</v>
      </c>
      <c r="X13" t="s">
        <v>933</v>
      </c>
      <c r="Y13" s="5">
        <v>0</v>
      </c>
      <c r="Z13" s="5">
        <v>0</v>
      </c>
      <c r="AA13" s="5">
        <v>0</v>
      </c>
      <c r="AB13" t="s">
        <v>933</v>
      </c>
      <c r="AC13" t="s">
        <v>933</v>
      </c>
      <c r="AD13" s="5">
        <v>0</v>
      </c>
      <c r="AE13" s="5">
        <v>0</v>
      </c>
      <c r="AF13" s="5">
        <v>0</v>
      </c>
      <c r="AG13" t="s">
        <v>933</v>
      </c>
      <c r="AH13" s="5">
        <v>0</v>
      </c>
      <c r="AI13" s="5">
        <v>0</v>
      </c>
      <c r="AJ13" t="s">
        <v>933</v>
      </c>
      <c r="AK13" t="s">
        <v>933</v>
      </c>
      <c r="AL13" s="5">
        <v>0</v>
      </c>
      <c r="AM13" t="s">
        <v>933</v>
      </c>
      <c r="AN13" t="s">
        <v>933</v>
      </c>
      <c r="AO13" s="5">
        <v>0</v>
      </c>
      <c r="AP13" t="s">
        <v>933</v>
      </c>
      <c r="AQ13" t="s">
        <v>933</v>
      </c>
      <c r="AR13" s="5">
        <v>0</v>
      </c>
      <c r="AS13" s="5">
        <v>0</v>
      </c>
      <c r="AT13" t="s">
        <v>927</v>
      </c>
      <c r="AU13" s="5">
        <v>0</v>
      </c>
      <c r="AV13" s="5">
        <v>0</v>
      </c>
      <c r="AW13" t="s">
        <v>927</v>
      </c>
      <c r="AX13" s="5">
        <v>0</v>
      </c>
      <c r="AY13" s="5">
        <v>0</v>
      </c>
      <c r="AZ13" t="s">
        <v>933</v>
      </c>
      <c r="BA13" t="s">
        <v>933</v>
      </c>
      <c r="BB13" s="5">
        <v>0</v>
      </c>
      <c r="BC13" t="s">
        <v>933</v>
      </c>
      <c r="BD13" t="s">
        <v>933</v>
      </c>
      <c r="BE13" s="5">
        <v>0</v>
      </c>
      <c r="BF13" t="s">
        <v>933</v>
      </c>
      <c r="BG13" t="s">
        <v>933</v>
      </c>
      <c r="BH13" s="5">
        <v>0</v>
      </c>
      <c r="BI13" t="s">
        <v>928</v>
      </c>
      <c r="BJ13" t="s">
        <v>928</v>
      </c>
      <c r="BK13" s="5">
        <v>0</v>
      </c>
      <c r="BL13" t="s">
        <v>927</v>
      </c>
      <c r="BM13" t="s">
        <v>927</v>
      </c>
      <c r="BN13" s="5">
        <v>0</v>
      </c>
      <c r="BO13">
        <f t="shared" si="0"/>
        <v>27</v>
      </c>
      <c r="BP13">
        <f t="shared" si="1"/>
        <v>4</v>
      </c>
      <c r="BQ13">
        <f t="shared" si="2"/>
        <v>2</v>
      </c>
      <c r="BR13">
        <f t="shared" si="3"/>
        <v>33</v>
      </c>
    </row>
    <row r="14" spans="1:70" x14ac:dyDescent="0.2">
      <c r="A14" s="5">
        <v>15</v>
      </c>
      <c r="B14" t="s">
        <v>933</v>
      </c>
      <c r="C14" t="s">
        <v>933</v>
      </c>
      <c r="D14" t="s">
        <v>927</v>
      </c>
      <c r="E14" s="5">
        <v>0</v>
      </c>
      <c r="F14" t="s">
        <v>933</v>
      </c>
      <c r="G14" t="s">
        <v>933</v>
      </c>
      <c r="H14" s="5">
        <v>0</v>
      </c>
      <c r="I14" s="5">
        <v>0</v>
      </c>
      <c r="J14" s="5">
        <v>0</v>
      </c>
      <c r="K14" t="s">
        <v>927</v>
      </c>
      <c r="L14" t="s">
        <v>927</v>
      </c>
      <c r="M14" s="5">
        <v>0</v>
      </c>
      <c r="N14" s="5">
        <v>0</v>
      </c>
      <c r="O14" s="5">
        <v>0</v>
      </c>
      <c r="P14" t="s">
        <v>933</v>
      </c>
      <c r="Q14" s="5">
        <v>0</v>
      </c>
      <c r="R14" s="5">
        <v>0</v>
      </c>
      <c r="S14" s="5">
        <v>0</v>
      </c>
      <c r="T14" t="s">
        <v>933</v>
      </c>
      <c r="U14" t="s">
        <v>933</v>
      </c>
      <c r="V14" s="5">
        <v>0</v>
      </c>
      <c r="W14" s="5">
        <v>0</v>
      </c>
      <c r="X14" t="s">
        <v>933</v>
      </c>
      <c r="Y14" s="5">
        <v>0</v>
      </c>
      <c r="Z14" s="5">
        <v>0</v>
      </c>
      <c r="AA14" s="5">
        <v>0</v>
      </c>
      <c r="AB14" t="s">
        <v>933</v>
      </c>
      <c r="AC14" t="s">
        <v>933</v>
      </c>
      <c r="AD14" s="5">
        <v>0</v>
      </c>
      <c r="AE14" s="5">
        <v>0</v>
      </c>
      <c r="AF14" s="5">
        <v>0</v>
      </c>
      <c r="AG14" t="s">
        <v>933</v>
      </c>
      <c r="AH14" t="s">
        <v>933</v>
      </c>
      <c r="AI14" s="5">
        <v>0</v>
      </c>
      <c r="AJ14" t="s">
        <v>933</v>
      </c>
      <c r="AK14" t="s">
        <v>933</v>
      </c>
      <c r="AL14" t="s">
        <v>933</v>
      </c>
      <c r="AM14" t="s">
        <v>933</v>
      </c>
      <c r="AN14" s="5">
        <v>0</v>
      </c>
      <c r="AO14" s="5">
        <v>0</v>
      </c>
      <c r="AP14" t="s">
        <v>933</v>
      </c>
      <c r="AQ14" s="5">
        <v>0</v>
      </c>
      <c r="AR14" s="5">
        <v>0</v>
      </c>
      <c r="AS14" s="5">
        <v>0</v>
      </c>
      <c r="AT14" t="s">
        <v>933</v>
      </c>
      <c r="AU14" t="s">
        <v>933</v>
      </c>
      <c r="AV14" s="5">
        <v>0</v>
      </c>
      <c r="AW14" t="s">
        <v>933</v>
      </c>
      <c r="AX14" t="s">
        <v>933</v>
      </c>
      <c r="AY14" s="5">
        <v>0</v>
      </c>
      <c r="AZ14" t="s">
        <v>933</v>
      </c>
      <c r="BA14" t="s">
        <v>933</v>
      </c>
      <c r="BB14" s="5">
        <v>0</v>
      </c>
      <c r="BC14" t="s">
        <v>933</v>
      </c>
      <c r="BD14" t="s">
        <v>933</v>
      </c>
      <c r="BE14" s="5">
        <v>0</v>
      </c>
      <c r="BF14" t="s">
        <v>933</v>
      </c>
      <c r="BG14" s="5">
        <v>0</v>
      </c>
      <c r="BH14" s="5">
        <v>0</v>
      </c>
      <c r="BI14" t="s">
        <v>933</v>
      </c>
      <c r="BJ14" t="s">
        <v>933</v>
      </c>
      <c r="BK14" s="5">
        <v>0</v>
      </c>
      <c r="BL14" t="s">
        <v>933</v>
      </c>
      <c r="BM14" t="s">
        <v>933</v>
      </c>
      <c r="BN14" s="5">
        <v>0</v>
      </c>
      <c r="BO14">
        <f t="shared" si="0"/>
        <v>30</v>
      </c>
      <c r="BP14">
        <f t="shared" si="1"/>
        <v>3</v>
      </c>
      <c r="BQ14">
        <f t="shared" si="2"/>
        <v>0</v>
      </c>
      <c r="BR14">
        <f t="shared" si="3"/>
        <v>33</v>
      </c>
    </row>
    <row r="15" spans="1:70" x14ac:dyDescent="0.2">
      <c r="A15" s="5">
        <v>17</v>
      </c>
      <c r="B15" t="s">
        <v>933</v>
      </c>
      <c r="C15" t="s">
        <v>933</v>
      </c>
      <c r="D15" s="5">
        <v>0</v>
      </c>
      <c r="E15" s="5">
        <v>0</v>
      </c>
      <c r="F15" t="s">
        <v>933</v>
      </c>
      <c r="G15" s="5">
        <v>0</v>
      </c>
      <c r="H15" s="5">
        <v>0</v>
      </c>
      <c r="I15" s="5">
        <v>0</v>
      </c>
      <c r="J15" s="5">
        <v>0</v>
      </c>
      <c r="K15" t="s">
        <v>933</v>
      </c>
      <c r="L15" t="s">
        <v>933</v>
      </c>
      <c r="M15" s="5">
        <v>0</v>
      </c>
      <c r="N15" s="5">
        <v>0</v>
      </c>
      <c r="O15" s="5">
        <v>0</v>
      </c>
      <c r="P15" t="s">
        <v>933</v>
      </c>
      <c r="Q15" t="s">
        <v>933</v>
      </c>
      <c r="R15" t="s">
        <v>933</v>
      </c>
      <c r="S15" s="5">
        <v>0</v>
      </c>
      <c r="T15" t="s">
        <v>933</v>
      </c>
      <c r="U15" t="s">
        <v>933</v>
      </c>
      <c r="V15" t="s">
        <v>933</v>
      </c>
      <c r="W15" s="5">
        <v>0</v>
      </c>
      <c r="X15" t="s">
        <v>933</v>
      </c>
      <c r="Y15" t="s">
        <v>933</v>
      </c>
      <c r="Z15" t="s">
        <v>933</v>
      </c>
      <c r="AA15" s="5">
        <v>0</v>
      </c>
      <c r="AB15" t="s">
        <v>933</v>
      </c>
      <c r="AC15" t="s">
        <v>933</v>
      </c>
      <c r="AD15" t="s">
        <v>933</v>
      </c>
      <c r="AE15" s="5">
        <v>0</v>
      </c>
      <c r="AF15" s="5">
        <v>0</v>
      </c>
      <c r="AG15" t="s">
        <v>933</v>
      </c>
      <c r="AH15" t="s">
        <v>933</v>
      </c>
      <c r="AI15" s="5">
        <v>0</v>
      </c>
      <c r="AJ15" t="s">
        <v>933</v>
      </c>
      <c r="AK15" t="s">
        <v>933</v>
      </c>
      <c r="AL15" s="5">
        <v>0</v>
      </c>
      <c r="AM15" t="s">
        <v>933</v>
      </c>
      <c r="AN15" s="5">
        <v>0</v>
      </c>
      <c r="AO15" s="5">
        <v>0</v>
      </c>
      <c r="AP15" t="s">
        <v>933</v>
      </c>
      <c r="AQ15" s="5">
        <v>0</v>
      </c>
      <c r="AR15" s="5">
        <v>0</v>
      </c>
      <c r="AS15" s="5">
        <v>0</v>
      </c>
      <c r="AT15" t="s">
        <v>933</v>
      </c>
      <c r="AU15" t="s">
        <v>933</v>
      </c>
      <c r="AV15" s="5">
        <v>0</v>
      </c>
      <c r="AW15" t="s">
        <v>933</v>
      </c>
      <c r="AX15" t="s">
        <v>933</v>
      </c>
      <c r="AY15" s="5">
        <v>0</v>
      </c>
      <c r="AZ15" t="s">
        <v>933</v>
      </c>
      <c r="BA15" s="5">
        <v>0</v>
      </c>
      <c r="BB15" s="5">
        <v>0</v>
      </c>
      <c r="BC15" t="s">
        <v>933</v>
      </c>
      <c r="BD15" t="s">
        <v>933</v>
      </c>
      <c r="BE15" s="5">
        <v>0</v>
      </c>
      <c r="BF15" t="s">
        <v>933</v>
      </c>
      <c r="BG15" s="5">
        <v>0</v>
      </c>
      <c r="BH15" s="5">
        <v>0</v>
      </c>
      <c r="BI15" t="s">
        <v>933</v>
      </c>
      <c r="BJ15" s="5">
        <v>0</v>
      </c>
      <c r="BK15" s="5">
        <v>0</v>
      </c>
      <c r="BL15" t="s">
        <v>933</v>
      </c>
      <c r="BM15" s="5">
        <v>0</v>
      </c>
      <c r="BN15" s="5">
        <v>0</v>
      </c>
      <c r="BO15">
        <f t="shared" si="0"/>
        <v>33</v>
      </c>
      <c r="BP15">
        <f t="shared" si="1"/>
        <v>0</v>
      </c>
      <c r="BQ15">
        <f t="shared" si="2"/>
        <v>0</v>
      </c>
      <c r="BR15">
        <f t="shared" si="3"/>
        <v>33</v>
      </c>
    </row>
    <row r="16" spans="1:70" x14ac:dyDescent="0.2">
      <c r="A16" s="5">
        <v>18</v>
      </c>
      <c r="B16" t="s">
        <v>933</v>
      </c>
      <c r="C16" t="s">
        <v>933</v>
      </c>
      <c r="D16" s="5">
        <v>0</v>
      </c>
      <c r="E16" s="5">
        <v>0</v>
      </c>
      <c r="F16" t="s">
        <v>933</v>
      </c>
      <c r="G16" t="s">
        <v>933</v>
      </c>
      <c r="H16" t="s">
        <v>933</v>
      </c>
      <c r="I16" s="5">
        <v>0</v>
      </c>
      <c r="J16" s="5">
        <v>0</v>
      </c>
      <c r="K16" t="s">
        <v>933</v>
      </c>
      <c r="L16" t="s">
        <v>933</v>
      </c>
      <c r="M16" s="5">
        <v>0</v>
      </c>
      <c r="N16" s="5">
        <v>0</v>
      </c>
      <c r="O16" s="5">
        <v>0</v>
      </c>
      <c r="P16" t="s">
        <v>933</v>
      </c>
      <c r="Q16" s="5">
        <v>0</v>
      </c>
      <c r="R16" s="5">
        <v>0</v>
      </c>
      <c r="S16" s="5">
        <v>0</v>
      </c>
      <c r="T16" t="s">
        <v>933</v>
      </c>
      <c r="U16" t="s">
        <v>933</v>
      </c>
      <c r="V16" s="5">
        <v>0</v>
      </c>
      <c r="W16" s="5">
        <v>0</v>
      </c>
      <c r="X16" t="s">
        <v>933</v>
      </c>
      <c r="Y16" t="s">
        <v>933</v>
      </c>
      <c r="Z16" s="5">
        <v>0</v>
      </c>
      <c r="AA16" s="5">
        <v>0</v>
      </c>
      <c r="AB16" t="s">
        <v>933</v>
      </c>
      <c r="AC16" t="s">
        <v>933</v>
      </c>
      <c r="AD16" s="5">
        <v>0</v>
      </c>
      <c r="AE16" s="5">
        <v>0</v>
      </c>
      <c r="AF16" s="5">
        <v>0</v>
      </c>
      <c r="AG16" t="s">
        <v>933</v>
      </c>
      <c r="AH16" t="s">
        <v>933</v>
      </c>
      <c r="AI16" s="5">
        <v>0</v>
      </c>
      <c r="AJ16" t="s">
        <v>933</v>
      </c>
      <c r="AK16" t="s">
        <v>933</v>
      </c>
      <c r="AL16" t="s">
        <v>933</v>
      </c>
      <c r="AM16" t="s">
        <v>933</v>
      </c>
      <c r="AN16" t="s">
        <v>933</v>
      </c>
      <c r="AO16" s="5">
        <v>0</v>
      </c>
      <c r="AP16" t="s">
        <v>933</v>
      </c>
      <c r="AQ16" t="s">
        <v>933</v>
      </c>
      <c r="AR16" s="5">
        <v>0</v>
      </c>
      <c r="AS16" s="5">
        <v>0</v>
      </c>
      <c r="AT16" t="s">
        <v>933</v>
      </c>
      <c r="AU16" t="s">
        <v>933</v>
      </c>
      <c r="AV16" s="5">
        <v>0</v>
      </c>
      <c r="AW16" t="s">
        <v>933</v>
      </c>
      <c r="AX16" t="s">
        <v>933</v>
      </c>
      <c r="AY16" s="5">
        <v>0</v>
      </c>
      <c r="AZ16" t="s">
        <v>933</v>
      </c>
      <c r="BA16" t="s">
        <v>933</v>
      </c>
      <c r="BB16" s="5">
        <v>0</v>
      </c>
      <c r="BC16" t="s">
        <v>933</v>
      </c>
      <c r="BD16" t="s">
        <v>933</v>
      </c>
      <c r="BE16" s="5">
        <v>0</v>
      </c>
      <c r="BF16" t="s">
        <v>933</v>
      </c>
      <c r="BG16" t="s">
        <v>933</v>
      </c>
      <c r="BH16" s="5">
        <v>0</v>
      </c>
      <c r="BI16" t="s">
        <v>933</v>
      </c>
      <c r="BJ16" t="s">
        <v>933</v>
      </c>
      <c r="BK16" s="5">
        <v>0</v>
      </c>
      <c r="BL16" t="s">
        <v>933</v>
      </c>
      <c r="BM16" t="s">
        <v>933</v>
      </c>
      <c r="BN16" s="5">
        <v>0</v>
      </c>
      <c r="BO16">
        <f t="shared" si="0"/>
        <v>37</v>
      </c>
      <c r="BP16">
        <f t="shared" si="1"/>
        <v>0</v>
      </c>
      <c r="BQ16">
        <f t="shared" si="2"/>
        <v>0</v>
      </c>
      <c r="BR16">
        <f t="shared" si="3"/>
        <v>37</v>
      </c>
    </row>
    <row r="17" spans="1:70" x14ac:dyDescent="0.2">
      <c r="A17" s="5">
        <v>19</v>
      </c>
      <c r="B17" t="s">
        <v>933</v>
      </c>
      <c r="C17" t="s">
        <v>933</v>
      </c>
      <c r="D17" t="s">
        <v>933</v>
      </c>
      <c r="E17" s="5">
        <v>0</v>
      </c>
      <c r="F17" t="s">
        <v>933</v>
      </c>
      <c r="G17" t="s">
        <v>933</v>
      </c>
      <c r="H17" t="s">
        <v>933</v>
      </c>
      <c r="I17" s="5">
        <v>0</v>
      </c>
      <c r="J17" s="5">
        <v>0</v>
      </c>
      <c r="K17" t="s">
        <v>933</v>
      </c>
      <c r="L17" t="s">
        <v>933</v>
      </c>
      <c r="M17" s="5">
        <v>0</v>
      </c>
      <c r="N17" s="5">
        <v>0</v>
      </c>
      <c r="O17" s="5">
        <v>0</v>
      </c>
      <c r="P17" t="s">
        <v>933</v>
      </c>
      <c r="Q17" t="s">
        <v>933</v>
      </c>
      <c r="R17" t="s">
        <v>933</v>
      </c>
      <c r="S17" s="5">
        <v>0</v>
      </c>
      <c r="T17" t="s">
        <v>933</v>
      </c>
      <c r="U17" t="s">
        <v>933</v>
      </c>
      <c r="V17" s="5">
        <v>0</v>
      </c>
      <c r="W17" s="5">
        <v>0</v>
      </c>
      <c r="X17" t="s">
        <v>933</v>
      </c>
      <c r="Y17" t="s">
        <v>933</v>
      </c>
      <c r="Z17" t="s">
        <v>933</v>
      </c>
      <c r="AA17" s="5">
        <v>0</v>
      </c>
      <c r="AB17" t="s">
        <v>933</v>
      </c>
      <c r="AC17" t="s">
        <v>933</v>
      </c>
      <c r="AD17" t="s">
        <v>933</v>
      </c>
      <c r="AE17" s="5">
        <v>0</v>
      </c>
      <c r="AF17" s="5">
        <v>0</v>
      </c>
      <c r="AG17" t="s">
        <v>933</v>
      </c>
      <c r="AH17" t="s">
        <v>933</v>
      </c>
      <c r="AI17" s="5">
        <v>0</v>
      </c>
      <c r="AJ17" t="s">
        <v>933</v>
      </c>
      <c r="AK17" t="s">
        <v>933</v>
      </c>
      <c r="AL17" s="5">
        <v>0</v>
      </c>
      <c r="AM17" t="s">
        <v>933</v>
      </c>
      <c r="AN17" t="s">
        <v>933</v>
      </c>
      <c r="AO17" t="s">
        <v>933</v>
      </c>
      <c r="AP17" t="s">
        <v>933</v>
      </c>
      <c r="AQ17" t="s">
        <v>933</v>
      </c>
      <c r="AR17" s="5">
        <v>0</v>
      </c>
      <c r="AS17" s="5">
        <v>0</v>
      </c>
      <c r="AT17" t="s">
        <v>933</v>
      </c>
      <c r="AU17" t="s">
        <v>933</v>
      </c>
      <c r="AV17" s="5">
        <v>0</v>
      </c>
      <c r="AW17" t="s">
        <v>933</v>
      </c>
      <c r="AX17" t="s">
        <v>933</v>
      </c>
      <c r="AY17" s="5">
        <v>0</v>
      </c>
      <c r="AZ17" t="s">
        <v>933</v>
      </c>
      <c r="BA17" t="s">
        <v>933</v>
      </c>
      <c r="BB17" s="5">
        <v>0</v>
      </c>
      <c r="BC17" t="s">
        <v>933</v>
      </c>
      <c r="BD17" t="s">
        <v>933</v>
      </c>
      <c r="BE17" s="5">
        <v>0</v>
      </c>
      <c r="BF17" t="s">
        <v>933</v>
      </c>
      <c r="BG17" t="s">
        <v>933</v>
      </c>
      <c r="BH17" s="5">
        <v>0</v>
      </c>
      <c r="BI17" t="s">
        <v>933</v>
      </c>
      <c r="BJ17" t="s">
        <v>927</v>
      </c>
      <c r="BK17" s="5">
        <v>0</v>
      </c>
      <c r="BL17" t="s">
        <v>927</v>
      </c>
      <c r="BM17" t="s">
        <v>927</v>
      </c>
      <c r="BN17" s="5">
        <v>0</v>
      </c>
      <c r="BO17">
        <f t="shared" si="0"/>
        <v>39</v>
      </c>
      <c r="BP17">
        <f t="shared" si="1"/>
        <v>3</v>
      </c>
      <c r="BQ17">
        <f t="shared" si="2"/>
        <v>0</v>
      </c>
      <c r="BR17">
        <f t="shared" si="3"/>
        <v>42</v>
      </c>
    </row>
    <row r="18" spans="1:70" x14ac:dyDescent="0.2">
      <c r="A18" s="5">
        <v>20</v>
      </c>
      <c r="B18" t="s">
        <v>933</v>
      </c>
      <c r="C18" t="s">
        <v>933</v>
      </c>
      <c r="D18" s="5">
        <v>0</v>
      </c>
      <c r="E18" s="5">
        <v>0</v>
      </c>
      <c r="F18" t="s">
        <v>933</v>
      </c>
      <c r="G18" s="5">
        <v>0</v>
      </c>
      <c r="H18" s="5">
        <v>0</v>
      </c>
      <c r="I18" s="5">
        <v>0</v>
      </c>
      <c r="J18" s="5">
        <v>0</v>
      </c>
      <c r="K18" t="s">
        <v>933</v>
      </c>
      <c r="L18" s="5">
        <v>0</v>
      </c>
      <c r="M18" s="5">
        <v>0</v>
      </c>
      <c r="N18" s="5">
        <v>0</v>
      </c>
      <c r="O18" s="5">
        <v>0</v>
      </c>
      <c r="P18" t="s">
        <v>933</v>
      </c>
      <c r="Q18" s="5">
        <v>0</v>
      </c>
      <c r="R18" s="5">
        <v>0</v>
      </c>
      <c r="S18" s="5">
        <v>0</v>
      </c>
      <c r="T18" t="s">
        <v>933</v>
      </c>
      <c r="U18" s="5">
        <v>0</v>
      </c>
      <c r="V18" s="5">
        <v>0</v>
      </c>
      <c r="W18" s="5">
        <v>0</v>
      </c>
      <c r="X18" t="s">
        <v>933</v>
      </c>
      <c r="Y18" t="s">
        <v>933</v>
      </c>
      <c r="Z18" t="s">
        <v>933</v>
      </c>
      <c r="AA18" s="5">
        <v>0</v>
      </c>
      <c r="AB18" t="s">
        <v>933</v>
      </c>
      <c r="AC18" s="5">
        <v>0</v>
      </c>
      <c r="AD18" s="5">
        <v>0</v>
      </c>
      <c r="AE18" s="5">
        <v>0</v>
      </c>
      <c r="AF18" s="5">
        <v>0</v>
      </c>
      <c r="AG18" t="s">
        <v>933</v>
      </c>
      <c r="AH18" s="5">
        <v>0</v>
      </c>
      <c r="AI18" s="5">
        <v>0</v>
      </c>
      <c r="AJ18" t="s">
        <v>933</v>
      </c>
      <c r="AK18" s="5">
        <v>0</v>
      </c>
      <c r="AL18" s="5">
        <v>0</v>
      </c>
      <c r="AM18" t="s">
        <v>933</v>
      </c>
      <c r="AN18" s="5">
        <v>0</v>
      </c>
      <c r="AO18" s="5">
        <v>0</v>
      </c>
      <c r="AP18" t="s">
        <v>933</v>
      </c>
      <c r="AQ18" s="5">
        <v>0</v>
      </c>
      <c r="AR18" s="5">
        <v>0</v>
      </c>
      <c r="AS18" s="5">
        <v>0</v>
      </c>
      <c r="AT18" t="s">
        <v>933</v>
      </c>
      <c r="AU18" t="s">
        <v>933</v>
      </c>
      <c r="AV18" s="5">
        <v>0</v>
      </c>
      <c r="AW18" t="s">
        <v>933</v>
      </c>
      <c r="AX18" s="5">
        <v>0</v>
      </c>
      <c r="AY18" s="5">
        <v>0</v>
      </c>
      <c r="AZ18" t="s">
        <v>933</v>
      </c>
      <c r="BA18" s="5">
        <v>0</v>
      </c>
      <c r="BB18" s="5">
        <v>0</v>
      </c>
      <c r="BC18" t="s">
        <v>933</v>
      </c>
      <c r="BD18" s="5">
        <v>0</v>
      </c>
      <c r="BE18" s="5">
        <v>0</v>
      </c>
      <c r="BF18" t="s">
        <v>933</v>
      </c>
      <c r="BG18" t="s">
        <v>933</v>
      </c>
      <c r="BH18" s="5">
        <v>0</v>
      </c>
      <c r="BI18" t="s">
        <v>933</v>
      </c>
      <c r="BJ18" s="5">
        <v>0</v>
      </c>
      <c r="BK18" s="5">
        <v>0</v>
      </c>
      <c r="BL18" t="s">
        <v>933</v>
      </c>
      <c r="BM18" t="s">
        <v>933</v>
      </c>
      <c r="BN18" s="5">
        <v>0</v>
      </c>
      <c r="BO18">
        <f t="shared" si="0"/>
        <v>24</v>
      </c>
      <c r="BP18">
        <f t="shared" si="1"/>
        <v>0</v>
      </c>
      <c r="BQ18">
        <f t="shared" si="2"/>
        <v>0</v>
      </c>
      <c r="BR18">
        <f t="shared" si="3"/>
        <v>24</v>
      </c>
    </row>
    <row r="19" spans="1:70" x14ac:dyDescent="0.2">
      <c r="A19" s="5">
        <v>21</v>
      </c>
      <c r="B19" t="s">
        <v>933</v>
      </c>
      <c r="C19" t="s">
        <v>933</v>
      </c>
      <c r="D19" s="5">
        <v>0</v>
      </c>
      <c r="E19" s="5">
        <v>0</v>
      </c>
      <c r="F19" t="s">
        <v>933</v>
      </c>
      <c r="G19" t="s">
        <v>933</v>
      </c>
      <c r="H19" s="5">
        <v>0</v>
      </c>
      <c r="I19" s="5">
        <v>0</v>
      </c>
      <c r="J19" s="5">
        <v>0</v>
      </c>
      <c r="K19" t="s">
        <v>933</v>
      </c>
      <c r="L19" t="s">
        <v>933</v>
      </c>
      <c r="M19" s="5">
        <v>0</v>
      </c>
      <c r="N19" s="5">
        <v>0</v>
      </c>
      <c r="O19" s="5">
        <v>0</v>
      </c>
      <c r="P19" t="s">
        <v>933</v>
      </c>
      <c r="Q19" t="s">
        <v>933</v>
      </c>
      <c r="R19" s="5">
        <v>0</v>
      </c>
      <c r="S19" s="5">
        <v>0</v>
      </c>
      <c r="T19" t="s">
        <v>933</v>
      </c>
      <c r="U19" t="s">
        <v>933</v>
      </c>
      <c r="V19" s="5">
        <v>0</v>
      </c>
      <c r="W19" s="5">
        <v>0</v>
      </c>
      <c r="X19" t="s">
        <v>933</v>
      </c>
      <c r="Y19" t="s">
        <v>933</v>
      </c>
      <c r="Z19" t="s">
        <v>933</v>
      </c>
      <c r="AA19" s="5">
        <v>0</v>
      </c>
      <c r="AB19" t="s">
        <v>933</v>
      </c>
      <c r="AC19" t="s">
        <v>933</v>
      </c>
      <c r="AD19" s="5">
        <v>0</v>
      </c>
      <c r="AE19" s="5">
        <v>0</v>
      </c>
      <c r="AF19" s="5">
        <v>0</v>
      </c>
      <c r="AG19" t="s">
        <v>933</v>
      </c>
      <c r="AH19" t="s">
        <v>927</v>
      </c>
      <c r="AI19" s="5">
        <v>0</v>
      </c>
      <c r="AJ19" t="s">
        <v>933</v>
      </c>
      <c r="AK19" t="s">
        <v>933</v>
      </c>
      <c r="AL19" s="5">
        <v>0</v>
      </c>
      <c r="AM19" t="s">
        <v>933</v>
      </c>
      <c r="AN19" t="s">
        <v>933</v>
      </c>
      <c r="AO19" s="5">
        <v>0</v>
      </c>
      <c r="AP19" t="s">
        <v>933</v>
      </c>
      <c r="AQ19" t="s">
        <v>933</v>
      </c>
      <c r="AR19" s="5">
        <v>0</v>
      </c>
      <c r="AS19" s="5">
        <v>0</v>
      </c>
      <c r="AT19" t="s">
        <v>933</v>
      </c>
      <c r="AU19" t="s">
        <v>933</v>
      </c>
      <c r="AV19" s="5">
        <v>0</v>
      </c>
      <c r="AW19" t="s">
        <v>933</v>
      </c>
      <c r="AX19" t="s">
        <v>933</v>
      </c>
      <c r="AY19" s="5">
        <v>0</v>
      </c>
      <c r="AZ19" t="s">
        <v>927</v>
      </c>
      <c r="BA19" t="s">
        <v>933</v>
      </c>
      <c r="BB19" s="5">
        <v>0</v>
      </c>
      <c r="BC19" t="s">
        <v>933</v>
      </c>
      <c r="BD19" t="s">
        <v>933</v>
      </c>
      <c r="BE19" s="5">
        <v>0</v>
      </c>
      <c r="BF19" t="s">
        <v>933</v>
      </c>
      <c r="BG19" t="s">
        <v>933</v>
      </c>
      <c r="BH19" s="5">
        <v>0</v>
      </c>
      <c r="BI19" t="s">
        <v>933</v>
      </c>
      <c r="BJ19" t="s">
        <v>933</v>
      </c>
      <c r="BK19" s="5">
        <v>0</v>
      </c>
      <c r="BL19" t="s">
        <v>933</v>
      </c>
      <c r="BM19" t="s">
        <v>933</v>
      </c>
      <c r="BN19" s="5">
        <v>0</v>
      </c>
      <c r="BO19">
        <f t="shared" si="0"/>
        <v>35</v>
      </c>
      <c r="BP19">
        <f t="shared" si="1"/>
        <v>2</v>
      </c>
      <c r="BQ19">
        <f t="shared" si="2"/>
        <v>0</v>
      </c>
      <c r="BR19">
        <f t="shared" si="3"/>
        <v>37</v>
      </c>
    </row>
    <row r="20" spans="1:70" x14ac:dyDescent="0.2">
      <c r="A20" s="5">
        <v>22</v>
      </c>
      <c r="B20" t="s">
        <v>933</v>
      </c>
      <c r="C20" t="s">
        <v>933</v>
      </c>
      <c r="D20" s="5">
        <v>0</v>
      </c>
      <c r="E20" s="5">
        <v>0</v>
      </c>
      <c r="F20" t="s">
        <v>933</v>
      </c>
      <c r="G20" t="s">
        <v>933</v>
      </c>
      <c r="H20" s="5">
        <v>0</v>
      </c>
      <c r="I20" s="5">
        <v>0</v>
      </c>
      <c r="J20" s="5">
        <v>0</v>
      </c>
      <c r="K20" t="s">
        <v>933</v>
      </c>
      <c r="L20" t="s">
        <v>933</v>
      </c>
      <c r="M20" s="5">
        <v>0</v>
      </c>
      <c r="N20" s="5">
        <v>0</v>
      </c>
      <c r="O20" s="5">
        <v>0</v>
      </c>
      <c r="P20" t="s">
        <v>933</v>
      </c>
      <c r="Q20" s="5">
        <v>0</v>
      </c>
      <c r="R20" s="5">
        <v>0</v>
      </c>
      <c r="S20" s="5">
        <v>0</v>
      </c>
      <c r="T20" t="s">
        <v>933</v>
      </c>
      <c r="U20" t="s">
        <v>933</v>
      </c>
      <c r="V20" s="5">
        <v>0</v>
      </c>
      <c r="W20" s="5">
        <v>0</v>
      </c>
      <c r="X20" t="s">
        <v>927</v>
      </c>
      <c r="Y20" t="s">
        <v>927</v>
      </c>
      <c r="Z20" s="5">
        <v>0</v>
      </c>
      <c r="AA20" s="5">
        <v>0</v>
      </c>
      <c r="AB20" t="s">
        <v>933</v>
      </c>
      <c r="AC20" t="s">
        <v>933</v>
      </c>
      <c r="AD20" s="5">
        <v>0</v>
      </c>
      <c r="AE20" s="5">
        <v>0</v>
      </c>
      <c r="AF20" s="5">
        <v>0</v>
      </c>
      <c r="AG20" t="s">
        <v>933</v>
      </c>
      <c r="AH20" t="s">
        <v>933</v>
      </c>
      <c r="AI20" s="5">
        <v>0</v>
      </c>
      <c r="AJ20" t="s">
        <v>933</v>
      </c>
      <c r="AK20" t="s">
        <v>933</v>
      </c>
      <c r="AL20" s="5">
        <v>0</v>
      </c>
      <c r="AM20" t="s">
        <v>933</v>
      </c>
      <c r="AN20" t="s">
        <v>933</v>
      </c>
      <c r="AO20" s="5">
        <v>0</v>
      </c>
      <c r="AP20" t="s">
        <v>933</v>
      </c>
      <c r="AQ20" t="s">
        <v>933</v>
      </c>
      <c r="AR20" s="5">
        <v>0</v>
      </c>
      <c r="AS20" s="5">
        <v>0</v>
      </c>
      <c r="AT20" t="s">
        <v>933</v>
      </c>
      <c r="AU20" t="s">
        <v>933</v>
      </c>
      <c r="AV20" s="5">
        <v>0</v>
      </c>
      <c r="AW20" t="s">
        <v>933</v>
      </c>
      <c r="AX20" t="s">
        <v>933</v>
      </c>
      <c r="AY20" s="5">
        <v>0</v>
      </c>
      <c r="AZ20" t="s">
        <v>933</v>
      </c>
      <c r="BA20" t="s">
        <v>933</v>
      </c>
      <c r="BB20" s="5">
        <v>0</v>
      </c>
      <c r="BC20" t="s">
        <v>933</v>
      </c>
      <c r="BD20" t="s">
        <v>933</v>
      </c>
      <c r="BE20" s="5">
        <v>0</v>
      </c>
      <c r="BF20" t="s">
        <v>933</v>
      </c>
      <c r="BG20" t="s">
        <v>933</v>
      </c>
      <c r="BH20" t="s">
        <v>933</v>
      </c>
      <c r="BI20" t="s">
        <v>933</v>
      </c>
      <c r="BJ20" s="5">
        <v>0</v>
      </c>
      <c r="BK20" s="5">
        <v>0</v>
      </c>
      <c r="BL20" t="s">
        <v>933</v>
      </c>
      <c r="BM20" t="s">
        <v>933</v>
      </c>
      <c r="BN20" s="5">
        <v>0</v>
      </c>
      <c r="BO20">
        <f t="shared" si="0"/>
        <v>33</v>
      </c>
      <c r="BP20">
        <f t="shared" si="1"/>
        <v>2</v>
      </c>
      <c r="BQ20">
        <f t="shared" si="2"/>
        <v>0</v>
      </c>
      <c r="BR20">
        <f t="shared" si="3"/>
        <v>35</v>
      </c>
    </row>
    <row r="21" spans="1:70" x14ac:dyDescent="0.2">
      <c r="A21" s="5">
        <v>23</v>
      </c>
      <c r="B21" t="s">
        <v>933</v>
      </c>
      <c r="C21" t="s">
        <v>933</v>
      </c>
      <c r="D21" s="5">
        <v>0</v>
      </c>
      <c r="E21" s="5">
        <v>0</v>
      </c>
      <c r="F21" t="s">
        <v>933</v>
      </c>
      <c r="G21" s="5">
        <v>0</v>
      </c>
      <c r="H21" s="5">
        <v>0</v>
      </c>
      <c r="I21" s="5">
        <v>0</v>
      </c>
      <c r="J21" s="5">
        <v>0</v>
      </c>
      <c r="K21" t="s">
        <v>933</v>
      </c>
      <c r="L21" t="s">
        <v>933</v>
      </c>
      <c r="M21" s="5">
        <v>0</v>
      </c>
      <c r="N21" s="5">
        <v>0</v>
      </c>
      <c r="O21" s="5">
        <v>0</v>
      </c>
      <c r="P21" t="s">
        <v>933</v>
      </c>
      <c r="Q21" t="s">
        <v>933</v>
      </c>
      <c r="R21" t="s">
        <v>933</v>
      </c>
      <c r="S21" s="5">
        <v>0</v>
      </c>
      <c r="T21" t="s">
        <v>933</v>
      </c>
      <c r="U21" t="s">
        <v>933</v>
      </c>
      <c r="V21" s="5">
        <v>0</v>
      </c>
      <c r="W21" s="5">
        <v>0</v>
      </c>
      <c r="X21" t="s">
        <v>927</v>
      </c>
      <c r="Y21" t="s">
        <v>927</v>
      </c>
      <c r="Z21" s="5">
        <v>0</v>
      </c>
      <c r="AA21" s="5">
        <v>0</v>
      </c>
      <c r="AB21" t="s">
        <v>933</v>
      </c>
      <c r="AC21" t="s">
        <v>933</v>
      </c>
      <c r="AD21" s="5">
        <v>0</v>
      </c>
      <c r="AE21" s="5">
        <v>0</v>
      </c>
      <c r="AF21" s="5">
        <v>0</v>
      </c>
      <c r="AG21" t="s">
        <v>933</v>
      </c>
      <c r="AH21" t="s">
        <v>933</v>
      </c>
      <c r="AI21" t="s">
        <v>933</v>
      </c>
      <c r="AJ21" t="s">
        <v>933</v>
      </c>
      <c r="AK21" t="s">
        <v>933</v>
      </c>
      <c r="AL21" s="5">
        <v>0</v>
      </c>
      <c r="AM21" t="s">
        <v>933</v>
      </c>
      <c r="AN21" t="s">
        <v>933</v>
      </c>
      <c r="AO21" t="s">
        <v>933</v>
      </c>
      <c r="AP21" t="s">
        <v>933</v>
      </c>
      <c r="AQ21" t="s">
        <v>933</v>
      </c>
      <c r="AR21" s="5">
        <v>0</v>
      </c>
      <c r="AS21" s="5">
        <v>0</v>
      </c>
      <c r="AT21" t="s">
        <v>933</v>
      </c>
      <c r="AU21" t="s">
        <v>933</v>
      </c>
      <c r="AV21" s="5">
        <v>0</v>
      </c>
      <c r="AW21" t="s">
        <v>933</v>
      </c>
      <c r="AX21" t="s">
        <v>933</v>
      </c>
      <c r="AY21" s="5">
        <v>0</v>
      </c>
      <c r="AZ21" t="s">
        <v>933</v>
      </c>
      <c r="BA21" s="5">
        <v>0</v>
      </c>
      <c r="BB21" s="5">
        <v>0</v>
      </c>
      <c r="BC21" t="s">
        <v>933</v>
      </c>
      <c r="BD21" s="5">
        <v>0</v>
      </c>
      <c r="BE21" s="5">
        <v>0</v>
      </c>
      <c r="BF21" t="s">
        <v>933</v>
      </c>
      <c r="BG21" s="5">
        <v>0</v>
      </c>
      <c r="BH21" s="5">
        <v>0</v>
      </c>
      <c r="BI21" t="s">
        <v>933</v>
      </c>
      <c r="BJ21" s="5">
        <v>0</v>
      </c>
      <c r="BK21" s="5">
        <v>0</v>
      </c>
      <c r="BL21" t="s">
        <v>933</v>
      </c>
      <c r="BM21" s="5">
        <v>0</v>
      </c>
      <c r="BN21" s="5">
        <v>0</v>
      </c>
      <c r="BO21">
        <f t="shared" si="0"/>
        <v>31</v>
      </c>
      <c r="BP21">
        <f t="shared" si="1"/>
        <v>2</v>
      </c>
      <c r="BQ21">
        <f t="shared" si="2"/>
        <v>0</v>
      </c>
      <c r="BR21">
        <f t="shared" si="3"/>
        <v>33</v>
      </c>
    </row>
    <row r="22" spans="1:70" x14ac:dyDescent="0.2">
      <c r="A22" s="5">
        <v>24</v>
      </c>
      <c r="B22" t="s">
        <v>933</v>
      </c>
      <c r="C22" t="s">
        <v>933</v>
      </c>
      <c r="D22" t="s">
        <v>933</v>
      </c>
      <c r="E22" s="5">
        <v>0</v>
      </c>
      <c r="F22" t="s">
        <v>933</v>
      </c>
      <c r="G22" t="s">
        <v>933</v>
      </c>
      <c r="H22" s="5">
        <v>0</v>
      </c>
      <c r="I22" s="5">
        <v>0</v>
      </c>
      <c r="J22" s="5">
        <v>0</v>
      </c>
      <c r="K22" t="s">
        <v>933</v>
      </c>
      <c r="L22" t="s">
        <v>933</v>
      </c>
      <c r="M22" s="5">
        <v>0</v>
      </c>
      <c r="N22" s="5">
        <v>0</v>
      </c>
      <c r="O22" s="5">
        <v>0</v>
      </c>
      <c r="P22" t="s">
        <v>933</v>
      </c>
      <c r="Q22" t="s">
        <v>933</v>
      </c>
      <c r="R22" t="s">
        <v>933</v>
      </c>
      <c r="S22" s="5">
        <v>0</v>
      </c>
      <c r="T22" t="s">
        <v>933</v>
      </c>
      <c r="U22" t="s">
        <v>933</v>
      </c>
      <c r="V22" t="s">
        <v>933</v>
      </c>
      <c r="W22" s="5">
        <v>0</v>
      </c>
      <c r="X22" t="s">
        <v>933</v>
      </c>
      <c r="Y22" t="s">
        <v>933</v>
      </c>
      <c r="Z22" s="5">
        <v>0</v>
      </c>
      <c r="AA22" s="5">
        <v>0</v>
      </c>
      <c r="AB22" t="s">
        <v>933</v>
      </c>
      <c r="AC22" t="s">
        <v>933</v>
      </c>
      <c r="AD22" s="5">
        <v>0</v>
      </c>
      <c r="AE22" s="5">
        <v>0</v>
      </c>
      <c r="AF22" s="5">
        <v>0</v>
      </c>
      <c r="AG22" t="s">
        <v>933</v>
      </c>
      <c r="AH22" t="s">
        <v>933</v>
      </c>
      <c r="AI22" s="5">
        <v>0</v>
      </c>
      <c r="AJ22" t="s">
        <v>933</v>
      </c>
      <c r="AK22" t="s">
        <v>933</v>
      </c>
      <c r="AL22" s="5">
        <v>0</v>
      </c>
      <c r="AM22" t="s">
        <v>933</v>
      </c>
      <c r="AN22" t="s">
        <v>933</v>
      </c>
      <c r="AO22" s="5">
        <v>0</v>
      </c>
      <c r="AP22" t="s">
        <v>933</v>
      </c>
      <c r="AQ22" t="s">
        <v>933</v>
      </c>
      <c r="AR22" s="5">
        <v>0</v>
      </c>
      <c r="AS22" s="5">
        <v>0</v>
      </c>
      <c r="AT22" t="s">
        <v>933</v>
      </c>
      <c r="AU22" t="s">
        <v>933</v>
      </c>
      <c r="AV22" s="5">
        <v>0</v>
      </c>
      <c r="AW22" t="s">
        <v>933</v>
      </c>
      <c r="AX22" t="s">
        <v>933</v>
      </c>
      <c r="AY22" s="5">
        <v>0</v>
      </c>
      <c r="AZ22" t="s">
        <v>933</v>
      </c>
      <c r="BA22" t="s">
        <v>933</v>
      </c>
      <c r="BB22" s="5">
        <v>0</v>
      </c>
      <c r="BC22" t="s">
        <v>933</v>
      </c>
      <c r="BD22" t="s">
        <v>933</v>
      </c>
      <c r="BE22" s="5">
        <v>0</v>
      </c>
      <c r="BF22" t="s">
        <v>933</v>
      </c>
      <c r="BG22" s="5">
        <v>0</v>
      </c>
      <c r="BH22" s="5">
        <v>0</v>
      </c>
      <c r="BI22" t="s">
        <v>933</v>
      </c>
      <c r="BJ22" t="s">
        <v>933</v>
      </c>
      <c r="BK22" s="5">
        <v>0</v>
      </c>
      <c r="BL22" t="s">
        <v>933</v>
      </c>
      <c r="BM22" t="s">
        <v>933</v>
      </c>
      <c r="BN22" s="5">
        <v>0</v>
      </c>
      <c r="BO22">
        <f t="shared" si="0"/>
        <v>38</v>
      </c>
      <c r="BP22">
        <f t="shared" si="1"/>
        <v>0</v>
      </c>
      <c r="BQ22">
        <f t="shared" si="2"/>
        <v>0</v>
      </c>
      <c r="BR22">
        <f t="shared" si="3"/>
        <v>38</v>
      </c>
    </row>
    <row r="23" spans="1:70" x14ac:dyDescent="0.2">
      <c r="A23" s="5">
        <v>27</v>
      </c>
      <c r="B23" t="s">
        <v>933</v>
      </c>
      <c r="C23" s="5">
        <v>0</v>
      </c>
      <c r="D23" s="5">
        <v>0</v>
      </c>
      <c r="E23" s="5">
        <v>0</v>
      </c>
      <c r="F23" t="s">
        <v>933</v>
      </c>
      <c r="G23" t="s">
        <v>933</v>
      </c>
      <c r="H23" s="5">
        <v>0</v>
      </c>
      <c r="I23" s="5">
        <v>0</v>
      </c>
      <c r="J23" s="5">
        <v>0</v>
      </c>
      <c r="K23" t="s">
        <v>933</v>
      </c>
      <c r="L23" t="s">
        <v>933</v>
      </c>
      <c r="M23" s="5">
        <v>0</v>
      </c>
      <c r="N23" s="5">
        <v>0</v>
      </c>
      <c r="O23" s="5">
        <v>0</v>
      </c>
      <c r="P23" t="s">
        <v>933</v>
      </c>
      <c r="Q23" t="s">
        <v>933</v>
      </c>
      <c r="R23" s="5">
        <v>0</v>
      </c>
      <c r="S23" s="5">
        <v>0</v>
      </c>
      <c r="T23" t="s">
        <v>933</v>
      </c>
      <c r="U23" t="s">
        <v>933</v>
      </c>
      <c r="V23" s="5">
        <v>0</v>
      </c>
      <c r="W23" s="5">
        <v>0</v>
      </c>
      <c r="X23" t="s">
        <v>933</v>
      </c>
      <c r="Y23" t="s">
        <v>933</v>
      </c>
      <c r="Z23" s="5">
        <v>0</v>
      </c>
      <c r="AA23" s="5">
        <v>0</v>
      </c>
      <c r="AB23" t="s">
        <v>933</v>
      </c>
      <c r="AC23" t="s">
        <v>927</v>
      </c>
      <c r="AD23" s="5">
        <v>0</v>
      </c>
      <c r="AE23" s="5">
        <v>0</v>
      </c>
      <c r="AF23" s="5">
        <v>0</v>
      </c>
      <c r="AG23" t="s">
        <v>933</v>
      </c>
      <c r="AH23" s="5">
        <v>0</v>
      </c>
      <c r="AI23" s="5">
        <v>0</v>
      </c>
      <c r="AJ23" t="s">
        <v>933</v>
      </c>
      <c r="AK23" t="s">
        <v>933</v>
      </c>
      <c r="AL23" s="5">
        <v>0</v>
      </c>
      <c r="AM23" t="s">
        <v>933</v>
      </c>
      <c r="AN23" s="5">
        <v>0</v>
      </c>
      <c r="AO23" s="5">
        <v>0</v>
      </c>
      <c r="AP23" t="s">
        <v>933</v>
      </c>
      <c r="AQ23" s="5">
        <v>0</v>
      </c>
      <c r="AR23" s="5">
        <v>0</v>
      </c>
      <c r="AS23" s="5">
        <v>0</v>
      </c>
      <c r="AT23" t="s">
        <v>933</v>
      </c>
      <c r="AU23" t="s">
        <v>933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>
        <f t="shared" si="0"/>
        <v>19</v>
      </c>
      <c r="BP23">
        <f t="shared" si="1"/>
        <v>1</v>
      </c>
      <c r="BQ23">
        <f t="shared" si="2"/>
        <v>0</v>
      </c>
      <c r="BR23">
        <f t="shared" si="3"/>
        <v>20</v>
      </c>
    </row>
    <row r="24" spans="1:70" x14ac:dyDescent="0.2">
      <c r="A24" s="5">
        <v>28</v>
      </c>
      <c r="B24" t="s">
        <v>933</v>
      </c>
      <c r="C24" t="s">
        <v>933</v>
      </c>
      <c r="D24" s="5">
        <v>0</v>
      </c>
      <c r="E24" s="5">
        <v>0</v>
      </c>
      <c r="F24" t="s">
        <v>933</v>
      </c>
      <c r="G24" t="s">
        <v>933</v>
      </c>
      <c r="H24" s="5">
        <v>0</v>
      </c>
      <c r="I24" s="5">
        <v>0</v>
      </c>
      <c r="J24" s="5">
        <v>0</v>
      </c>
      <c r="K24" t="s">
        <v>927</v>
      </c>
      <c r="L24" t="s">
        <v>928</v>
      </c>
      <c r="M24" s="5">
        <v>0</v>
      </c>
      <c r="N24" s="5">
        <v>0</v>
      </c>
      <c r="O24" s="5">
        <v>0</v>
      </c>
      <c r="P24" t="s">
        <v>928</v>
      </c>
      <c r="Q24" s="5">
        <v>0</v>
      </c>
      <c r="R24" s="5">
        <v>0</v>
      </c>
      <c r="S24" s="5">
        <v>0</v>
      </c>
      <c r="T24" t="s">
        <v>933</v>
      </c>
      <c r="U24" t="s">
        <v>927</v>
      </c>
      <c r="V24" s="5">
        <v>0</v>
      </c>
      <c r="W24" s="5">
        <v>0</v>
      </c>
      <c r="X24" t="s">
        <v>933</v>
      </c>
      <c r="Y24" t="s">
        <v>933</v>
      </c>
      <c r="Z24" s="5">
        <v>0</v>
      </c>
      <c r="AA24" s="5">
        <v>0</v>
      </c>
      <c r="AB24" t="s">
        <v>927</v>
      </c>
      <c r="AC24" t="s">
        <v>928</v>
      </c>
      <c r="AD24" s="5">
        <v>0</v>
      </c>
      <c r="AE24" s="5">
        <v>0</v>
      </c>
      <c r="AF24" s="5">
        <v>0</v>
      </c>
      <c r="AG24" t="s">
        <v>933</v>
      </c>
      <c r="AH24" t="s">
        <v>933</v>
      </c>
      <c r="AI24" s="5">
        <v>0</v>
      </c>
      <c r="AJ24" t="s">
        <v>933</v>
      </c>
      <c r="AK24" t="s">
        <v>933</v>
      </c>
      <c r="AL24" s="5">
        <v>0</v>
      </c>
      <c r="AM24" t="s">
        <v>933</v>
      </c>
      <c r="AN24" t="s">
        <v>933</v>
      </c>
      <c r="AO24" s="5">
        <v>0</v>
      </c>
      <c r="AP24" t="s">
        <v>933</v>
      </c>
      <c r="AQ24" t="s">
        <v>927</v>
      </c>
      <c r="AR24" s="5">
        <v>0</v>
      </c>
      <c r="AS24" s="5">
        <v>0</v>
      </c>
      <c r="AT24" t="s">
        <v>933</v>
      </c>
      <c r="AU24" t="s">
        <v>933</v>
      </c>
      <c r="AV24" s="5">
        <v>0</v>
      </c>
      <c r="AW24" t="s">
        <v>927</v>
      </c>
      <c r="AX24" t="s">
        <v>927</v>
      </c>
      <c r="AY24" s="5">
        <v>0</v>
      </c>
      <c r="AZ24" t="s">
        <v>927</v>
      </c>
      <c r="BA24" t="s">
        <v>928</v>
      </c>
      <c r="BB24" s="5">
        <v>0</v>
      </c>
      <c r="BC24" t="s">
        <v>927</v>
      </c>
      <c r="BD24" t="s">
        <v>927</v>
      </c>
      <c r="BE24" s="5">
        <v>0</v>
      </c>
      <c r="BF24" t="s">
        <v>927</v>
      </c>
      <c r="BG24" t="s">
        <v>927</v>
      </c>
      <c r="BH24" s="5">
        <v>0</v>
      </c>
      <c r="BI24" t="s">
        <v>927</v>
      </c>
      <c r="BJ24" t="s">
        <v>927</v>
      </c>
      <c r="BK24" s="5">
        <v>0</v>
      </c>
      <c r="BL24" t="s">
        <v>927</v>
      </c>
      <c r="BM24" s="5">
        <v>0</v>
      </c>
      <c r="BN24" s="5">
        <v>0</v>
      </c>
      <c r="BO24">
        <f t="shared" si="0"/>
        <v>16</v>
      </c>
      <c r="BP24">
        <f t="shared" si="1"/>
        <v>14</v>
      </c>
      <c r="BQ24">
        <f t="shared" si="2"/>
        <v>4</v>
      </c>
      <c r="BR24">
        <f t="shared" si="3"/>
        <v>34</v>
      </c>
    </row>
    <row r="25" spans="1:70" x14ac:dyDescent="0.2">
      <c r="A25" s="5">
        <v>30</v>
      </c>
      <c r="B25" t="s">
        <v>933</v>
      </c>
      <c r="C25" t="s">
        <v>933</v>
      </c>
      <c r="D25" t="s">
        <v>927</v>
      </c>
      <c r="E25" s="5">
        <v>0</v>
      </c>
      <c r="F25" t="s">
        <v>933</v>
      </c>
      <c r="G25" t="s">
        <v>927</v>
      </c>
      <c r="H25" t="s">
        <v>927</v>
      </c>
      <c r="I25" s="5">
        <v>0</v>
      </c>
      <c r="J25" s="5">
        <v>0</v>
      </c>
      <c r="K25" t="s">
        <v>933</v>
      </c>
      <c r="L25" t="s">
        <v>933</v>
      </c>
      <c r="M25" s="5">
        <v>0</v>
      </c>
      <c r="N25" s="5">
        <v>0</v>
      </c>
      <c r="O25" s="5">
        <v>0</v>
      </c>
      <c r="P25" t="s">
        <v>933</v>
      </c>
      <c r="Q25" t="s">
        <v>933</v>
      </c>
      <c r="R25" s="5">
        <v>0</v>
      </c>
      <c r="S25" s="5">
        <v>0</v>
      </c>
      <c r="T25" t="s">
        <v>933</v>
      </c>
      <c r="U25" t="s">
        <v>933</v>
      </c>
      <c r="V25" s="5">
        <v>0</v>
      </c>
      <c r="W25" s="5">
        <v>0</v>
      </c>
      <c r="X25" t="s">
        <v>933</v>
      </c>
      <c r="Y25" t="s">
        <v>933</v>
      </c>
      <c r="Z25" t="s">
        <v>933</v>
      </c>
      <c r="AA25" s="5">
        <v>0</v>
      </c>
      <c r="AB25" t="s">
        <v>933</v>
      </c>
      <c r="AC25" t="s">
        <v>933</v>
      </c>
      <c r="AD25" t="s">
        <v>933</v>
      </c>
      <c r="AE25" s="5">
        <v>0</v>
      </c>
      <c r="AF25" s="5">
        <v>0</v>
      </c>
      <c r="AG25" t="s">
        <v>933</v>
      </c>
      <c r="AH25" t="s">
        <v>933</v>
      </c>
      <c r="AI25" s="5">
        <v>0</v>
      </c>
      <c r="AJ25" t="s">
        <v>933</v>
      </c>
      <c r="AK25" t="s">
        <v>933</v>
      </c>
      <c r="AL25" t="s">
        <v>927</v>
      </c>
      <c r="AM25" t="s">
        <v>933</v>
      </c>
      <c r="AN25" t="s">
        <v>933</v>
      </c>
      <c r="AO25" s="5">
        <v>0</v>
      </c>
      <c r="AP25" t="s">
        <v>933</v>
      </c>
      <c r="AQ25" t="s">
        <v>933</v>
      </c>
      <c r="AR25" s="5">
        <v>0</v>
      </c>
      <c r="AS25" s="5">
        <v>0</v>
      </c>
      <c r="AT25" t="s">
        <v>933</v>
      </c>
      <c r="AU25" t="s">
        <v>933</v>
      </c>
      <c r="AV25" s="5">
        <v>0</v>
      </c>
      <c r="AW25" t="s">
        <v>933</v>
      </c>
      <c r="AX25" t="s">
        <v>933</v>
      </c>
      <c r="AY25" s="5">
        <v>0</v>
      </c>
      <c r="AZ25" t="s">
        <v>933</v>
      </c>
      <c r="BA25" t="s">
        <v>933</v>
      </c>
      <c r="BB25" s="5">
        <v>0</v>
      </c>
      <c r="BC25" t="s">
        <v>933</v>
      </c>
      <c r="BD25" t="s">
        <v>933</v>
      </c>
      <c r="BE25" s="5">
        <v>0</v>
      </c>
      <c r="BF25" t="s">
        <v>933</v>
      </c>
      <c r="BG25" t="s">
        <v>933</v>
      </c>
      <c r="BH25" s="5">
        <v>0</v>
      </c>
      <c r="BI25" t="s">
        <v>933</v>
      </c>
      <c r="BJ25" t="s">
        <v>933</v>
      </c>
      <c r="BK25" s="5">
        <v>0</v>
      </c>
      <c r="BL25" t="s">
        <v>933</v>
      </c>
      <c r="BM25" t="s">
        <v>933</v>
      </c>
      <c r="BN25" s="5">
        <v>0</v>
      </c>
      <c r="BO25">
        <f t="shared" si="0"/>
        <v>37</v>
      </c>
      <c r="BP25">
        <f t="shared" si="1"/>
        <v>4</v>
      </c>
      <c r="BQ25">
        <f t="shared" si="2"/>
        <v>0</v>
      </c>
      <c r="BR25">
        <f t="shared" si="3"/>
        <v>41</v>
      </c>
    </row>
    <row r="26" spans="1:70" x14ac:dyDescent="0.2">
      <c r="A26" s="5">
        <v>31</v>
      </c>
      <c r="B26" t="s">
        <v>933</v>
      </c>
      <c r="C26" t="s">
        <v>933</v>
      </c>
      <c r="D26" t="s">
        <v>933</v>
      </c>
      <c r="E26" s="5">
        <v>0</v>
      </c>
      <c r="F26" t="s">
        <v>933</v>
      </c>
      <c r="G26" t="s">
        <v>933</v>
      </c>
      <c r="H26" s="5">
        <v>0</v>
      </c>
      <c r="I26" s="5">
        <v>0</v>
      </c>
      <c r="J26" s="5">
        <v>0</v>
      </c>
      <c r="K26" t="s">
        <v>933</v>
      </c>
      <c r="L26" t="s">
        <v>933</v>
      </c>
      <c r="M26" s="5">
        <v>0</v>
      </c>
      <c r="N26" s="5">
        <v>0</v>
      </c>
      <c r="O26" s="5">
        <v>0</v>
      </c>
      <c r="P26" t="s">
        <v>933</v>
      </c>
      <c r="Q26" t="s">
        <v>933</v>
      </c>
      <c r="R26" s="5">
        <v>0</v>
      </c>
      <c r="S26" s="5">
        <v>0</v>
      </c>
      <c r="T26" t="s">
        <v>933</v>
      </c>
      <c r="U26" t="s">
        <v>933</v>
      </c>
      <c r="V26" s="5">
        <v>0</v>
      </c>
      <c r="W26" s="5">
        <v>0</v>
      </c>
      <c r="X26" t="s">
        <v>933</v>
      </c>
      <c r="Y26" t="s">
        <v>933</v>
      </c>
      <c r="Z26" s="5">
        <v>0</v>
      </c>
      <c r="AA26" s="5">
        <v>0</v>
      </c>
      <c r="AB26" t="s">
        <v>933</v>
      </c>
      <c r="AC26" t="s">
        <v>933</v>
      </c>
      <c r="AD26" s="5">
        <v>0</v>
      </c>
      <c r="AE26" s="5">
        <v>0</v>
      </c>
      <c r="AF26" s="5">
        <v>0</v>
      </c>
      <c r="AG26" t="s">
        <v>933</v>
      </c>
      <c r="AH26" t="s">
        <v>933</v>
      </c>
      <c r="AI26" s="5">
        <v>0</v>
      </c>
      <c r="AJ26" t="s">
        <v>933</v>
      </c>
      <c r="AK26" t="s">
        <v>933</v>
      </c>
      <c r="AL26" t="s">
        <v>933</v>
      </c>
      <c r="AM26" t="s">
        <v>933</v>
      </c>
      <c r="AN26" t="s">
        <v>933</v>
      </c>
      <c r="AO26" s="5">
        <v>0</v>
      </c>
      <c r="AP26" t="s">
        <v>933</v>
      </c>
      <c r="AQ26" t="s">
        <v>933</v>
      </c>
      <c r="AR26" s="5">
        <v>0</v>
      </c>
      <c r="AS26" s="5">
        <v>0</v>
      </c>
      <c r="AT26" t="s">
        <v>933</v>
      </c>
      <c r="AU26" s="5">
        <v>0</v>
      </c>
      <c r="AV26" s="5">
        <v>0</v>
      </c>
      <c r="AW26" t="s">
        <v>927</v>
      </c>
      <c r="AX26" t="s">
        <v>928</v>
      </c>
      <c r="AY26" s="5">
        <v>0</v>
      </c>
      <c r="AZ26" t="s">
        <v>933</v>
      </c>
      <c r="BA26" t="s">
        <v>933</v>
      </c>
      <c r="BB26" s="5">
        <v>0</v>
      </c>
      <c r="BC26" t="s">
        <v>933</v>
      </c>
      <c r="BD26" t="s">
        <v>933</v>
      </c>
      <c r="BE26" s="5">
        <v>0</v>
      </c>
      <c r="BF26" t="s">
        <v>933</v>
      </c>
      <c r="BG26" t="s">
        <v>933</v>
      </c>
      <c r="BH26" s="5">
        <v>0</v>
      </c>
      <c r="BI26" t="s">
        <v>927</v>
      </c>
      <c r="BJ26" t="s">
        <v>927</v>
      </c>
      <c r="BK26" s="5">
        <v>0</v>
      </c>
      <c r="BL26" t="s">
        <v>933</v>
      </c>
      <c r="BM26" t="s">
        <v>933</v>
      </c>
      <c r="BN26" s="5">
        <v>0</v>
      </c>
      <c r="BO26">
        <f t="shared" si="0"/>
        <v>33</v>
      </c>
      <c r="BP26">
        <f t="shared" si="1"/>
        <v>3</v>
      </c>
      <c r="BQ26">
        <f t="shared" si="2"/>
        <v>1</v>
      </c>
      <c r="BR26">
        <f t="shared" si="3"/>
        <v>37</v>
      </c>
    </row>
    <row r="27" spans="1:70" x14ac:dyDescent="0.2">
      <c r="A27" s="5">
        <v>32</v>
      </c>
      <c r="B27" t="s">
        <v>933</v>
      </c>
      <c r="C27" t="s">
        <v>933</v>
      </c>
      <c r="D27" s="5">
        <v>0</v>
      </c>
      <c r="E27" s="5">
        <v>0</v>
      </c>
      <c r="F27" t="s">
        <v>933</v>
      </c>
      <c r="G27" t="s">
        <v>933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t="s">
        <v>933</v>
      </c>
      <c r="Q27" t="s">
        <v>933</v>
      </c>
      <c r="R27" s="5">
        <v>0</v>
      </c>
      <c r="S27" s="5">
        <v>0</v>
      </c>
      <c r="T27" t="s">
        <v>933</v>
      </c>
      <c r="U27" t="s">
        <v>933</v>
      </c>
      <c r="V27" s="5">
        <v>0</v>
      </c>
      <c r="W27" s="5">
        <v>0</v>
      </c>
      <c r="X27" t="s">
        <v>933</v>
      </c>
      <c r="Y27" t="s">
        <v>933</v>
      </c>
      <c r="Z27" s="5">
        <v>0</v>
      </c>
      <c r="AA27" s="5">
        <v>0</v>
      </c>
      <c r="AB27" t="s">
        <v>933</v>
      </c>
      <c r="AC27" t="s">
        <v>933</v>
      </c>
      <c r="AD27" s="5">
        <v>0</v>
      </c>
      <c r="AE27" s="5">
        <v>0</v>
      </c>
      <c r="AF27" s="5">
        <v>0</v>
      </c>
      <c r="AG27" t="s">
        <v>933</v>
      </c>
      <c r="AH27" t="s">
        <v>933</v>
      </c>
      <c r="AI27" s="5">
        <v>0</v>
      </c>
      <c r="AJ27" t="s">
        <v>933</v>
      </c>
      <c r="AK27" s="5">
        <v>0</v>
      </c>
      <c r="AL27" s="5">
        <v>0</v>
      </c>
      <c r="AM27" t="s">
        <v>933</v>
      </c>
      <c r="AN27" s="5">
        <v>0</v>
      </c>
      <c r="AO27" s="5">
        <v>0</v>
      </c>
      <c r="AP27" t="s">
        <v>933</v>
      </c>
      <c r="AQ27" s="5">
        <v>0</v>
      </c>
      <c r="AR27" s="5">
        <v>0</v>
      </c>
      <c r="AS27" s="5">
        <v>0</v>
      </c>
      <c r="AT27" t="s">
        <v>933</v>
      </c>
      <c r="AU27" t="s">
        <v>933</v>
      </c>
      <c r="AV27" s="5">
        <v>0</v>
      </c>
      <c r="AW27" s="5">
        <v>0</v>
      </c>
      <c r="AX27" s="5">
        <v>0</v>
      </c>
      <c r="AY27" s="5">
        <v>0</v>
      </c>
      <c r="AZ27" t="s">
        <v>933</v>
      </c>
      <c r="BA27" s="5">
        <v>0</v>
      </c>
      <c r="BB27" s="5">
        <v>0</v>
      </c>
      <c r="BC27" t="s">
        <v>933</v>
      </c>
      <c r="BD27" s="5">
        <v>0</v>
      </c>
      <c r="BE27" s="5">
        <v>0</v>
      </c>
      <c r="BF27" t="s">
        <v>933</v>
      </c>
      <c r="BG27" t="s">
        <v>933</v>
      </c>
      <c r="BH27" s="5">
        <v>0</v>
      </c>
      <c r="BI27" t="s">
        <v>933</v>
      </c>
      <c r="BJ27" t="s">
        <v>933</v>
      </c>
      <c r="BK27" s="5">
        <v>0</v>
      </c>
      <c r="BL27" t="s">
        <v>933</v>
      </c>
      <c r="BM27" t="s">
        <v>933</v>
      </c>
      <c r="BN27" s="5">
        <v>0</v>
      </c>
      <c r="BO27">
        <f t="shared" si="0"/>
        <v>27</v>
      </c>
      <c r="BP27">
        <f t="shared" si="1"/>
        <v>0</v>
      </c>
      <c r="BQ27">
        <f t="shared" si="2"/>
        <v>0</v>
      </c>
      <c r="BR27">
        <f t="shared" si="3"/>
        <v>27</v>
      </c>
    </row>
    <row r="28" spans="1:70" x14ac:dyDescent="0.2">
      <c r="A28" s="5">
        <v>33</v>
      </c>
      <c r="B28" t="s">
        <v>933</v>
      </c>
      <c r="C28" t="s">
        <v>933</v>
      </c>
      <c r="D28" s="5">
        <v>0</v>
      </c>
      <c r="E28" s="5">
        <v>0</v>
      </c>
      <c r="F28" t="s">
        <v>928</v>
      </c>
      <c r="G28" t="s">
        <v>933</v>
      </c>
      <c r="H28" s="5">
        <v>0</v>
      </c>
      <c r="I28" s="5">
        <v>0</v>
      </c>
      <c r="J28" s="5">
        <v>0</v>
      </c>
      <c r="K28" t="s">
        <v>933</v>
      </c>
      <c r="L28" t="s">
        <v>933</v>
      </c>
      <c r="M28" s="5">
        <v>0</v>
      </c>
      <c r="N28" s="5">
        <v>0</v>
      </c>
      <c r="O28" s="5">
        <v>0</v>
      </c>
      <c r="P28" t="s">
        <v>933</v>
      </c>
      <c r="Q28" t="s">
        <v>933</v>
      </c>
      <c r="R28" t="s">
        <v>933</v>
      </c>
      <c r="S28" s="5">
        <v>0</v>
      </c>
      <c r="T28" t="s">
        <v>933</v>
      </c>
      <c r="U28" t="s">
        <v>933</v>
      </c>
      <c r="V28" t="s">
        <v>933</v>
      </c>
      <c r="W28" s="5">
        <v>0</v>
      </c>
      <c r="X28" t="s">
        <v>933</v>
      </c>
      <c r="Y28" t="s">
        <v>933</v>
      </c>
      <c r="Z28" s="5">
        <v>0</v>
      </c>
      <c r="AA28" s="5">
        <v>0</v>
      </c>
      <c r="AB28" t="s">
        <v>933</v>
      </c>
      <c r="AC28" t="s">
        <v>933</v>
      </c>
      <c r="AD28" s="5">
        <v>0</v>
      </c>
      <c r="AE28" s="5">
        <v>0</v>
      </c>
      <c r="AF28" s="5">
        <v>0</v>
      </c>
      <c r="AG28" t="s">
        <v>933</v>
      </c>
      <c r="AH28" t="s">
        <v>933</v>
      </c>
      <c r="AI28" s="5">
        <v>0</v>
      </c>
      <c r="AJ28" t="s">
        <v>933</v>
      </c>
      <c r="AK28" t="s">
        <v>933</v>
      </c>
      <c r="AL28" s="5">
        <v>0</v>
      </c>
      <c r="AM28" t="s">
        <v>933</v>
      </c>
      <c r="AN28" t="s">
        <v>933</v>
      </c>
      <c r="AO28" t="s">
        <v>933</v>
      </c>
      <c r="AP28" t="s">
        <v>933</v>
      </c>
      <c r="AQ28" t="s">
        <v>933</v>
      </c>
      <c r="AR28" s="5">
        <v>0</v>
      </c>
      <c r="AS28" s="5">
        <v>0</v>
      </c>
      <c r="AT28" t="s">
        <v>933</v>
      </c>
      <c r="AU28" t="s">
        <v>933</v>
      </c>
      <c r="AV28" s="5">
        <v>0</v>
      </c>
      <c r="AW28" t="s">
        <v>933</v>
      </c>
      <c r="AX28" t="s">
        <v>933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>
        <f t="shared" si="0"/>
        <v>28</v>
      </c>
      <c r="BP28">
        <f t="shared" si="1"/>
        <v>0</v>
      </c>
      <c r="BQ28">
        <f t="shared" si="2"/>
        <v>1</v>
      </c>
      <c r="BR28">
        <f t="shared" si="3"/>
        <v>29</v>
      </c>
    </row>
    <row r="29" spans="1:70" x14ac:dyDescent="0.2">
      <c r="A29" s="5">
        <v>34</v>
      </c>
      <c r="B29" t="s">
        <v>933</v>
      </c>
      <c r="C29" t="s">
        <v>933</v>
      </c>
      <c r="D29" t="s">
        <v>933</v>
      </c>
      <c r="E29" s="5">
        <v>0</v>
      </c>
      <c r="F29" t="s">
        <v>933</v>
      </c>
      <c r="G29" t="s">
        <v>933</v>
      </c>
      <c r="H29" s="5">
        <v>0</v>
      </c>
      <c r="I29" s="5">
        <v>0</v>
      </c>
      <c r="J29" s="5">
        <v>0</v>
      </c>
      <c r="K29" t="s">
        <v>933</v>
      </c>
      <c r="L29" t="s">
        <v>933</v>
      </c>
      <c r="M29" s="5">
        <v>0</v>
      </c>
      <c r="N29" s="5">
        <v>0</v>
      </c>
      <c r="O29" s="5">
        <v>0</v>
      </c>
      <c r="P29" t="s">
        <v>933</v>
      </c>
      <c r="Q29" t="s">
        <v>933</v>
      </c>
      <c r="R29" s="5">
        <v>0</v>
      </c>
      <c r="S29" s="5">
        <v>0</v>
      </c>
      <c r="T29" t="s">
        <v>933</v>
      </c>
      <c r="U29" t="s">
        <v>933</v>
      </c>
      <c r="V29" s="5">
        <v>0</v>
      </c>
      <c r="W29" s="5">
        <v>0</v>
      </c>
      <c r="X29" t="s">
        <v>933</v>
      </c>
      <c r="Y29" t="s">
        <v>933</v>
      </c>
      <c r="Z29" s="5">
        <v>0</v>
      </c>
      <c r="AA29" s="5">
        <v>0</v>
      </c>
      <c r="AB29" t="s">
        <v>933</v>
      </c>
      <c r="AC29" t="s">
        <v>933</v>
      </c>
      <c r="AD29" s="5">
        <v>0</v>
      </c>
      <c r="AE29" s="5">
        <v>0</v>
      </c>
      <c r="AF29" s="5">
        <v>0</v>
      </c>
      <c r="AG29" t="s">
        <v>933</v>
      </c>
      <c r="AH29" t="s">
        <v>933</v>
      </c>
      <c r="AI29" t="s">
        <v>933</v>
      </c>
      <c r="AJ29" t="s">
        <v>933</v>
      </c>
      <c r="AK29" s="5">
        <v>0</v>
      </c>
      <c r="AL29" s="5">
        <v>0</v>
      </c>
      <c r="AM29" t="s">
        <v>933</v>
      </c>
      <c r="AN29" t="s">
        <v>933</v>
      </c>
      <c r="AO29" s="5">
        <v>0</v>
      </c>
      <c r="AP29" t="s">
        <v>933</v>
      </c>
      <c r="AQ29" t="s">
        <v>933</v>
      </c>
      <c r="AR29" s="5">
        <v>0</v>
      </c>
      <c r="AS29" s="5">
        <v>0</v>
      </c>
      <c r="AT29" t="s">
        <v>933</v>
      </c>
      <c r="AU29" t="s">
        <v>933</v>
      </c>
      <c r="AV29" s="5">
        <v>0</v>
      </c>
      <c r="AW29" t="s">
        <v>933</v>
      </c>
      <c r="AX29" t="s">
        <v>933</v>
      </c>
      <c r="AY29" s="5">
        <v>0</v>
      </c>
      <c r="AZ29" t="s">
        <v>933</v>
      </c>
      <c r="BA29" t="s">
        <v>933</v>
      </c>
      <c r="BB29" s="5">
        <v>0</v>
      </c>
      <c r="BC29" t="s">
        <v>933</v>
      </c>
      <c r="BD29" t="s">
        <v>933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>
        <f t="shared" si="0"/>
        <v>31</v>
      </c>
      <c r="BP29">
        <f t="shared" si="1"/>
        <v>0</v>
      </c>
      <c r="BQ29">
        <f t="shared" si="2"/>
        <v>0</v>
      </c>
      <c r="BR29">
        <f t="shared" si="3"/>
        <v>31</v>
      </c>
    </row>
    <row r="30" spans="1:70" x14ac:dyDescent="0.2">
      <c r="A30" s="5">
        <v>35</v>
      </c>
      <c r="B30" t="s">
        <v>933</v>
      </c>
      <c r="C30" t="s">
        <v>933</v>
      </c>
      <c r="D30" s="5">
        <v>0</v>
      </c>
      <c r="E30" s="5">
        <v>0</v>
      </c>
      <c r="F30" t="s">
        <v>933</v>
      </c>
      <c r="G30" t="s">
        <v>933</v>
      </c>
      <c r="H30" t="s">
        <v>933</v>
      </c>
      <c r="I30" s="5">
        <v>0</v>
      </c>
      <c r="J30" s="5">
        <v>0</v>
      </c>
      <c r="K30" t="s">
        <v>933</v>
      </c>
      <c r="L30" t="s">
        <v>933</v>
      </c>
      <c r="M30" s="5">
        <v>0</v>
      </c>
      <c r="N30" s="5">
        <v>0</v>
      </c>
      <c r="O30" s="5">
        <v>0</v>
      </c>
      <c r="P30" t="s">
        <v>933</v>
      </c>
      <c r="Q30" t="s">
        <v>933</v>
      </c>
      <c r="R30" t="s">
        <v>933</v>
      </c>
      <c r="S30" s="5">
        <v>0</v>
      </c>
      <c r="T30" t="s">
        <v>933</v>
      </c>
      <c r="U30" t="s">
        <v>933</v>
      </c>
      <c r="V30" t="s">
        <v>933</v>
      </c>
      <c r="W30" s="5">
        <v>0</v>
      </c>
      <c r="X30" t="s">
        <v>933</v>
      </c>
      <c r="Y30" t="s">
        <v>933</v>
      </c>
      <c r="Z30" s="5">
        <v>0</v>
      </c>
      <c r="AA30" s="5">
        <v>0</v>
      </c>
      <c r="AB30" t="s">
        <v>933</v>
      </c>
      <c r="AC30" s="5">
        <v>0</v>
      </c>
      <c r="AD30" s="5">
        <v>0</v>
      </c>
      <c r="AE30" s="5">
        <v>0</v>
      </c>
      <c r="AF30" s="5">
        <v>0</v>
      </c>
      <c r="AG30" t="s">
        <v>933</v>
      </c>
      <c r="AH30" s="5">
        <v>0</v>
      </c>
      <c r="AI30" s="5">
        <v>0</v>
      </c>
      <c r="AJ30" t="s">
        <v>933</v>
      </c>
      <c r="AK30" s="5">
        <v>0</v>
      </c>
      <c r="AL30" s="5">
        <v>0</v>
      </c>
      <c r="AM30" t="s">
        <v>933</v>
      </c>
      <c r="AN30" t="s">
        <v>933</v>
      </c>
      <c r="AO30" s="5">
        <v>0</v>
      </c>
      <c r="AP30" t="s">
        <v>933</v>
      </c>
      <c r="AQ30" s="5">
        <v>0</v>
      </c>
      <c r="AR30" s="5">
        <v>0</v>
      </c>
      <c r="AS30" s="5">
        <v>0</v>
      </c>
      <c r="AT30" t="s">
        <v>933</v>
      </c>
      <c r="AU30" t="s">
        <v>933</v>
      </c>
      <c r="AV30" s="5">
        <v>0</v>
      </c>
      <c r="AW30" t="s">
        <v>933</v>
      </c>
      <c r="AX30" s="5">
        <v>0</v>
      </c>
      <c r="AY30" s="5">
        <v>0</v>
      </c>
      <c r="AZ30" t="s">
        <v>933</v>
      </c>
      <c r="BA30" s="5">
        <v>0</v>
      </c>
      <c r="BB30" s="5">
        <v>0</v>
      </c>
      <c r="BC30" t="s">
        <v>933</v>
      </c>
      <c r="BD30" t="s">
        <v>933</v>
      </c>
      <c r="BE30" s="5">
        <v>0</v>
      </c>
      <c r="BF30" t="s">
        <v>933</v>
      </c>
      <c r="BG30" t="s">
        <v>933</v>
      </c>
      <c r="BH30" s="5">
        <v>0</v>
      </c>
      <c r="BI30" t="s">
        <v>933</v>
      </c>
      <c r="BJ30" t="s">
        <v>933</v>
      </c>
      <c r="BK30" s="5">
        <v>0</v>
      </c>
      <c r="BL30" t="s">
        <v>933</v>
      </c>
      <c r="BM30" t="s">
        <v>933</v>
      </c>
      <c r="BN30" s="5">
        <v>0</v>
      </c>
      <c r="BO30">
        <f t="shared" si="0"/>
        <v>33</v>
      </c>
      <c r="BP30">
        <f t="shared" si="1"/>
        <v>0</v>
      </c>
      <c r="BQ30">
        <f t="shared" si="2"/>
        <v>0</v>
      </c>
      <c r="BR30">
        <f t="shared" si="3"/>
        <v>33</v>
      </c>
    </row>
    <row r="31" spans="1:70" x14ac:dyDescent="0.2">
      <c r="A31" s="5">
        <v>36</v>
      </c>
      <c r="B31" t="s">
        <v>933</v>
      </c>
      <c r="C31" t="s">
        <v>933</v>
      </c>
      <c r="D31" s="5">
        <v>0</v>
      </c>
      <c r="E31" s="5">
        <v>0</v>
      </c>
      <c r="F31" t="s">
        <v>933</v>
      </c>
      <c r="G31" t="s">
        <v>933</v>
      </c>
      <c r="H31" s="5">
        <v>0</v>
      </c>
      <c r="I31" s="5">
        <v>0</v>
      </c>
      <c r="J31" s="5">
        <v>0</v>
      </c>
      <c r="K31" t="s">
        <v>933</v>
      </c>
      <c r="L31" t="s">
        <v>933</v>
      </c>
      <c r="M31" s="5">
        <v>0</v>
      </c>
      <c r="N31" s="5">
        <v>0</v>
      </c>
      <c r="O31" s="5">
        <v>0</v>
      </c>
      <c r="P31" t="s">
        <v>933</v>
      </c>
      <c r="Q31" t="s">
        <v>933</v>
      </c>
      <c r="R31" s="5">
        <v>0</v>
      </c>
      <c r="S31" s="5">
        <v>0</v>
      </c>
      <c r="T31" t="s">
        <v>933</v>
      </c>
      <c r="U31" t="s">
        <v>933</v>
      </c>
      <c r="V31" s="5">
        <v>0</v>
      </c>
      <c r="W31" s="5">
        <v>0</v>
      </c>
      <c r="X31" t="s">
        <v>933</v>
      </c>
      <c r="Y31" t="s">
        <v>933</v>
      </c>
      <c r="Z31" s="5">
        <v>0</v>
      </c>
      <c r="AA31" s="5">
        <v>0</v>
      </c>
      <c r="AB31" t="s">
        <v>933</v>
      </c>
      <c r="AC31" t="s">
        <v>933</v>
      </c>
      <c r="AD31" s="5">
        <v>0</v>
      </c>
      <c r="AE31" s="5">
        <v>0</v>
      </c>
      <c r="AF31" s="5">
        <v>0</v>
      </c>
      <c r="AG31" t="s">
        <v>933</v>
      </c>
      <c r="AH31" t="s">
        <v>933</v>
      </c>
      <c r="AI31" s="5">
        <v>0</v>
      </c>
      <c r="AJ31" t="s">
        <v>933</v>
      </c>
      <c r="AK31" t="s">
        <v>933</v>
      </c>
      <c r="AL31" s="5">
        <v>0</v>
      </c>
      <c r="AM31" t="s">
        <v>933</v>
      </c>
      <c r="AN31" t="s">
        <v>933</v>
      </c>
      <c r="AO31" s="5">
        <v>0</v>
      </c>
      <c r="AP31" t="s">
        <v>933</v>
      </c>
      <c r="AQ31" t="s">
        <v>933</v>
      </c>
      <c r="AR31" s="5">
        <v>0</v>
      </c>
      <c r="AS31" s="5">
        <v>0</v>
      </c>
      <c r="AT31" t="s">
        <v>933</v>
      </c>
      <c r="AU31" t="s">
        <v>933</v>
      </c>
      <c r="AV31" s="5">
        <v>0</v>
      </c>
      <c r="AW31" t="s">
        <v>933</v>
      </c>
      <c r="AX31" t="s">
        <v>933</v>
      </c>
      <c r="AY31" s="5">
        <v>0</v>
      </c>
      <c r="AZ31" t="s">
        <v>933</v>
      </c>
      <c r="BA31" t="s">
        <v>933</v>
      </c>
      <c r="BB31" s="5">
        <v>0</v>
      </c>
      <c r="BC31" t="s">
        <v>933</v>
      </c>
      <c r="BD31" t="s">
        <v>933</v>
      </c>
      <c r="BE31" s="5">
        <v>0</v>
      </c>
      <c r="BF31" t="s">
        <v>933</v>
      </c>
      <c r="BG31" t="s">
        <v>933</v>
      </c>
      <c r="BH31" s="5">
        <v>0</v>
      </c>
      <c r="BI31" t="s">
        <v>933</v>
      </c>
      <c r="BJ31" t="s">
        <v>933</v>
      </c>
      <c r="BK31" s="5">
        <v>0</v>
      </c>
      <c r="BL31" t="s">
        <v>933</v>
      </c>
      <c r="BM31" t="s">
        <v>933</v>
      </c>
      <c r="BN31" s="5">
        <v>0</v>
      </c>
      <c r="BO31">
        <f t="shared" si="0"/>
        <v>36</v>
      </c>
      <c r="BP31">
        <f t="shared" si="1"/>
        <v>0</v>
      </c>
      <c r="BQ31">
        <f t="shared" si="2"/>
        <v>0</v>
      </c>
      <c r="BR31">
        <f t="shared" si="3"/>
        <v>36</v>
      </c>
    </row>
    <row r="32" spans="1:70" x14ac:dyDescent="0.2">
      <c r="A32" s="5">
        <v>37</v>
      </c>
      <c r="B32" t="s">
        <v>933</v>
      </c>
      <c r="C32" t="s">
        <v>933</v>
      </c>
      <c r="D32" s="5">
        <v>0</v>
      </c>
      <c r="E32" s="5">
        <v>0</v>
      </c>
      <c r="F32" t="s">
        <v>933</v>
      </c>
      <c r="G32" t="s">
        <v>933</v>
      </c>
      <c r="H32" s="5">
        <v>0</v>
      </c>
      <c r="I32" s="5">
        <v>0</v>
      </c>
      <c r="J32" s="5">
        <v>0</v>
      </c>
      <c r="K32" t="s">
        <v>933</v>
      </c>
      <c r="L32" t="s">
        <v>933</v>
      </c>
      <c r="M32" s="5">
        <v>0</v>
      </c>
      <c r="N32" s="5">
        <v>0</v>
      </c>
      <c r="O32" s="5">
        <v>0</v>
      </c>
      <c r="P32" t="s">
        <v>933</v>
      </c>
      <c r="Q32" t="s">
        <v>933</v>
      </c>
      <c r="R32" s="5">
        <v>0</v>
      </c>
      <c r="S32" s="5">
        <v>0</v>
      </c>
      <c r="T32" t="s">
        <v>933</v>
      </c>
      <c r="U32" t="s">
        <v>933</v>
      </c>
      <c r="V32" s="5">
        <v>0</v>
      </c>
      <c r="W32" s="5">
        <v>0</v>
      </c>
      <c r="X32" t="s">
        <v>933</v>
      </c>
      <c r="Y32" t="s">
        <v>933</v>
      </c>
      <c r="Z32" t="s">
        <v>933</v>
      </c>
      <c r="AA32" s="5">
        <v>0</v>
      </c>
      <c r="AB32" t="s">
        <v>933</v>
      </c>
      <c r="AC32" t="s">
        <v>933</v>
      </c>
      <c r="AD32" t="s">
        <v>933</v>
      </c>
      <c r="AE32" s="5">
        <v>0</v>
      </c>
      <c r="AF32" s="5">
        <v>0</v>
      </c>
      <c r="AG32" t="s">
        <v>933</v>
      </c>
      <c r="AH32" t="s">
        <v>933</v>
      </c>
      <c r="AI32" s="5">
        <v>0</v>
      </c>
      <c r="AJ32" t="s">
        <v>933</v>
      </c>
      <c r="AK32" t="s">
        <v>933</v>
      </c>
      <c r="AL32" s="5">
        <v>0</v>
      </c>
      <c r="AM32" t="s">
        <v>933</v>
      </c>
      <c r="AN32" t="s">
        <v>933</v>
      </c>
      <c r="AO32" s="5">
        <v>0</v>
      </c>
      <c r="AP32" t="s">
        <v>933</v>
      </c>
      <c r="AQ32" t="s">
        <v>933</v>
      </c>
      <c r="AR32" s="5">
        <v>0</v>
      </c>
      <c r="AS32" s="5">
        <v>0</v>
      </c>
      <c r="AT32" t="s">
        <v>933</v>
      </c>
      <c r="AU32" t="s">
        <v>933</v>
      </c>
      <c r="AV32" s="5">
        <v>0</v>
      </c>
      <c r="AW32" t="s">
        <v>933</v>
      </c>
      <c r="AX32" t="s">
        <v>933</v>
      </c>
      <c r="AY32" s="5">
        <v>0</v>
      </c>
      <c r="AZ32" t="s">
        <v>933</v>
      </c>
      <c r="BA32" t="s">
        <v>933</v>
      </c>
      <c r="BB32" s="5">
        <v>0</v>
      </c>
      <c r="BC32" t="s">
        <v>933</v>
      </c>
      <c r="BD32" t="s">
        <v>933</v>
      </c>
      <c r="BE32" s="5">
        <v>0</v>
      </c>
      <c r="BF32" t="s">
        <v>933</v>
      </c>
      <c r="BG32" t="s">
        <v>933</v>
      </c>
      <c r="BH32" s="5">
        <v>0</v>
      </c>
      <c r="BI32" t="s">
        <v>933</v>
      </c>
      <c r="BJ32" s="5">
        <v>0</v>
      </c>
      <c r="BK32" s="5">
        <v>0</v>
      </c>
      <c r="BL32" t="s">
        <v>933</v>
      </c>
      <c r="BM32" t="s">
        <v>933</v>
      </c>
      <c r="BN32" s="5">
        <v>0</v>
      </c>
      <c r="BO32">
        <f t="shared" si="0"/>
        <v>37</v>
      </c>
      <c r="BP32">
        <f t="shared" si="1"/>
        <v>0</v>
      </c>
      <c r="BQ32">
        <f t="shared" si="2"/>
        <v>0</v>
      </c>
      <c r="BR32">
        <f t="shared" si="3"/>
        <v>37</v>
      </c>
    </row>
    <row r="33" spans="1:70" x14ac:dyDescent="0.2">
      <c r="A33" s="5">
        <v>38</v>
      </c>
      <c r="B33" t="s">
        <v>933</v>
      </c>
      <c r="C33" t="s">
        <v>933</v>
      </c>
      <c r="D33" t="s">
        <v>933</v>
      </c>
      <c r="E33" s="5">
        <v>0</v>
      </c>
      <c r="F33" t="s">
        <v>933</v>
      </c>
      <c r="G33" t="s">
        <v>933</v>
      </c>
      <c r="H33" s="5">
        <v>0</v>
      </c>
      <c r="I33" s="5">
        <v>0</v>
      </c>
      <c r="J33" s="5">
        <v>0</v>
      </c>
      <c r="K33" t="s">
        <v>933</v>
      </c>
      <c r="L33" t="s">
        <v>933</v>
      </c>
      <c r="M33" s="5">
        <v>0</v>
      </c>
      <c r="N33" s="5">
        <v>0</v>
      </c>
      <c r="O33" s="5">
        <v>0</v>
      </c>
      <c r="P33" t="s">
        <v>933</v>
      </c>
      <c r="Q33" t="s">
        <v>933</v>
      </c>
      <c r="R33" s="5">
        <v>0</v>
      </c>
      <c r="S33" s="5">
        <v>0</v>
      </c>
      <c r="T33" t="s">
        <v>933</v>
      </c>
      <c r="U33" t="s">
        <v>933</v>
      </c>
      <c r="V33" s="5">
        <v>0</v>
      </c>
      <c r="W33" s="5">
        <v>0</v>
      </c>
      <c r="X33" t="s">
        <v>933</v>
      </c>
      <c r="Y33" t="s">
        <v>933</v>
      </c>
      <c r="Z33" s="5">
        <v>0</v>
      </c>
      <c r="AA33" s="5">
        <v>0</v>
      </c>
      <c r="AB33" t="s">
        <v>933</v>
      </c>
      <c r="AC33" t="s">
        <v>933</v>
      </c>
      <c r="AD33" s="5">
        <v>0</v>
      </c>
      <c r="AE33" s="5">
        <v>0</v>
      </c>
      <c r="AF33" s="5">
        <v>0</v>
      </c>
      <c r="AG33" t="s">
        <v>933</v>
      </c>
      <c r="AH33" t="s">
        <v>933</v>
      </c>
      <c r="AI33" s="5">
        <v>0</v>
      </c>
      <c r="AJ33" t="s">
        <v>933</v>
      </c>
      <c r="AK33" t="s">
        <v>933</v>
      </c>
      <c r="AL33" t="s">
        <v>933</v>
      </c>
      <c r="AM33" t="s">
        <v>933</v>
      </c>
      <c r="AN33" s="5">
        <v>0</v>
      </c>
      <c r="AO33" s="5">
        <v>0</v>
      </c>
      <c r="AP33" t="s">
        <v>933</v>
      </c>
      <c r="AQ33" t="s">
        <v>933</v>
      </c>
      <c r="AR33" s="5">
        <v>0</v>
      </c>
      <c r="AS33" s="5">
        <v>0</v>
      </c>
      <c r="AT33" t="s">
        <v>933</v>
      </c>
      <c r="AU33" t="s">
        <v>933</v>
      </c>
      <c r="AV33" s="5">
        <v>0</v>
      </c>
      <c r="AW33" t="s">
        <v>933</v>
      </c>
      <c r="AX33" t="s">
        <v>933</v>
      </c>
      <c r="AY33" s="5">
        <v>0</v>
      </c>
      <c r="AZ33" t="s">
        <v>933</v>
      </c>
      <c r="BA33" t="s">
        <v>933</v>
      </c>
      <c r="BB33" s="5">
        <v>0</v>
      </c>
      <c r="BC33" t="s">
        <v>933</v>
      </c>
      <c r="BD33" t="s">
        <v>933</v>
      </c>
      <c r="BE33" s="5">
        <v>0</v>
      </c>
      <c r="BF33" t="s">
        <v>933</v>
      </c>
      <c r="BG33" t="s">
        <v>933</v>
      </c>
      <c r="BH33" s="5">
        <v>0</v>
      </c>
      <c r="BI33" t="s">
        <v>933</v>
      </c>
      <c r="BJ33" t="s">
        <v>933</v>
      </c>
      <c r="BK33" s="5">
        <v>0</v>
      </c>
      <c r="BL33" t="s">
        <v>933</v>
      </c>
      <c r="BM33" t="s">
        <v>933</v>
      </c>
      <c r="BN33" s="5">
        <v>0</v>
      </c>
      <c r="BO33">
        <f t="shared" si="0"/>
        <v>37</v>
      </c>
      <c r="BP33">
        <f t="shared" si="1"/>
        <v>0</v>
      </c>
      <c r="BQ33">
        <f t="shared" si="2"/>
        <v>0</v>
      </c>
      <c r="BR33">
        <f t="shared" si="3"/>
        <v>37</v>
      </c>
    </row>
    <row r="34" spans="1:70" x14ac:dyDescent="0.2">
      <c r="A34" s="5">
        <v>39</v>
      </c>
      <c r="B34" t="s">
        <v>933</v>
      </c>
      <c r="C34" s="5">
        <v>0</v>
      </c>
      <c r="D34" s="5">
        <v>0</v>
      </c>
      <c r="E34" s="5">
        <v>0</v>
      </c>
      <c r="F34" t="s">
        <v>933</v>
      </c>
      <c r="G34" t="s">
        <v>933</v>
      </c>
      <c r="H34" s="5">
        <v>0</v>
      </c>
      <c r="I34" s="5">
        <v>0</v>
      </c>
      <c r="J34" s="5">
        <v>0</v>
      </c>
      <c r="K34" t="s">
        <v>933</v>
      </c>
      <c r="L34" t="s">
        <v>933</v>
      </c>
      <c r="M34" s="5">
        <v>0</v>
      </c>
      <c r="N34" s="5">
        <v>0</v>
      </c>
      <c r="O34" s="5">
        <v>0</v>
      </c>
      <c r="P34" t="s">
        <v>933</v>
      </c>
      <c r="Q34" t="s">
        <v>933</v>
      </c>
      <c r="R34" s="5">
        <v>0</v>
      </c>
      <c r="S34" s="5">
        <v>0</v>
      </c>
      <c r="T34" t="s">
        <v>933</v>
      </c>
      <c r="U34" t="s">
        <v>933</v>
      </c>
      <c r="V34" s="5">
        <v>0</v>
      </c>
      <c r="W34" s="5">
        <v>0</v>
      </c>
      <c r="X34" t="s">
        <v>933</v>
      </c>
      <c r="Y34" t="s">
        <v>933</v>
      </c>
      <c r="Z34" s="5">
        <v>0</v>
      </c>
      <c r="AA34" s="5">
        <v>0</v>
      </c>
      <c r="AB34" t="s">
        <v>933</v>
      </c>
      <c r="AC34" t="s">
        <v>933</v>
      </c>
      <c r="AD34" s="5">
        <v>0</v>
      </c>
      <c r="AE34" s="5">
        <v>0</v>
      </c>
      <c r="AF34" s="5">
        <v>0</v>
      </c>
      <c r="AG34" t="s">
        <v>933</v>
      </c>
      <c r="AH34" t="s">
        <v>933</v>
      </c>
      <c r="AI34" s="5">
        <v>0</v>
      </c>
      <c r="AJ34" t="s">
        <v>933</v>
      </c>
      <c r="AK34" t="s">
        <v>933</v>
      </c>
      <c r="AL34" s="5">
        <v>0</v>
      </c>
      <c r="AM34" t="s">
        <v>933</v>
      </c>
      <c r="AN34" t="s">
        <v>933</v>
      </c>
      <c r="AO34" t="s">
        <v>933</v>
      </c>
      <c r="AP34" t="s">
        <v>933</v>
      </c>
      <c r="AQ34" t="s">
        <v>933</v>
      </c>
      <c r="AR34" t="s">
        <v>933</v>
      </c>
      <c r="AS34" t="s">
        <v>933</v>
      </c>
      <c r="AT34" t="s">
        <v>933</v>
      </c>
      <c r="AU34" t="s">
        <v>933</v>
      </c>
      <c r="AV34" s="5">
        <v>0</v>
      </c>
      <c r="AW34" t="s">
        <v>933</v>
      </c>
      <c r="AX34" t="s">
        <v>933</v>
      </c>
      <c r="AY34" t="s">
        <v>933</v>
      </c>
      <c r="AZ34" t="s">
        <v>933</v>
      </c>
      <c r="BA34" t="s">
        <v>933</v>
      </c>
      <c r="BB34" s="5">
        <v>0</v>
      </c>
      <c r="BC34" t="s">
        <v>933</v>
      </c>
      <c r="BD34" t="s">
        <v>933</v>
      </c>
      <c r="BE34" s="5">
        <v>0</v>
      </c>
      <c r="BF34" t="s">
        <v>933</v>
      </c>
      <c r="BG34" t="s">
        <v>933</v>
      </c>
      <c r="BH34" s="5">
        <v>0</v>
      </c>
      <c r="BI34" t="s">
        <v>933</v>
      </c>
      <c r="BJ34" s="5">
        <v>0</v>
      </c>
      <c r="BK34" s="5">
        <v>0</v>
      </c>
      <c r="BL34" t="s">
        <v>933</v>
      </c>
      <c r="BM34" t="s">
        <v>933</v>
      </c>
      <c r="BN34" s="5">
        <v>0</v>
      </c>
      <c r="BO34">
        <f t="shared" si="0"/>
        <v>38</v>
      </c>
      <c r="BP34">
        <f t="shared" si="1"/>
        <v>0</v>
      </c>
      <c r="BQ34">
        <f t="shared" si="2"/>
        <v>0</v>
      </c>
      <c r="BR34">
        <f t="shared" si="3"/>
        <v>38</v>
      </c>
    </row>
    <row r="35" spans="1:70" x14ac:dyDescent="0.2">
      <c r="A35" s="5">
        <v>40</v>
      </c>
      <c r="B35" t="s">
        <v>933</v>
      </c>
      <c r="C35" t="s">
        <v>933</v>
      </c>
      <c r="D35" s="5">
        <v>0</v>
      </c>
      <c r="E35" s="5">
        <v>0</v>
      </c>
      <c r="F35" t="s">
        <v>933</v>
      </c>
      <c r="G35" t="s">
        <v>933</v>
      </c>
      <c r="H35" s="5">
        <v>0</v>
      </c>
      <c r="I35" s="5">
        <v>0</v>
      </c>
      <c r="J35" s="5">
        <v>0</v>
      </c>
      <c r="K35" t="s">
        <v>927</v>
      </c>
      <c r="L35" t="s">
        <v>927</v>
      </c>
      <c r="M35" s="5">
        <v>0</v>
      </c>
      <c r="N35" s="5">
        <v>0</v>
      </c>
      <c r="O35" s="5">
        <v>0</v>
      </c>
      <c r="P35" t="s">
        <v>933</v>
      </c>
      <c r="Q35" t="s">
        <v>933</v>
      </c>
      <c r="R35" s="5">
        <v>0</v>
      </c>
      <c r="S35" s="5">
        <v>0</v>
      </c>
      <c r="T35" t="s">
        <v>933</v>
      </c>
      <c r="U35" t="s">
        <v>933</v>
      </c>
      <c r="V35" s="5">
        <v>0</v>
      </c>
      <c r="W35" s="5">
        <v>0</v>
      </c>
      <c r="X35" t="s">
        <v>933</v>
      </c>
      <c r="Y35" t="s">
        <v>933</v>
      </c>
      <c r="Z35" s="5">
        <v>0</v>
      </c>
      <c r="AA35" s="5">
        <v>0</v>
      </c>
      <c r="AB35" t="s">
        <v>933</v>
      </c>
      <c r="AC35" t="s">
        <v>933</v>
      </c>
      <c r="AD35" t="s">
        <v>933</v>
      </c>
      <c r="AE35" s="5">
        <v>0</v>
      </c>
      <c r="AF35" s="5">
        <v>0</v>
      </c>
      <c r="AG35" t="s">
        <v>933</v>
      </c>
      <c r="AH35" t="s">
        <v>927</v>
      </c>
      <c r="AI35" t="s">
        <v>933</v>
      </c>
      <c r="AJ35" t="s">
        <v>933</v>
      </c>
      <c r="AK35" t="s">
        <v>933</v>
      </c>
      <c r="AL35" s="5">
        <v>0</v>
      </c>
      <c r="AM35" t="s">
        <v>933</v>
      </c>
      <c r="AN35" t="s">
        <v>928</v>
      </c>
      <c r="AO35" s="5">
        <v>0</v>
      </c>
      <c r="AP35" t="s">
        <v>927</v>
      </c>
      <c r="AQ35" t="s">
        <v>933</v>
      </c>
      <c r="AR35" s="5">
        <v>0</v>
      </c>
      <c r="AS35" s="5">
        <v>0</v>
      </c>
      <c r="AT35" t="s">
        <v>933</v>
      </c>
      <c r="AU35" s="5">
        <v>0</v>
      </c>
      <c r="AV35" s="5">
        <v>0</v>
      </c>
      <c r="AW35" t="s">
        <v>933</v>
      </c>
      <c r="AX35" t="s">
        <v>933</v>
      </c>
      <c r="AY35" s="5">
        <v>0</v>
      </c>
      <c r="AZ35" t="s">
        <v>933</v>
      </c>
      <c r="BA35" t="s">
        <v>933</v>
      </c>
      <c r="BB35" s="5">
        <v>0</v>
      </c>
      <c r="BC35" t="s">
        <v>933</v>
      </c>
      <c r="BD35" s="5">
        <v>0</v>
      </c>
      <c r="BE35" s="5">
        <v>0</v>
      </c>
      <c r="BF35" t="s">
        <v>927</v>
      </c>
      <c r="BG35" t="s">
        <v>933</v>
      </c>
      <c r="BH35" t="s">
        <v>927</v>
      </c>
      <c r="BI35" t="s">
        <v>927</v>
      </c>
      <c r="BJ35" t="s">
        <v>927</v>
      </c>
      <c r="BK35" s="5">
        <v>0</v>
      </c>
      <c r="BL35" t="s">
        <v>933</v>
      </c>
      <c r="BM35" s="5">
        <v>0</v>
      </c>
      <c r="BN35" s="5">
        <v>0</v>
      </c>
      <c r="BO35">
        <f t="shared" si="0"/>
        <v>27</v>
      </c>
      <c r="BP35">
        <f t="shared" si="1"/>
        <v>8</v>
      </c>
      <c r="BQ35">
        <f t="shared" si="2"/>
        <v>1</v>
      </c>
      <c r="BR35">
        <f t="shared" si="3"/>
        <v>36</v>
      </c>
    </row>
    <row r="36" spans="1:70" x14ac:dyDescent="0.2">
      <c r="A36" s="5">
        <v>41</v>
      </c>
      <c r="B36" t="s">
        <v>933</v>
      </c>
      <c r="C36" s="5">
        <v>0</v>
      </c>
      <c r="D36" s="5">
        <v>0</v>
      </c>
      <c r="E36" s="5">
        <v>0</v>
      </c>
      <c r="F36" t="s">
        <v>933</v>
      </c>
      <c r="G36" t="s">
        <v>933</v>
      </c>
      <c r="H36" s="5">
        <v>0</v>
      </c>
      <c r="I36" s="5">
        <v>0</v>
      </c>
      <c r="J36" s="5">
        <v>0</v>
      </c>
      <c r="K36" t="s">
        <v>933</v>
      </c>
      <c r="L36" t="s">
        <v>933</v>
      </c>
      <c r="M36" s="5">
        <v>0</v>
      </c>
      <c r="N36" s="5">
        <v>0</v>
      </c>
      <c r="O36" s="5">
        <v>0</v>
      </c>
      <c r="P36" t="s">
        <v>933</v>
      </c>
      <c r="Q36" t="s">
        <v>933</v>
      </c>
      <c r="R36" s="5">
        <v>0</v>
      </c>
      <c r="S36" s="5">
        <v>0</v>
      </c>
      <c r="T36" t="s">
        <v>933</v>
      </c>
      <c r="U36" t="s">
        <v>933</v>
      </c>
      <c r="V36" s="5">
        <v>0</v>
      </c>
      <c r="W36" s="5">
        <v>0</v>
      </c>
      <c r="X36" t="s">
        <v>933</v>
      </c>
      <c r="Y36" t="s">
        <v>933</v>
      </c>
      <c r="Z36" s="5">
        <v>0</v>
      </c>
      <c r="AA36" s="5">
        <v>0</v>
      </c>
      <c r="AB36" t="s">
        <v>933</v>
      </c>
      <c r="AC36" t="s">
        <v>933</v>
      </c>
      <c r="AD36" s="5">
        <v>0</v>
      </c>
      <c r="AE36" s="5">
        <v>0</v>
      </c>
      <c r="AF36" s="5">
        <v>0</v>
      </c>
      <c r="AG36" t="s">
        <v>933</v>
      </c>
      <c r="AH36" t="s">
        <v>933</v>
      </c>
      <c r="AI36" s="5">
        <v>0</v>
      </c>
      <c r="AJ36" t="s">
        <v>933</v>
      </c>
      <c r="AK36" s="5">
        <v>0</v>
      </c>
      <c r="AL36" s="5">
        <v>0</v>
      </c>
      <c r="AM36" t="s">
        <v>933</v>
      </c>
      <c r="AN36" t="s">
        <v>933</v>
      </c>
      <c r="AO36" s="5">
        <v>0</v>
      </c>
      <c r="AP36" t="s">
        <v>933</v>
      </c>
      <c r="AQ36" t="s">
        <v>933</v>
      </c>
      <c r="AR36" s="5">
        <v>0</v>
      </c>
      <c r="AS36" s="5">
        <v>0</v>
      </c>
      <c r="AT36" t="s">
        <v>933</v>
      </c>
      <c r="AU36" t="s">
        <v>933</v>
      </c>
      <c r="AV36" s="5">
        <v>0</v>
      </c>
      <c r="AW36" t="s">
        <v>933</v>
      </c>
      <c r="AX36" t="s">
        <v>933</v>
      </c>
      <c r="AY36" s="5">
        <v>0</v>
      </c>
      <c r="AZ36" t="s">
        <v>933</v>
      </c>
      <c r="BA36" t="s">
        <v>933</v>
      </c>
      <c r="BB36" s="5">
        <v>0</v>
      </c>
      <c r="BC36" t="s">
        <v>933</v>
      </c>
      <c r="BD36" t="s">
        <v>933</v>
      </c>
      <c r="BE36" s="5">
        <v>0</v>
      </c>
      <c r="BF36" t="s">
        <v>933</v>
      </c>
      <c r="BG36" t="s">
        <v>933</v>
      </c>
      <c r="BH36" s="5">
        <v>0</v>
      </c>
      <c r="BI36" t="s">
        <v>933</v>
      </c>
      <c r="BJ36" s="5">
        <v>0</v>
      </c>
      <c r="BK36" s="5">
        <v>0</v>
      </c>
      <c r="BL36" t="s">
        <v>933</v>
      </c>
      <c r="BM36" t="s">
        <v>933</v>
      </c>
      <c r="BN36" s="5">
        <v>0</v>
      </c>
      <c r="BO36">
        <f t="shared" si="0"/>
        <v>33</v>
      </c>
      <c r="BP36">
        <f t="shared" si="1"/>
        <v>0</v>
      </c>
      <c r="BQ36">
        <f t="shared" si="2"/>
        <v>0</v>
      </c>
      <c r="BR36">
        <f t="shared" si="3"/>
        <v>33</v>
      </c>
    </row>
    <row r="37" spans="1:70" x14ac:dyDescent="0.2">
      <c r="A37" s="5">
        <v>44</v>
      </c>
      <c r="B37" t="s">
        <v>933</v>
      </c>
      <c r="C37" t="s">
        <v>933</v>
      </c>
      <c r="D37" t="s">
        <v>933</v>
      </c>
      <c r="E37" s="5">
        <v>0</v>
      </c>
      <c r="F37" t="s">
        <v>933</v>
      </c>
      <c r="G37" t="s">
        <v>933</v>
      </c>
      <c r="H37" s="5">
        <v>0</v>
      </c>
      <c r="I37" s="5">
        <v>0</v>
      </c>
      <c r="J37" s="5">
        <v>0</v>
      </c>
      <c r="K37" t="s">
        <v>933</v>
      </c>
      <c r="L37" t="s">
        <v>933</v>
      </c>
      <c r="M37" s="5">
        <v>0</v>
      </c>
      <c r="N37" s="5">
        <v>0</v>
      </c>
      <c r="O37" s="5">
        <v>0</v>
      </c>
      <c r="P37" t="s">
        <v>933</v>
      </c>
      <c r="Q37" t="s">
        <v>933</v>
      </c>
      <c r="R37" s="5">
        <v>0</v>
      </c>
      <c r="S37" s="5">
        <v>0</v>
      </c>
      <c r="T37" t="s">
        <v>933</v>
      </c>
      <c r="U37" t="s">
        <v>933</v>
      </c>
      <c r="V37" s="5">
        <v>0</v>
      </c>
      <c r="W37" s="5">
        <v>0</v>
      </c>
      <c r="X37" t="s">
        <v>933</v>
      </c>
      <c r="Y37" t="s">
        <v>933</v>
      </c>
      <c r="Z37" s="5">
        <v>0</v>
      </c>
      <c r="AA37" s="5">
        <v>0</v>
      </c>
      <c r="AB37" t="s">
        <v>933</v>
      </c>
      <c r="AC37" s="5">
        <v>0</v>
      </c>
      <c r="AD37" s="5">
        <v>0</v>
      </c>
      <c r="AE37" s="5">
        <v>0</v>
      </c>
      <c r="AF37" s="5">
        <v>0</v>
      </c>
      <c r="AG37" t="s">
        <v>933</v>
      </c>
      <c r="AH37" s="5">
        <v>0</v>
      </c>
      <c r="AI37" s="5">
        <v>0</v>
      </c>
      <c r="AJ37" t="s">
        <v>933</v>
      </c>
      <c r="AK37" s="5">
        <v>0</v>
      </c>
      <c r="AL37" s="5">
        <v>0</v>
      </c>
      <c r="AM37" t="s">
        <v>933</v>
      </c>
      <c r="AN37" t="s">
        <v>933</v>
      </c>
      <c r="AO37" s="5">
        <v>0</v>
      </c>
      <c r="AP37" t="s">
        <v>933</v>
      </c>
      <c r="AQ37" s="5">
        <v>0</v>
      </c>
      <c r="AR37" s="5">
        <v>0</v>
      </c>
      <c r="AS37" s="5">
        <v>0</v>
      </c>
      <c r="AT37" t="s">
        <v>933</v>
      </c>
      <c r="AU37" s="5">
        <v>0</v>
      </c>
      <c r="AV37" s="5">
        <v>0</v>
      </c>
      <c r="AW37" t="s">
        <v>933</v>
      </c>
      <c r="AX37" s="5">
        <v>0</v>
      </c>
      <c r="AY37" s="5">
        <v>0</v>
      </c>
      <c r="AZ37" t="s">
        <v>933</v>
      </c>
      <c r="BA37" s="5">
        <v>0</v>
      </c>
      <c r="BB37" s="5">
        <v>0</v>
      </c>
      <c r="BC37" t="s">
        <v>933</v>
      </c>
      <c r="BD37" t="s">
        <v>933</v>
      </c>
      <c r="BE37" s="5">
        <v>0</v>
      </c>
      <c r="BF37" t="s">
        <v>933</v>
      </c>
      <c r="BG37" s="5">
        <v>0</v>
      </c>
      <c r="BH37" s="5">
        <v>0</v>
      </c>
      <c r="BI37" t="s">
        <v>933</v>
      </c>
      <c r="BJ37" s="5">
        <v>0</v>
      </c>
      <c r="BK37" s="5">
        <v>0</v>
      </c>
      <c r="BL37" t="s">
        <v>933</v>
      </c>
      <c r="BM37" s="5">
        <v>0</v>
      </c>
      <c r="BN37" s="5">
        <v>0</v>
      </c>
      <c r="BO37">
        <f t="shared" si="0"/>
        <v>27</v>
      </c>
      <c r="BP37">
        <f t="shared" si="1"/>
        <v>0</v>
      </c>
      <c r="BQ37">
        <f t="shared" si="2"/>
        <v>0</v>
      </c>
      <c r="BR37">
        <f t="shared" si="3"/>
        <v>27</v>
      </c>
    </row>
    <row r="38" spans="1:70" x14ac:dyDescent="0.2">
      <c r="A38" s="5">
        <v>45</v>
      </c>
      <c r="B38" t="s">
        <v>933</v>
      </c>
      <c r="C38" t="s">
        <v>933</v>
      </c>
      <c r="D38" s="5">
        <v>0</v>
      </c>
      <c r="E38" s="5">
        <v>0</v>
      </c>
      <c r="F38" t="s">
        <v>933</v>
      </c>
      <c r="G38" t="s">
        <v>933</v>
      </c>
      <c r="H38" s="5">
        <v>0</v>
      </c>
      <c r="I38" s="5">
        <v>0</v>
      </c>
      <c r="J38" s="5">
        <v>0</v>
      </c>
      <c r="K38" t="s">
        <v>933</v>
      </c>
      <c r="L38" t="s">
        <v>933</v>
      </c>
      <c r="M38" s="5">
        <v>0</v>
      </c>
      <c r="N38" s="5">
        <v>0</v>
      </c>
      <c r="O38" s="5">
        <v>0</v>
      </c>
      <c r="P38" t="s">
        <v>933</v>
      </c>
      <c r="Q38" t="s">
        <v>933</v>
      </c>
      <c r="R38" s="5">
        <v>0</v>
      </c>
      <c r="S38" s="5">
        <v>0</v>
      </c>
      <c r="T38" t="s">
        <v>933</v>
      </c>
      <c r="U38" t="s">
        <v>933</v>
      </c>
      <c r="V38" s="5">
        <v>0</v>
      </c>
      <c r="W38" s="5">
        <v>0</v>
      </c>
      <c r="X38" t="s">
        <v>933</v>
      </c>
      <c r="Y38" t="s">
        <v>933</v>
      </c>
      <c r="Z38" s="5">
        <v>0</v>
      </c>
      <c r="AA38" s="5">
        <v>0</v>
      </c>
      <c r="AB38" t="s">
        <v>933</v>
      </c>
      <c r="AC38" s="5">
        <v>0</v>
      </c>
      <c r="AD38" s="5">
        <v>0</v>
      </c>
      <c r="AE38" s="5">
        <v>0</v>
      </c>
      <c r="AF38" s="5">
        <v>0</v>
      </c>
      <c r="AG38" t="s">
        <v>933</v>
      </c>
      <c r="AH38" t="s">
        <v>933</v>
      </c>
      <c r="AI38" s="5">
        <v>0</v>
      </c>
      <c r="AJ38" t="s">
        <v>933</v>
      </c>
      <c r="AK38" t="s">
        <v>933</v>
      </c>
      <c r="AL38" s="5">
        <v>0</v>
      </c>
      <c r="AM38" t="s">
        <v>933</v>
      </c>
      <c r="AN38" t="s">
        <v>933</v>
      </c>
      <c r="AO38" s="5">
        <v>0</v>
      </c>
      <c r="AP38" t="s">
        <v>933</v>
      </c>
      <c r="AQ38" t="s">
        <v>933</v>
      </c>
      <c r="AR38" t="s">
        <v>933</v>
      </c>
      <c r="AS38" s="5">
        <v>0</v>
      </c>
      <c r="AT38" t="s">
        <v>933</v>
      </c>
      <c r="AU38" t="s">
        <v>933</v>
      </c>
      <c r="AV38" t="s">
        <v>933</v>
      </c>
      <c r="AW38" t="s">
        <v>933</v>
      </c>
      <c r="AX38" t="s">
        <v>933</v>
      </c>
      <c r="AY38" s="5">
        <v>0</v>
      </c>
      <c r="AZ38" t="s">
        <v>933</v>
      </c>
      <c r="BA38" t="s">
        <v>933</v>
      </c>
      <c r="BB38" s="5">
        <v>0</v>
      </c>
      <c r="BC38" t="s">
        <v>933</v>
      </c>
      <c r="BD38" t="s">
        <v>933</v>
      </c>
      <c r="BE38" s="5">
        <v>0</v>
      </c>
      <c r="BF38" t="s">
        <v>933</v>
      </c>
      <c r="BG38" t="s">
        <v>933</v>
      </c>
      <c r="BH38" s="5">
        <v>0</v>
      </c>
      <c r="BI38" t="s">
        <v>933</v>
      </c>
      <c r="BJ38" t="s">
        <v>933</v>
      </c>
      <c r="BK38" s="5">
        <v>0</v>
      </c>
      <c r="BL38" t="s">
        <v>933</v>
      </c>
      <c r="BM38" t="s">
        <v>933</v>
      </c>
      <c r="BN38" s="5">
        <v>0</v>
      </c>
      <c r="BO38">
        <f t="shared" si="0"/>
        <v>37</v>
      </c>
      <c r="BP38">
        <f t="shared" si="1"/>
        <v>0</v>
      </c>
      <c r="BQ38">
        <f t="shared" si="2"/>
        <v>0</v>
      </c>
      <c r="BR38">
        <f t="shared" si="3"/>
        <v>37</v>
      </c>
    </row>
    <row r="39" spans="1:70" x14ac:dyDescent="0.2">
      <c r="A39" s="5">
        <v>46</v>
      </c>
      <c r="B39" t="s">
        <v>933</v>
      </c>
      <c r="C39" t="s">
        <v>933</v>
      </c>
      <c r="D39" t="s">
        <v>933</v>
      </c>
      <c r="E39" s="5">
        <v>0</v>
      </c>
      <c r="F39" t="s">
        <v>933</v>
      </c>
      <c r="G39" t="s">
        <v>927</v>
      </c>
      <c r="H39" s="5">
        <v>0</v>
      </c>
      <c r="I39" s="5">
        <v>0</v>
      </c>
      <c r="J39" s="5">
        <v>0</v>
      </c>
      <c r="K39" t="s">
        <v>933</v>
      </c>
      <c r="L39" t="s">
        <v>933</v>
      </c>
      <c r="M39" t="s">
        <v>933</v>
      </c>
      <c r="N39" s="5">
        <v>0</v>
      </c>
      <c r="O39" s="5">
        <v>0</v>
      </c>
      <c r="P39" t="s">
        <v>933</v>
      </c>
      <c r="Q39" t="s">
        <v>927</v>
      </c>
      <c r="R39" s="5">
        <v>0</v>
      </c>
      <c r="S39" s="5">
        <v>0</v>
      </c>
      <c r="T39" t="s">
        <v>933</v>
      </c>
      <c r="U39" t="s">
        <v>927</v>
      </c>
      <c r="V39" s="5">
        <v>0</v>
      </c>
      <c r="W39" s="5">
        <v>0</v>
      </c>
      <c r="X39" t="s">
        <v>928</v>
      </c>
      <c r="Y39" t="s">
        <v>928</v>
      </c>
      <c r="Z39" t="s">
        <v>928</v>
      </c>
      <c r="AA39" s="5">
        <v>0</v>
      </c>
      <c r="AB39" t="s">
        <v>933</v>
      </c>
      <c r="AC39" t="s">
        <v>933</v>
      </c>
      <c r="AD39" t="s">
        <v>933</v>
      </c>
      <c r="AE39" s="5">
        <v>0</v>
      </c>
      <c r="AF39" s="5">
        <v>0</v>
      </c>
      <c r="AG39" t="s">
        <v>927</v>
      </c>
      <c r="AH39" t="s">
        <v>928</v>
      </c>
      <c r="AI39" s="5">
        <v>0</v>
      </c>
      <c r="AJ39" t="s">
        <v>927</v>
      </c>
      <c r="AK39" t="s">
        <v>927</v>
      </c>
      <c r="AL39" s="5">
        <v>0</v>
      </c>
      <c r="AM39" t="s">
        <v>927</v>
      </c>
      <c r="AN39" t="s">
        <v>927</v>
      </c>
      <c r="AO39" s="5">
        <v>0</v>
      </c>
      <c r="AP39" t="s">
        <v>933</v>
      </c>
      <c r="AQ39" t="s">
        <v>933</v>
      </c>
      <c r="AR39" s="5">
        <v>0</v>
      </c>
      <c r="AS39" s="5">
        <v>0</v>
      </c>
      <c r="AT39" t="s">
        <v>933</v>
      </c>
      <c r="AU39" t="s">
        <v>927</v>
      </c>
      <c r="AV39" s="5">
        <v>0</v>
      </c>
      <c r="AW39" t="s">
        <v>933</v>
      </c>
      <c r="AX39" t="s">
        <v>933</v>
      </c>
      <c r="AY39" t="s">
        <v>933</v>
      </c>
      <c r="AZ39" t="s">
        <v>928</v>
      </c>
      <c r="BA39" t="s">
        <v>928</v>
      </c>
      <c r="BB39" s="5">
        <v>0</v>
      </c>
      <c r="BC39" t="s">
        <v>927</v>
      </c>
      <c r="BD39" s="5">
        <v>0</v>
      </c>
      <c r="BE39" s="5">
        <v>0</v>
      </c>
      <c r="BF39" t="s">
        <v>928</v>
      </c>
      <c r="BG39" s="5">
        <v>0</v>
      </c>
      <c r="BH39" s="5">
        <v>0</v>
      </c>
      <c r="BI39" t="s">
        <v>933</v>
      </c>
      <c r="BJ39" t="s">
        <v>933</v>
      </c>
      <c r="BK39" s="5">
        <v>0</v>
      </c>
      <c r="BL39" t="s">
        <v>933</v>
      </c>
      <c r="BM39" s="5">
        <v>0</v>
      </c>
      <c r="BN39" s="5">
        <v>0</v>
      </c>
      <c r="BO39">
        <f t="shared" si="0"/>
        <v>21</v>
      </c>
      <c r="BP39">
        <f t="shared" si="1"/>
        <v>10</v>
      </c>
      <c r="BQ39">
        <f t="shared" si="2"/>
        <v>7</v>
      </c>
      <c r="BR39">
        <f t="shared" si="3"/>
        <v>38</v>
      </c>
    </row>
    <row r="40" spans="1:70" x14ac:dyDescent="0.2">
      <c r="A40" s="5">
        <v>47</v>
      </c>
      <c r="B40" t="s">
        <v>933</v>
      </c>
      <c r="C40" t="s">
        <v>933</v>
      </c>
      <c r="D40" t="s">
        <v>933</v>
      </c>
      <c r="E40" s="5">
        <v>0</v>
      </c>
      <c r="F40" t="s">
        <v>933</v>
      </c>
      <c r="G40" t="s">
        <v>933</v>
      </c>
      <c r="H40" t="s">
        <v>933</v>
      </c>
      <c r="I40" s="5">
        <v>0</v>
      </c>
      <c r="J40" s="5">
        <v>0</v>
      </c>
      <c r="K40" t="s">
        <v>933</v>
      </c>
      <c r="L40" t="s">
        <v>933</v>
      </c>
      <c r="M40" s="5">
        <v>0</v>
      </c>
      <c r="N40" s="5">
        <v>0</v>
      </c>
      <c r="O40" s="5">
        <v>0</v>
      </c>
      <c r="P40" t="s">
        <v>928</v>
      </c>
      <c r="Q40" t="s">
        <v>928</v>
      </c>
      <c r="R40" t="s">
        <v>928</v>
      </c>
      <c r="S40" s="5">
        <v>0</v>
      </c>
      <c r="T40" t="s">
        <v>933</v>
      </c>
      <c r="U40" t="s">
        <v>927</v>
      </c>
      <c r="V40" s="5">
        <v>0</v>
      </c>
      <c r="W40" s="5">
        <v>0</v>
      </c>
      <c r="X40" t="s">
        <v>933</v>
      </c>
      <c r="Y40" t="s">
        <v>933</v>
      </c>
      <c r="Z40" s="5">
        <v>0</v>
      </c>
      <c r="AA40" s="5">
        <v>0</v>
      </c>
      <c r="AB40" t="s">
        <v>933</v>
      </c>
      <c r="AC40" t="s">
        <v>933</v>
      </c>
      <c r="AD40" t="s">
        <v>933</v>
      </c>
      <c r="AE40" s="5">
        <v>0</v>
      </c>
      <c r="AF40" s="5">
        <v>0</v>
      </c>
      <c r="AG40" t="s">
        <v>933</v>
      </c>
      <c r="AH40" t="s">
        <v>933</v>
      </c>
      <c r="AI40" s="5">
        <v>0</v>
      </c>
      <c r="AJ40" t="s">
        <v>933</v>
      </c>
      <c r="AK40" t="s">
        <v>933</v>
      </c>
      <c r="AL40" s="5">
        <v>0</v>
      </c>
      <c r="AM40" t="s">
        <v>933</v>
      </c>
      <c r="AN40" t="s">
        <v>933</v>
      </c>
      <c r="AO40" s="5">
        <v>0</v>
      </c>
      <c r="AP40" t="s">
        <v>933</v>
      </c>
      <c r="AQ40" t="s">
        <v>933</v>
      </c>
      <c r="AR40" s="5">
        <v>0</v>
      </c>
      <c r="AS40" s="5">
        <v>0</v>
      </c>
      <c r="AT40" t="s">
        <v>933</v>
      </c>
      <c r="AU40" t="s">
        <v>933</v>
      </c>
      <c r="AV40" s="5">
        <v>0</v>
      </c>
      <c r="AW40" t="s">
        <v>933</v>
      </c>
      <c r="AX40" t="s">
        <v>933</v>
      </c>
      <c r="AY40" t="s">
        <v>933</v>
      </c>
      <c r="AZ40" t="s">
        <v>933</v>
      </c>
      <c r="BA40" t="s">
        <v>933</v>
      </c>
      <c r="BB40" s="5">
        <v>0</v>
      </c>
      <c r="BC40" t="s">
        <v>933</v>
      </c>
      <c r="BD40" t="s">
        <v>933</v>
      </c>
      <c r="BE40" s="5">
        <v>0</v>
      </c>
      <c r="BF40" t="s">
        <v>927</v>
      </c>
      <c r="BG40" t="s">
        <v>927</v>
      </c>
      <c r="BH40" s="5">
        <v>0</v>
      </c>
      <c r="BI40" t="s">
        <v>933</v>
      </c>
      <c r="BJ40" t="s">
        <v>933</v>
      </c>
      <c r="BK40" s="5">
        <v>0</v>
      </c>
      <c r="BL40" t="s">
        <v>933</v>
      </c>
      <c r="BM40" t="s">
        <v>933</v>
      </c>
      <c r="BN40" s="5">
        <v>0</v>
      </c>
      <c r="BO40">
        <f t="shared" si="0"/>
        <v>35</v>
      </c>
      <c r="BP40">
        <f t="shared" si="1"/>
        <v>3</v>
      </c>
      <c r="BQ40">
        <f t="shared" si="2"/>
        <v>3</v>
      </c>
      <c r="BR40">
        <f t="shared" si="3"/>
        <v>41</v>
      </c>
    </row>
    <row r="41" spans="1:70" x14ac:dyDescent="0.2">
      <c r="A41" s="5">
        <v>48</v>
      </c>
      <c r="B41" t="s">
        <v>933</v>
      </c>
      <c r="C41" t="s">
        <v>933</v>
      </c>
      <c r="D41" s="5">
        <v>0</v>
      </c>
      <c r="E41" s="5">
        <v>0</v>
      </c>
      <c r="F41" t="s">
        <v>933</v>
      </c>
      <c r="G41" t="s">
        <v>927</v>
      </c>
      <c r="H41" s="5">
        <v>0</v>
      </c>
      <c r="I41" s="5">
        <v>0</v>
      </c>
      <c r="J41" s="5">
        <v>0</v>
      </c>
      <c r="K41" t="s">
        <v>933</v>
      </c>
      <c r="L41" t="s">
        <v>933</v>
      </c>
      <c r="M41" t="s">
        <v>933</v>
      </c>
      <c r="N41" s="5">
        <v>0</v>
      </c>
      <c r="O41" s="5">
        <v>0</v>
      </c>
      <c r="P41" t="s">
        <v>933</v>
      </c>
      <c r="Q41" s="5">
        <v>0</v>
      </c>
      <c r="R41" s="5">
        <v>0</v>
      </c>
      <c r="S41" s="5">
        <v>0</v>
      </c>
      <c r="T41" t="s">
        <v>933</v>
      </c>
      <c r="U41" t="s">
        <v>933</v>
      </c>
      <c r="V41" s="5">
        <v>0</v>
      </c>
      <c r="W41" s="5">
        <v>0</v>
      </c>
      <c r="X41" t="s">
        <v>933</v>
      </c>
      <c r="Y41" t="s">
        <v>933</v>
      </c>
      <c r="Z41" s="5">
        <v>0</v>
      </c>
      <c r="AA41" s="5">
        <v>0</v>
      </c>
      <c r="AB41" t="s">
        <v>933</v>
      </c>
      <c r="AC41" t="s">
        <v>933</v>
      </c>
      <c r="AD41" s="5">
        <v>0</v>
      </c>
      <c r="AE41" s="5">
        <v>0</v>
      </c>
      <c r="AF41" s="5">
        <v>0</v>
      </c>
      <c r="AG41" t="s">
        <v>933</v>
      </c>
      <c r="AH41" s="5">
        <v>0</v>
      </c>
      <c r="AI41" s="5">
        <v>0</v>
      </c>
      <c r="AJ41" t="s">
        <v>933</v>
      </c>
      <c r="AK41" t="s">
        <v>933</v>
      </c>
      <c r="AL41" s="5">
        <v>0</v>
      </c>
      <c r="AM41" t="s">
        <v>933</v>
      </c>
      <c r="AN41" t="s">
        <v>933</v>
      </c>
      <c r="AO41" s="5">
        <v>0</v>
      </c>
      <c r="AP41" t="s">
        <v>933</v>
      </c>
      <c r="AQ41" t="s">
        <v>933</v>
      </c>
      <c r="AR41" s="5">
        <v>0</v>
      </c>
      <c r="AS41" s="5">
        <v>0</v>
      </c>
      <c r="AT41" t="s">
        <v>933</v>
      </c>
      <c r="AU41" s="5">
        <v>0</v>
      </c>
      <c r="AV41" s="5">
        <v>0</v>
      </c>
      <c r="AW41" t="s">
        <v>933</v>
      </c>
      <c r="AX41" t="s">
        <v>933</v>
      </c>
      <c r="AY41" s="5">
        <v>0</v>
      </c>
      <c r="AZ41" t="s">
        <v>933</v>
      </c>
      <c r="BA41" t="s">
        <v>933</v>
      </c>
      <c r="BB41" s="5">
        <v>0</v>
      </c>
      <c r="BC41" t="s">
        <v>933</v>
      </c>
      <c r="BD41" t="s">
        <v>933</v>
      </c>
      <c r="BE41" s="5">
        <v>0</v>
      </c>
      <c r="BF41" t="s">
        <v>933</v>
      </c>
      <c r="BG41" t="s">
        <v>933</v>
      </c>
      <c r="BH41" s="5">
        <v>0</v>
      </c>
      <c r="BI41" t="s">
        <v>933</v>
      </c>
      <c r="BJ41" t="s">
        <v>933</v>
      </c>
      <c r="BK41" s="5">
        <v>0</v>
      </c>
      <c r="BL41" t="s">
        <v>933</v>
      </c>
      <c r="BM41" t="s">
        <v>933</v>
      </c>
      <c r="BN41" s="5">
        <v>0</v>
      </c>
      <c r="BO41">
        <f t="shared" si="0"/>
        <v>33</v>
      </c>
      <c r="BP41">
        <f t="shared" si="1"/>
        <v>1</v>
      </c>
      <c r="BQ41">
        <f t="shared" si="2"/>
        <v>0</v>
      </c>
      <c r="BR41">
        <f t="shared" si="3"/>
        <v>34</v>
      </c>
    </row>
    <row r="42" spans="1:70" x14ac:dyDescent="0.2">
      <c r="A42" s="5">
        <v>49</v>
      </c>
      <c r="B42" t="s">
        <v>933</v>
      </c>
      <c r="C42" t="s">
        <v>933</v>
      </c>
      <c r="D42" s="5">
        <v>0</v>
      </c>
      <c r="E42" s="5">
        <v>0</v>
      </c>
      <c r="F42" t="s">
        <v>933</v>
      </c>
      <c r="G42" t="s">
        <v>933</v>
      </c>
      <c r="H42" s="5">
        <v>0</v>
      </c>
      <c r="I42" s="5">
        <v>0</v>
      </c>
      <c r="J42" s="5">
        <v>0</v>
      </c>
      <c r="K42" t="s">
        <v>933</v>
      </c>
      <c r="L42" t="s">
        <v>933</v>
      </c>
      <c r="M42" s="5">
        <v>0</v>
      </c>
      <c r="N42" s="5">
        <v>0</v>
      </c>
      <c r="O42" s="5">
        <v>0</v>
      </c>
      <c r="P42" t="s">
        <v>933</v>
      </c>
      <c r="Q42" t="s">
        <v>933</v>
      </c>
      <c r="R42" s="5">
        <v>0</v>
      </c>
      <c r="S42" s="5">
        <v>0</v>
      </c>
      <c r="T42" t="s">
        <v>933</v>
      </c>
      <c r="U42" t="s">
        <v>933</v>
      </c>
      <c r="V42" t="s">
        <v>933</v>
      </c>
      <c r="W42" s="5">
        <v>0</v>
      </c>
      <c r="X42" t="s">
        <v>933</v>
      </c>
      <c r="Y42" t="s">
        <v>933</v>
      </c>
      <c r="Z42" s="5">
        <v>0</v>
      </c>
      <c r="AA42" s="5">
        <v>0</v>
      </c>
      <c r="AB42" t="s">
        <v>933</v>
      </c>
      <c r="AC42" t="s">
        <v>933</v>
      </c>
      <c r="AD42" t="s">
        <v>933</v>
      </c>
      <c r="AE42" s="5">
        <v>0</v>
      </c>
      <c r="AF42" s="5">
        <v>0</v>
      </c>
      <c r="AG42" t="s">
        <v>933</v>
      </c>
      <c r="AH42" t="s">
        <v>933</v>
      </c>
      <c r="AI42" s="5">
        <v>0</v>
      </c>
      <c r="AJ42" t="s">
        <v>933</v>
      </c>
      <c r="AK42" s="5">
        <v>0</v>
      </c>
      <c r="AL42" s="5">
        <v>0</v>
      </c>
      <c r="AM42" t="s">
        <v>933</v>
      </c>
      <c r="AN42" t="s">
        <v>933</v>
      </c>
      <c r="AO42" s="5">
        <v>0</v>
      </c>
      <c r="AP42" t="s">
        <v>933</v>
      </c>
      <c r="AQ42" t="s">
        <v>933</v>
      </c>
      <c r="AR42" s="5">
        <v>0</v>
      </c>
      <c r="AS42" s="5">
        <v>0</v>
      </c>
      <c r="AT42" s="5">
        <v>0</v>
      </c>
      <c r="AU42" t="s">
        <v>933</v>
      </c>
      <c r="AV42" s="5">
        <v>0</v>
      </c>
      <c r="AW42" t="s">
        <v>933</v>
      </c>
      <c r="AX42" t="s">
        <v>933</v>
      </c>
      <c r="AY42" s="5">
        <v>0</v>
      </c>
      <c r="AZ42" t="s">
        <v>933</v>
      </c>
      <c r="BA42" t="s">
        <v>933</v>
      </c>
      <c r="BB42" t="s">
        <v>933</v>
      </c>
      <c r="BC42" t="s">
        <v>933</v>
      </c>
      <c r="BD42" t="s">
        <v>933</v>
      </c>
      <c r="BE42" s="5">
        <v>0</v>
      </c>
      <c r="BF42" t="s">
        <v>933</v>
      </c>
      <c r="BG42" t="s">
        <v>933</v>
      </c>
      <c r="BH42" s="5">
        <v>0</v>
      </c>
      <c r="BI42" t="s">
        <v>933</v>
      </c>
      <c r="BJ42" t="s">
        <v>933</v>
      </c>
      <c r="BK42" s="5">
        <v>0</v>
      </c>
      <c r="BL42" t="s">
        <v>933</v>
      </c>
      <c r="BM42" t="s">
        <v>933</v>
      </c>
      <c r="BN42" s="5">
        <v>0</v>
      </c>
      <c r="BO42">
        <f t="shared" si="0"/>
        <v>37</v>
      </c>
      <c r="BP42">
        <f t="shared" si="1"/>
        <v>0</v>
      </c>
      <c r="BQ42">
        <f t="shared" si="2"/>
        <v>0</v>
      </c>
      <c r="BR42">
        <f t="shared" si="3"/>
        <v>37</v>
      </c>
    </row>
    <row r="43" spans="1:70" x14ac:dyDescent="0.2">
      <c r="A43" s="5">
        <v>50</v>
      </c>
      <c r="B43" t="s">
        <v>933</v>
      </c>
      <c r="C43" t="s">
        <v>933</v>
      </c>
      <c r="D43" t="s">
        <v>933</v>
      </c>
      <c r="E43" s="5">
        <v>0</v>
      </c>
      <c r="F43" t="s">
        <v>933</v>
      </c>
      <c r="G43" t="s">
        <v>933</v>
      </c>
      <c r="H43" s="5">
        <v>0</v>
      </c>
      <c r="I43" s="5">
        <v>0</v>
      </c>
      <c r="J43" s="5">
        <v>0</v>
      </c>
      <c r="K43" t="s">
        <v>933</v>
      </c>
      <c r="L43" t="s">
        <v>933</v>
      </c>
      <c r="M43" t="s">
        <v>933</v>
      </c>
      <c r="N43" s="5">
        <v>0</v>
      </c>
      <c r="O43" s="5">
        <v>0</v>
      </c>
      <c r="P43" t="s">
        <v>933</v>
      </c>
      <c r="Q43" s="5">
        <v>0</v>
      </c>
      <c r="R43" s="5">
        <v>0</v>
      </c>
      <c r="S43" s="5">
        <v>0</v>
      </c>
      <c r="T43" t="s">
        <v>933</v>
      </c>
      <c r="U43" t="s">
        <v>933</v>
      </c>
      <c r="V43" s="5">
        <v>0</v>
      </c>
      <c r="W43" s="5">
        <v>0</v>
      </c>
      <c r="X43" t="s">
        <v>933</v>
      </c>
      <c r="Y43" t="s">
        <v>933</v>
      </c>
      <c r="Z43" s="5">
        <v>0</v>
      </c>
      <c r="AA43" s="5">
        <v>0</v>
      </c>
      <c r="AB43" t="s">
        <v>933</v>
      </c>
      <c r="AC43" t="s">
        <v>933</v>
      </c>
      <c r="AD43" s="5">
        <v>0</v>
      </c>
      <c r="AE43" s="5">
        <v>0</v>
      </c>
      <c r="AF43" s="5">
        <v>0</v>
      </c>
      <c r="AG43" t="s">
        <v>933</v>
      </c>
      <c r="AH43" t="s">
        <v>933</v>
      </c>
      <c r="AI43" s="5">
        <v>0</v>
      </c>
      <c r="AJ43" t="s">
        <v>933</v>
      </c>
      <c r="AK43" t="s">
        <v>933</v>
      </c>
      <c r="AL43" s="5">
        <v>0</v>
      </c>
      <c r="AM43" t="s">
        <v>933</v>
      </c>
      <c r="AN43" s="5">
        <v>0</v>
      </c>
      <c r="AO43" s="5">
        <v>0</v>
      </c>
      <c r="AP43" t="s">
        <v>933</v>
      </c>
      <c r="AQ43" t="s">
        <v>933</v>
      </c>
      <c r="AR43" s="5">
        <v>0</v>
      </c>
      <c r="AS43" s="5">
        <v>0</v>
      </c>
      <c r="AT43" t="s">
        <v>933</v>
      </c>
      <c r="AU43" s="5">
        <v>0</v>
      </c>
      <c r="AV43" s="5">
        <v>0</v>
      </c>
      <c r="AW43" t="s">
        <v>933</v>
      </c>
      <c r="AX43" s="5">
        <v>0</v>
      </c>
      <c r="AY43" s="5">
        <v>0</v>
      </c>
      <c r="AZ43" t="s">
        <v>933</v>
      </c>
      <c r="BA43" t="s">
        <v>933</v>
      </c>
      <c r="BB43" s="5">
        <v>0</v>
      </c>
      <c r="BC43" t="s">
        <v>933</v>
      </c>
      <c r="BD43" t="s">
        <v>933</v>
      </c>
      <c r="BE43" s="5">
        <v>0</v>
      </c>
      <c r="BF43" t="s">
        <v>933</v>
      </c>
      <c r="BG43" s="5">
        <v>0</v>
      </c>
      <c r="BH43" s="5">
        <v>0</v>
      </c>
      <c r="BI43" t="s">
        <v>933</v>
      </c>
      <c r="BJ43" s="5">
        <v>0</v>
      </c>
      <c r="BK43" s="5">
        <v>0</v>
      </c>
      <c r="BL43" t="s">
        <v>933</v>
      </c>
      <c r="BM43" t="s">
        <v>933</v>
      </c>
      <c r="BN43" s="5">
        <v>0</v>
      </c>
      <c r="BO43">
        <f t="shared" si="0"/>
        <v>32</v>
      </c>
      <c r="BP43">
        <f t="shared" si="1"/>
        <v>0</v>
      </c>
      <c r="BQ43">
        <f t="shared" si="2"/>
        <v>0</v>
      </c>
      <c r="BR43">
        <f t="shared" si="3"/>
        <v>32</v>
      </c>
    </row>
    <row r="44" spans="1:70" x14ac:dyDescent="0.2">
      <c r="A44" s="5">
        <v>51</v>
      </c>
      <c r="B44" t="s">
        <v>933</v>
      </c>
      <c r="C44" t="s">
        <v>933</v>
      </c>
      <c r="D44" t="s">
        <v>933</v>
      </c>
      <c r="E44" s="5">
        <v>0</v>
      </c>
      <c r="F44" t="s">
        <v>933</v>
      </c>
      <c r="G44" t="s">
        <v>933</v>
      </c>
      <c r="H44" s="5">
        <v>0</v>
      </c>
      <c r="I44" s="5">
        <v>0</v>
      </c>
      <c r="J44" s="5">
        <v>0</v>
      </c>
      <c r="K44" t="s">
        <v>933</v>
      </c>
      <c r="L44" t="s">
        <v>933</v>
      </c>
      <c r="M44" s="5">
        <v>0</v>
      </c>
      <c r="N44" s="5">
        <v>0</v>
      </c>
      <c r="O44" s="5">
        <v>0</v>
      </c>
      <c r="P44" t="s">
        <v>933</v>
      </c>
      <c r="Q44" t="s">
        <v>933</v>
      </c>
      <c r="R44" s="5">
        <v>0</v>
      </c>
      <c r="S44" s="5">
        <v>0</v>
      </c>
      <c r="T44" t="s">
        <v>933</v>
      </c>
      <c r="U44" t="s">
        <v>933</v>
      </c>
      <c r="V44" s="5">
        <v>0</v>
      </c>
      <c r="W44" s="5">
        <v>0</v>
      </c>
      <c r="X44" t="s">
        <v>933</v>
      </c>
      <c r="Y44" t="s">
        <v>933</v>
      </c>
      <c r="Z44" s="5">
        <v>0</v>
      </c>
      <c r="AA44" s="5">
        <v>0</v>
      </c>
      <c r="AB44" t="s">
        <v>933</v>
      </c>
      <c r="AC44" t="s">
        <v>933</v>
      </c>
      <c r="AD44" s="5">
        <v>0</v>
      </c>
      <c r="AE44" s="5">
        <v>0</v>
      </c>
      <c r="AF44" s="5">
        <v>0</v>
      </c>
      <c r="AG44" t="s">
        <v>933</v>
      </c>
      <c r="AH44" t="s">
        <v>933</v>
      </c>
      <c r="AI44" s="5">
        <v>0</v>
      </c>
      <c r="AJ44" t="s">
        <v>933</v>
      </c>
      <c r="AK44" t="s">
        <v>933</v>
      </c>
      <c r="AL44" t="s">
        <v>933</v>
      </c>
      <c r="AM44" t="s">
        <v>933</v>
      </c>
      <c r="AN44" t="s">
        <v>933</v>
      </c>
      <c r="AO44" s="5">
        <v>0</v>
      </c>
      <c r="AP44" t="s">
        <v>933</v>
      </c>
      <c r="AQ44" t="s">
        <v>933</v>
      </c>
      <c r="AR44" s="5">
        <v>0</v>
      </c>
      <c r="AS44" s="5">
        <v>0</v>
      </c>
      <c r="AT44" t="s">
        <v>933</v>
      </c>
      <c r="AU44" t="s">
        <v>933</v>
      </c>
      <c r="AV44" s="5">
        <v>0</v>
      </c>
      <c r="AW44" t="s">
        <v>933</v>
      </c>
      <c r="AX44" t="s">
        <v>933</v>
      </c>
      <c r="AY44" s="5">
        <v>0</v>
      </c>
      <c r="AZ44" t="s">
        <v>933</v>
      </c>
      <c r="BA44" t="s">
        <v>933</v>
      </c>
      <c r="BB44" s="5">
        <v>0</v>
      </c>
      <c r="BC44" t="s">
        <v>933</v>
      </c>
      <c r="BD44" t="s">
        <v>933</v>
      </c>
      <c r="BE44" s="5">
        <v>0</v>
      </c>
      <c r="BF44" t="s">
        <v>933</v>
      </c>
      <c r="BG44" t="s">
        <v>933</v>
      </c>
      <c r="BH44" s="5">
        <v>0</v>
      </c>
      <c r="BI44" t="s">
        <v>933</v>
      </c>
      <c r="BJ44" s="5">
        <v>0</v>
      </c>
      <c r="BK44" s="5">
        <v>0</v>
      </c>
      <c r="BL44" t="s">
        <v>933</v>
      </c>
      <c r="BM44" s="5">
        <v>0</v>
      </c>
      <c r="BN44" s="5">
        <v>0</v>
      </c>
      <c r="BO44">
        <f t="shared" si="0"/>
        <v>36</v>
      </c>
      <c r="BP44">
        <f t="shared" si="1"/>
        <v>0</v>
      </c>
      <c r="BQ44">
        <f t="shared" si="2"/>
        <v>0</v>
      </c>
      <c r="BR44">
        <f t="shared" si="3"/>
        <v>36</v>
      </c>
    </row>
    <row r="45" spans="1:70" x14ac:dyDescent="0.2">
      <c r="A45" s="5">
        <v>52</v>
      </c>
      <c r="B45" t="s">
        <v>933</v>
      </c>
      <c r="C45" t="s">
        <v>933</v>
      </c>
      <c r="D45" s="5">
        <v>0</v>
      </c>
      <c r="E45" s="5">
        <v>0</v>
      </c>
      <c r="F45" t="s">
        <v>933</v>
      </c>
      <c r="G45" t="s">
        <v>933</v>
      </c>
      <c r="H45" t="s">
        <v>933</v>
      </c>
      <c r="I45" s="5">
        <v>0</v>
      </c>
      <c r="J45" s="5">
        <v>0</v>
      </c>
      <c r="K45" t="s">
        <v>933</v>
      </c>
      <c r="L45" t="s">
        <v>933</v>
      </c>
      <c r="M45" s="5">
        <v>0</v>
      </c>
      <c r="N45" s="5">
        <v>0</v>
      </c>
      <c r="O45" s="5">
        <v>0</v>
      </c>
      <c r="P45" t="s">
        <v>933</v>
      </c>
      <c r="Q45" t="s">
        <v>933</v>
      </c>
      <c r="R45" s="5">
        <v>0</v>
      </c>
      <c r="S45" s="5">
        <v>0</v>
      </c>
      <c r="T45" t="s">
        <v>933</v>
      </c>
      <c r="U45" t="s">
        <v>933</v>
      </c>
      <c r="V45" s="5">
        <v>0</v>
      </c>
      <c r="W45" s="5">
        <v>0</v>
      </c>
      <c r="X45" t="s">
        <v>933</v>
      </c>
      <c r="Y45" s="5">
        <v>0</v>
      </c>
      <c r="Z45" s="5">
        <v>0</v>
      </c>
      <c r="AA45" s="5">
        <v>0</v>
      </c>
      <c r="AB45" t="s">
        <v>933</v>
      </c>
      <c r="AC45" t="s">
        <v>933</v>
      </c>
      <c r="AD45" s="5">
        <v>0</v>
      </c>
      <c r="AE45" s="5">
        <v>0</v>
      </c>
      <c r="AF45" s="5">
        <v>0</v>
      </c>
      <c r="AG45" t="s">
        <v>933</v>
      </c>
      <c r="AH45" t="s">
        <v>933</v>
      </c>
      <c r="AI45" s="5">
        <v>0</v>
      </c>
      <c r="AJ45" t="s">
        <v>933</v>
      </c>
      <c r="AK45" t="s">
        <v>933</v>
      </c>
      <c r="AL45" s="5">
        <v>0</v>
      </c>
      <c r="AM45" t="s">
        <v>933</v>
      </c>
      <c r="AN45" t="s">
        <v>933</v>
      </c>
      <c r="AO45" s="5">
        <v>0</v>
      </c>
      <c r="AP45" t="s">
        <v>933</v>
      </c>
      <c r="AQ45" t="s">
        <v>933</v>
      </c>
      <c r="AR45" s="5">
        <v>0</v>
      </c>
      <c r="AS45" s="5">
        <v>0</v>
      </c>
      <c r="AT45" t="s">
        <v>933</v>
      </c>
      <c r="AU45" t="s">
        <v>933</v>
      </c>
      <c r="AV45" s="5">
        <v>0</v>
      </c>
      <c r="AW45" t="s">
        <v>933</v>
      </c>
      <c r="AX45" t="s">
        <v>933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>
        <f t="shared" si="0"/>
        <v>26</v>
      </c>
      <c r="BP45">
        <f t="shared" si="1"/>
        <v>0</v>
      </c>
      <c r="BQ45">
        <f t="shared" si="2"/>
        <v>0</v>
      </c>
      <c r="BR45">
        <f t="shared" si="3"/>
        <v>26</v>
      </c>
    </row>
    <row r="46" spans="1:70" x14ac:dyDescent="0.2">
      <c r="A46" s="5">
        <v>53</v>
      </c>
      <c r="B46" t="s">
        <v>933</v>
      </c>
      <c r="C46" t="s">
        <v>933</v>
      </c>
      <c r="D46" s="5">
        <v>0</v>
      </c>
      <c r="E46" s="5">
        <v>0</v>
      </c>
      <c r="F46" t="s">
        <v>933</v>
      </c>
      <c r="G46" t="s">
        <v>933</v>
      </c>
      <c r="H46" t="s">
        <v>933</v>
      </c>
      <c r="I46" s="5">
        <v>0</v>
      </c>
      <c r="J46" s="5">
        <v>0</v>
      </c>
      <c r="K46" t="s">
        <v>933</v>
      </c>
      <c r="L46" t="s">
        <v>933</v>
      </c>
      <c r="M46" s="5">
        <v>0</v>
      </c>
      <c r="N46" s="5">
        <v>0</v>
      </c>
      <c r="O46" s="5">
        <v>0</v>
      </c>
      <c r="P46" t="s">
        <v>933</v>
      </c>
      <c r="Q46" s="5">
        <v>0</v>
      </c>
      <c r="R46" s="5">
        <v>0</v>
      </c>
      <c r="S46" s="5">
        <v>0</v>
      </c>
      <c r="T46" t="s">
        <v>933</v>
      </c>
      <c r="U46" t="s">
        <v>933</v>
      </c>
      <c r="V46" s="5">
        <v>0</v>
      </c>
      <c r="W46" s="5">
        <v>0</v>
      </c>
      <c r="X46" t="s">
        <v>933</v>
      </c>
      <c r="Y46" t="s">
        <v>933</v>
      </c>
      <c r="Z46" s="5">
        <v>0</v>
      </c>
      <c r="AA46" s="5">
        <v>0</v>
      </c>
      <c r="AB46" t="s">
        <v>933</v>
      </c>
      <c r="AC46" t="s">
        <v>933</v>
      </c>
      <c r="AD46" s="5">
        <v>0</v>
      </c>
      <c r="AE46" s="5">
        <v>0</v>
      </c>
      <c r="AF46" s="5">
        <v>0</v>
      </c>
      <c r="AG46" t="s">
        <v>933</v>
      </c>
      <c r="AH46" t="s">
        <v>933</v>
      </c>
      <c r="AI46" s="5">
        <v>0</v>
      </c>
      <c r="AJ46" t="s">
        <v>933</v>
      </c>
      <c r="AK46" t="s">
        <v>933</v>
      </c>
      <c r="AL46" s="5">
        <v>0</v>
      </c>
      <c r="AM46" t="s">
        <v>933</v>
      </c>
      <c r="AN46" t="s">
        <v>933</v>
      </c>
      <c r="AO46" s="5">
        <v>0</v>
      </c>
      <c r="AP46" t="s">
        <v>933</v>
      </c>
      <c r="AQ46" s="5">
        <v>0</v>
      </c>
      <c r="AR46" s="5">
        <v>0</v>
      </c>
      <c r="AS46" s="5">
        <v>0</v>
      </c>
      <c r="AT46" t="s">
        <v>933</v>
      </c>
      <c r="AU46" t="s">
        <v>933</v>
      </c>
      <c r="AV46" s="5">
        <v>0</v>
      </c>
      <c r="AW46" t="s">
        <v>933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>
        <f t="shared" si="0"/>
        <v>24</v>
      </c>
      <c r="BP46">
        <f t="shared" si="1"/>
        <v>0</v>
      </c>
      <c r="BQ46">
        <f t="shared" si="2"/>
        <v>0</v>
      </c>
      <c r="BR46">
        <f t="shared" si="3"/>
        <v>24</v>
      </c>
    </row>
    <row r="47" spans="1:70" x14ac:dyDescent="0.2">
      <c r="A47" s="5">
        <v>54</v>
      </c>
      <c r="B47" t="s">
        <v>933</v>
      </c>
      <c r="C47" t="s">
        <v>933</v>
      </c>
      <c r="D47" s="5">
        <v>0</v>
      </c>
      <c r="E47" s="5">
        <v>0</v>
      </c>
      <c r="F47" t="s">
        <v>933</v>
      </c>
      <c r="G47" t="s">
        <v>933</v>
      </c>
      <c r="H47" t="s">
        <v>933</v>
      </c>
      <c r="I47" s="5">
        <v>0</v>
      </c>
      <c r="J47" s="5">
        <v>0</v>
      </c>
      <c r="K47" t="s">
        <v>933</v>
      </c>
      <c r="L47" t="s">
        <v>933</v>
      </c>
      <c r="M47" s="5">
        <v>0</v>
      </c>
      <c r="N47" s="5">
        <v>0</v>
      </c>
      <c r="O47" s="5">
        <v>0</v>
      </c>
      <c r="P47" t="s">
        <v>933</v>
      </c>
      <c r="Q47" t="s">
        <v>933</v>
      </c>
      <c r="R47" s="5">
        <v>0</v>
      </c>
      <c r="S47" s="5">
        <v>0</v>
      </c>
      <c r="T47" t="s">
        <v>933</v>
      </c>
      <c r="U47" s="5">
        <v>0</v>
      </c>
      <c r="V47" s="5">
        <v>0</v>
      </c>
      <c r="W47" s="5">
        <v>0</v>
      </c>
      <c r="X47" t="s">
        <v>933</v>
      </c>
      <c r="Y47" s="5">
        <v>0</v>
      </c>
      <c r="Z47" s="5">
        <v>0</v>
      </c>
      <c r="AA47" s="5">
        <v>0</v>
      </c>
      <c r="AB47" t="s">
        <v>933</v>
      </c>
      <c r="AC47" t="s">
        <v>933</v>
      </c>
      <c r="AD47" s="5">
        <v>0</v>
      </c>
      <c r="AE47" s="5">
        <v>0</v>
      </c>
      <c r="AF47" s="5">
        <v>0</v>
      </c>
      <c r="AG47" t="s">
        <v>933</v>
      </c>
      <c r="AH47" t="s">
        <v>933</v>
      </c>
      <c r="AI47" s="5">
        <v>0</v>
      </c>
      <c r="AJ47" t="s">
        <v>933</v>
      </c>
      <c r="AK47" t="s">
        <v>933</v>
      </c>
      <c r="AL47" s="5">
        <v>0</v>
      </c>
      <c r="AM47" t="s">
        <v>933</v>
      </c>
      <c r="AN47" t="s">
        <v>933</v>
      </c>
      <c r="AO47" s="5">
        <v>0</v>
      </c>
      <c r="AP47" t="s">
        <v>933</v>
      </c>
      <c r="AQ47" s="5">
        <v>0</v>
      </c>
      <c r="AR47" s="5">
        <v>0</v>
      </c>
      <c r="AS47" s="5">
        <v>0</v>
      </c>
      <c r="AT47" t="s">
        <v>927</v>
      </c>
      <c r="AU47" t="s">
        <v>927</v>
      </c>
      <c r="AV47" s="5">
        <v>0</v>
      </c>
      <c r="AW47" t="s">
        <v>927</v>
      </c>
      <c r="AX47" t="s">
        <v>927</v>
      </c>
      <c r="AY47" s="5">
        <v>0</v>
      </c>
      <c r="AZ47" t="s">
        <v>933</v>
      </c>
      <c r="BA47" t="s">
        <v>933</v>
      </c>
      <c r="BB47" s="5">
        <v>0</v>
      </c>
      <c r="BC47" t="s">
        <v>933</v>
      </c>
      <c r="BD47" t="s">
        <v>933</v>
      </c>
      <c r="BE47" s="5">
        <v>0</v>
      </c>
      <c r="BF47" t="s">
        <v>933</v>
      </c>
      <c r="BG47" t="s">
        <v>933</v>
      </c>
      <c r="BH47" s="5">
        <v>0</v>
      </c>
      <c r="BI47" t="s">
        <v>933</v>
      </c>
      <c r="BJ47" s="5">
        <v>0</v>
      </c>
      <c r="BK47" s="5">
        <v>0</v>
      </c>
      <c r="BL47" t="s">
        <v>933</v>
      </c>
      <c r="BM47" s="5">
        <v>0</v>
      </c>
      <c r="BN47" s="5">
        <v>0</v>
      </c>
      <c r="BO47">
        <f t="shared" si="0"/>
        <v>28</v>
      </c>
      <c r="BP47">
        <f t="shared" si="1"/>
        <v>4</v>
      </c>
      <c r="BQ47">
        <f t="shared" si="2"/>
        <v>0</v>
      </c>
      <c r="BR47">
        <f t="shared" si="3"/>
        <v>32</v>
      </c>
    </row>
    <row r="48" spans="1:70" x14ac:dyDescent="0.2">
      <c r="A48" s="5">
        <v>55</v>
      </c>
      <c r="B48" t="s">
        <v>933</v>
      </c>
      <c r="C48" t="s">
        <v>933</v>
      </c>
      <c r="D48" s="5">
        <v>0</v>
      </c>
      <c r="E48" s="5">
        <v>0</v>
      </c>
      <c r="F48" t="s">
        <v>933</v>
      </c>
      <c r="G48" t="s">
        <v>933</v>
      </c>
      <c r="H48" s="5">
        <v>0</v>
      </c>
      <c r="I48" s="5">
        <v>0</v>
      </c>
      <c r="J48" s="5">
        <v>0</v>
      </c>
      <c r="K48" t="s">
        <v>933</v>
      </c>
      <c r="L48" t="s">
        <v>933</v>
      </c>
      <c r="M48" s="5">
        <v>0</v>
      </c>
      <c r="N48" s="5">
        <v>0</v>
      </c>
      <c r="O48" s="5">
        <v>0</v>
      </c>
      <c r="P48" t="s">
        <v>933</v>
      </c>
      <c r="Q48" t="s">
        <v>933</v>
      </c>
      <c r="R48" s="5">
        <v>0</v>
      </c>
      <c r="S48" s="5">
        <v>0</v>
      </c>
      <c r="T48" t="s">
        <v>933</v>
      </c>
      <c r="U48" t="s">
        <v>933</v>
      </c>
      <c r="V48" s="5">
        <v>0</v>
      </c>
      <c r="W48" s="5">
        <v>0</v>
      </c>
      <c r="X48" t="s">
        <v>933</v>
      </c>
      <c r="Y48" t="s">
        <v>933</v>
      </c>
      <c r="Z48" s="5">
        <v>0</v>
      </c>
      <c r="AA48" s="5">
        <v>0</v>
      </c>
      <c r="AB48" t="s">
        <v>933</v>
      </c>
      <c r="AC48" t="s">
        <v>933</v>
      </c>
      <c r="AD48" s="5">
        <v>0</v>
      </c>
      <c r="AE48" s="5">
        <v>0</v>
      </c>
      <c r="AF48" s="5">
        <v>0</v>
      </c>
      <c r="AG48" t="s">
        <v>933</v>
      </c>
      <c r="AH48" s="5">
        <v>0</v>
      </c>
      <c r="AI48" s="5">
        <v>0</v>
      </c>
      <c r="AJ48" t="s">
        <v>933</v>
      </c>
      <c r="AK48" t="s">
        <v>933</v>
      </c>
      <c r="AL48" t="s">
        <v>933</v>
      </c>
      <c r="AM48" t="s">
        <v>933</v>
      </c>
      <c r="AN48" t="s">
        <v>933</v>
      </c>
      <c r="AO48" s="5">
        <v>0</v>
      </c>
      <c r="AP48" t="s">
        <v>933</v>
      </c>
      <c r="AQ48" s="5">
        <v>0</v>
      </c>
      <c r="AR48" s="5">
        <v>0</v>
      </c>
      <c r="AS48" s="5">
        <v>0</v>
      </c>
      <c r="AT48" t="s">
        <v>933</v>
      </c>
      <c r="AU48" t="s">
        <v>933</v>
      </c>
      <c r="AV48" t="s">
        <v>933</v>
      </c>
      <c r="AW48" t="s">
        <v>933</v>
      </c>
      <c r="AX48" t="s">
        <v>933</v>
      </c>
      <c r="AY48" s="5">
        <v>0</v>
      </c>
      <c r="AZ48" t="s">
        <v>933</v>
      </c>
      <c r="BA48" t="s">
        <v>933</v>
      </c>
      <c r="BB48" s="5">
        <v>0</v>
      </c>
      <c r="BC48" t="s">
        <v>933</v>
      </c>
      <c r="BD48" t="s">
        <v>933</v>
      </c>
      <c r="BE48" s="5">
        <v>0</v>
      </c>
      <c r="BF48" t="s">
        <v>933</v>
      </c>
      <c r="BG48" t="s">
        <v>933</v>
      </c>
      <c r="BH48" s="5">
        <v>0</v>
      </c>
      <c r="BI48" t="s">
        <v>933</v>
      </c>
      <c r="BJ48" t="s">
        <v>933</v>
      </c>
      <c r="BK48" s="5">
        <v>0</v>
      </c>
      <c r="BL48" t="s">
        <v>933</v>
      </c>
      <c r="BM48" t="s">
        <v>933</v>
      </c>
      <c r="BN48" s="5">
        <v>0</v>
      </c>
      <c r="BO48">
        <f t="shared" si="0"/>
        <v>36</v>
      </c>
      <c r="BP48">
        <f t="shared" si="1"/>
        <v>0</v>
      </c>
      <c r="BQ48">
        <f t="shared" si="2"/>
        <v>0</v>
      </c>
      <c r="BR48">
        <f t="shared" si="3"/>
        <v>36</v>
      </c>
    </row>
    <row r="49" spans="1:70" x14ac:dyDescent="0.2">
      <c r="A49" s="5">
        <v>56</v>
      </c>
      <c r="B49" t="s">
        <v>933</v>
      </c>
      <c r="C49" t="s">
        <v>933</v>
      </c>
      <c r="D49" t="s">
        <v>933</v>
      </c>
      <c r="E49" s="5">
        <v>0</v>
      </c>
      <c r="F49" t="s">
        <v>933</v>
      </c>
      <c r="G49" t="s">
        <v>933</v>
      </c>
      <c r="H49" s="5">
        <v>0</v>
      </c>
      <c r="I49" s="5">
        <v>0</v>
      </c>
      <c r="J49" s="5">
        <v>0</v>
      </c>
      <c r="K49" t="s">
        <v>933</v>
      </c>
      <c r="L49" t="s">
        <v>933</v>
      </c>
      <c r="M49" s="5">
        <v>0</v>
      </c>
      <c r="N49" s="5">
        <v>0</v>
      </c>
      <c r="O49" s="5">
        <v>0</v>
      </c>
      <c r="P49" t="s">
        <v>933</v>
      </c>
      <c r="Q49" t="s">
        <v>933</v>
      </c>
      <c r="R49" s="5">
        <v>0</v>
      </c>
      <c r="S49" s="5">
        <v>0</v>
      </c>
      <c r="T49" t="s">
        <v>933</v>
      </c>
      <c r="U49" t="s">
        <v>933</v>
      </c>
      <c r="V49" s="5">
        <v>0</v>
      </c>
      <c r="W49" s="5">
        <v>0</v>
      </c>
      <c r="X49" t="s">
        <v>933</v>
      </c>
      <c r="Y49" t="s">
        <v>933</v>
      </c>
      <c r="Z49" t="s">
        <v>933</v>
      </c>
      <c r="AA49" s="5">
        <v>0</v>
      </c>
      <c r="AB49" t="s">
        <v>933</v>
      </c>
      <c r="AC49" t="s">
        <v>933</v>
      </c>
      <c r="AD49" s="5">
        <v>0</v>
      </c>
      <c r="AE49" s="5">
        <v>0</v>
      </c>
      <c r="AF49" s="5">
        <v>0</v>
      </c>
      <c r="AG49" t="s">
        <v>933</v>
      </c>
      <c r="AH49" t="s">
        <v>933</v>
      </c>
      <c r="AI49" s="5">
        <v>0</v>
      </c>
      <c r="AJ49" t="s">
        <v>933</v>
      </c>
      <c r="AK49" t="s">
        <v>933</v>
      </c>
      <c r="AL49" s="5">
        <v>0</v>
      </c>
      <c r="AM49" t="s">
        <v>933</v>
      </c>
      <c r="AN49" t="s">
        <v>933</v>
      </c>
      <c r="AO49" s="5">
        <v>0</v>
      </c>
      <c r="AP49" t="s">
        <v>933</v>
      </c>
      <c r="AQ49" t="s">
        <v>933</v>
      </c>
      <c r="AR49" s="5">
        <v>0</v>
      </c>
      <c r="AS49" s="5">
        <v>0</v>
      </c>
      <c r="AT49" t="s">
        <v>933</v>
      </c>
      <c r="AU49" t="s">
        <v>933</v>
      </c>
      <c r="AV49" s="5">
        <v>0</v>
      </c>
      <c r="AW49" t="s">
        <v>933</v>
      </c>
      <c r="AX49" t="s">
        <v>933</v>
      </c>
      <c r="AY49" t="s">
        <v>933</v>
      </c>
      <c r="AZ49" t="s">
        <v>927</v>
      </c>
      <c r="BA49" t="s">
        <v>928</v>
      </c>
      <c r="BB49" s="5">
        <v>0</v>
      </c>
      <c r="BC49" t="s">
        <v>933</v>
      </c>
      <c r="BD49" t="s">
        <v>933</v>
      </c>
      <c r="BE49" s="5">
        <v>0</v>
      </c>
      <c r="BF49" t="s">
        <v>933</v>
      </c>
      <c r="BG49" t="s">
        <v>933</v>
      </c>
      <c r="BH49" s="5">
        <v>0</v>
      </c>
      <c r="BI49" t="s">
        <v>933</v>
      </c>
      <c r="BJ49" t="s">
        <v>933</v>
      </c>
      <c r="BK49" s="5">
        <v>0</v>
      </c>
      <c r="BL49" t="s">
        <v>933</v>
      </c>
      <c r="BM49" s="5">
        <v>0</v>
      </c>
      <c r="BN49" s="5">
        <v>0</v>
      </c>
      <c r="BO49">
        <f t="shared" si="0"/>
        <v>36</v>
      </c>
      <c r="BP49">
        <f t="shared" si="1"/>
        <v>1</v>
      </c>
      <c r="BQ49">
        <f t="shared" si="2"/>
        <v>1</v>
      </c>
      <c r="BR49">
        <f t="shared" si="3"/>
        <v>38</v>
      </c>
    </row>
    <row r="50" spans="1:70" x14ac:dyDescent="0.2">
      <c r="A50" s="5">
        <v>57</v>
      </c>
      <c r="B50" t="s">
        <v>933</v>
      </c>
      <c r="C50" t="s">
        <v>933</v>
      </c>
      <c r="D50" s="5">
        <v>0</v>
      </c>
      <c r="E50" s="5">
        <v>0</v>
      </c>
      <c r="F50" t="s">
        <v>933</v>
      </c>
      <c r="G50" t="s">
        <v>933</v>
      </c>
      <c r="H50" t="s">
        <v>933</v>
      </c>
      <c r="I50" s="5">
        <v>0</v>
      </c>
      <c r="J50" s="5">
        <v>0</v>
      </c>
      <c r="K50" t="s">
        <v>933</v>
      </c>
      <c r="L50" t="s">
        <v>933</v>
      </c>
      <c r="M50" s="5">
        <v>0</v>
      </c>
      <c r="N50" s="5">
        <v>0</v>
      </c>
      <c r="O50" s="5">
        <v>0</v>
      </c>
      <c r="P50" t="s">
        <v>933</v>
      </c>
      <c r="Q50" t="s">
        <v>933</v>
      </c>
      <c r="R50" s="5">
        <v>0</v>
      </c>
      <c r="S50" s="5">
        <v>0</v>
      </c>
      <c r="T50" t="s">
        <v>933</v>
      </c>
      <c r="U50" t="s">
        <v>933</v>
      </c>
      <c r="V50" s="5">
        <v>0</v>
      </c>
      <c r="W50" s="5">
        <v>0</v>
      </c>
      <c r="X50" t="s">
        <v>933</v>
      </c>
      <c r="Y50" t="s">
        <v>933</v>
      </c>
      <c r="Z50" s="5">
        <v>0</v>
      </c>
      <c r="AA50" s="5">
        <v>0</v>
      </c>
      <c r="AB50" t="s">
        <v>933</v>
      </c>
      <c r="AC50" t="s">
        <v>933</v>
      </c>
      <c r="AD50" s="5">
        <v>0</v>
      </c>
      <c r="AE50" s="5">
        <v>0</v>
      </c>
      <c r="AF50" s="5">
        <v>0</v>
      </c>
      <c r="AG50" t="s">
        <v>933</v>
      </c>
      <c r="AH50" t="s">
        <v>933</v>
      </c>
      <c r="AI50" s="5">
        <v>0</v>
      </c>
      <c r="AJ50" t="s">
        <v>933</v>
      </c>
      <c r="AK50" t="s">
        <v>933</v>
      </c>
      <c r="AL50" s="5">
        <v>0</v>
      </c>
      <c r="AM50" t="s">
        <v>933</v>
      </c>
      <c r="AN50" t="s">
        <v>933</v>
      </c>
      <c r="AO50" t="s">
        <v>933</v>
      </c>
      <c r="AP50" t="s">
        <v>933</v>
      </c>
      <c r="AQ50" t="s">
        <v>933</v>
      </c>
      <c r="AR50" s="5">
        <v>0</v>
      </c>
      <c r="AS50" s="5">
        <v>0</v>
      </c>
      <c r="AT50" t="s">
        <v>933</v>
      </c>
      <c r="AU50" t="s">
        <v>933</v>
      </c>
      <c r="AV50" s="5">
        <v>0</v>
      </c>
      <c r="AW50" t="s">
        <v>933</v>
      </c>
      <c r="AX50" t="s">
        <v>933</v>
      </c>
      <c r="AY50" s="5">
        <v>0</v>
      </c>
      <c r="AZ50" t="s">
        <v>933</v>
      </c>
      <c r="BA50" t="s">
        <v>933</v>
      </c>
      <c r="BB50" s="5">
        <v>0</v>
      </c>
      <c r="BC50" t="s">
        <v>933</v>
      </c>
      <c r="BD50" t="s">
        <v>933</v>
      </c>
      <c r="BE50" s="5">
        <v>0</v>
      </c>
      <c r="BF50" t="s">
        <v>933</v>
      </c>
      <c r="BG50" t="s">
        <v>933</v>
      </c>
      <c r="BH50" s="5">
        <v>0</v>
      </c>
      <c r="BI50" t="s">
        <v>933</v>
      </c>
      <c r="BJ50" t="s">
        <v>933</v>
      </c>
      <c r="BK50" s="5">
        <v>0</v>
      </c>
      <c r="BL50" t="s">
        <v>933</v>
      </c>
      <c r="BM50" t="s">
        <v>933</v>
      </c>
      <c r="BN50" s="5">
        <v>0</v>
      </c>
      <c r="BO50">
        <f t="shared" si="0"/>
        <v>38</v>
      </c>
      <c r="BP50">
        <f t="shared" si="1"/>
        <v>0</v>
      </c>
      <c r="BQ50">
        <f t="shared" si="2"/>
        <v>0</v>
      </c>
      <c r="BR50">
        <f t="shared" si="3"/>
        <v>38</v>
      </c>
    </row>
    <row r="51" spans="1:70" x14ac:dyDescent="0.2">
      <c r="A51" s="5">
        <v>58</v>
      </c>
      <c r="B51" t="s">
        <v>933</v>
      </c>
      <c r="C51" t="s">
        <v>933</v>
      </c>
      <c r="D51" s="5">
        <v>0</v>
      </c>
      <c r="E51" s="5">
        <v>0</v>
      </c>
      <c r="F51" t="s">
        <v>933</v>
      </c>
      <c r="G51" t="s">
        <v>933</v>
      </c>
      <c r="H51" s="5">
        <v>0</v>
      </c>
      <c r="I51" s="5">
        <v>0</v>
      </c>
      <c r="J51" s="5">
        <v>0</v>
      </c>
      <c r="K51" t="s">
        <v>933</v>
      </c>
      <c r="L51" t="s">
        <v>933</v>
      </c>
      <c r="M51" t="s">
        <v>933</v>
      </c>
      <c r="N51" s="5">
        <v>0</v>
      </c>
      <c r="O51" s="5">
        <v>0</v>
      </c>
      <c r="P51" t="s">
        <v>933</v>
      </c>
      <c r="Q51" t="s">
        <v>933</v>
      </c>
      <c r="R51" t="s">
        <v>933</v>
      </c>
      <c r="S51" s="5">
        <v>0</v>
      </c>
      <c r="T51" t="s">
        <v>933</v>
      </c>
      <c r="U51" t="s">
        <v>933</v>
      </c>
      <c r="V51" t="s">
        <v>933</v>
      </c>
      <c r="W51" s="5">
        <v>0</v>
      </c>
      <c r="X51" t="s">
        <v>933</v>
      </c>
      <c r="Y51" t="s">
        <v>933</v>
      </c>
      <c r="Z51" s="5">
        <v>0</v>
      </c>
      <c r="AA51" s="5">
        <v>0</v>
      </c>
      <c r="AB51" t="s">
        <v>933</v>
      </c>
      <c r="AC51" t="s">
        <v>933</v>
      </c>
      <c r="AD51" t="s">
        <v>933</v>
      </c>
      <c r="AE51" s="5">
        <v>0</v>
      </c>
      <c r="AF51" s="5">
        <v>0</v>
      </c>
      <c r="AG51" t="s">
        <v>933</v>
      </c>
      <c r="AH51" t="s">
        <v>933</v>
      </c>
      <c r="AI51" s="5">
        <v>0</v>
      </c>
      <c r="AJ51" t="s">
        <v>933</v>
      </c>
      <c r="AK51" t="s">
        <v>933</v>
      </c>
      <c r="AL51" s="5">
        <v>0</v>
      </c>
      <c r="AM51" t="s">
        <v>933</v>
      </c>
      <c r="AN51" t="s">
        <v>933</v>
      </c>
      <c r="AO51" t="s">
        <v>933</v>
      </c>
      <c r="AP51" t="s">
        <v>933</v>
      </c>
      <c r="AQ51" t="s">
        <v>933</v>
      </c>
      <c r="AR51" s="5">
        <v>0</v>
      </c>
      <c r="AS51" s="5">
        <v>0</v>
      </c>
      <c r="AT51" t="s">
        <v>933</v>
      </c>
      <c r="AU51" t="s">
        <v>927</v>
      </c>
      <c r="AV51" s="5">
        <v>0</v>
      </c>
      <c r="AW51" t="s">
        <v>933</v>
      </c>
      <c r="AX51" t="s">
        <v>933</v>
      </c>
      <c r="AY51" s="5">
        <v>0</v>
      </c>
      <c r="AZ51" t="s">
        <v>933</v>
      </c>
      <c r="BA51" t="s">
        <v>933</v>
      </c>
      <c r="BB51" s="5">
        <v>0</v>
      </c>
      <c r="BC51" t="s">
        <v>933</v>
      </c>
      <c r="BD51" t="s">
        <v>933</v>
      </c>
      <c r="BE51" s="5">
        <v>0</v>
      </c>
      <c r="BF51" t="s">
        <v>933</v>
      </c>
      <c r="BG51" t="s">
        <v>933</v>
      </c>
      <c r="BH51" s="5">
        <v>0</v>
      </c>
      <c r="BI51" t="s">
        <v>933</v>
      </c>
      <c r="BJ51" t="s">
        <v>933</v>
      </c>
      <c r="BK51" s="5">
        <v>0</v>
      </c>
      <c r="BL51" t="s">
        <v>933</v>
      </c>
      <c r="BM51" t="s">
        <v>933</v>
      </c>
      <c r="BN51" s="5">
        <v>0</v>
      </c>
      <c r="BO51">
        <f t="shared" si="0"/>
        <v>40</v>
      </c>
      <c r="BP51">
        <f t="shared" si="1"/>
        <v>1</v>
      </c>
      <c r="BQ51">
        <f t="shared" si="2"/>
        <v>0</v>
      </c>
      <c r="BR51">
        <f t="shared" si="3"/>
        <v>41</v>
      </c>
    </row>
    <row r="52" spans="1:70" x14ac:dyDescent="0.2">
      <c r="A52" s="5">
        <v>59</v>
      </c>
      <c r="B52" t="s">
        <v>933</v>
      </c>
      <c r="C52" t="s">
        <v>933</v>
      </c>
      <c r="D52" s="5">
        <v>0</v>
      </c>
      <c r="E52" s="5">
        <v>0</v>
      </c>
      <c r="F52" t="s">
        <v>933</v>
      </c>
      <c r="G52" t="s">
        <v>933</v>
      </c>
      <c r="H52" s="5">
        <v>0</v>
      </c>
      <c r="I52" s="5">
        <v>0</v>
      </c>
      <c r="J52" s="5">
        <v>0</v>
      </c>
      <c r="K52" t="s">
        <v>933</v>
      </c>
      <c r="L52" t="s">
        <v>933</v>
      </c>
      <c r="M52" s="5">
        <v>0</v>
      </c>
      <c r="N52" s="5">
        <v>0</v>
      </c>
      <c r="O52" s="5">
        <v>0</v>
      </c>
      <c r="P52" t="s">
        <v>933</v>
      </c>
      <c r="Q52" t="s">
        <v>933</v>
      </c>
      <c r="R52" s="5">
        <v>0</v>
      </c>
      <c r="S52" s="5">
        <v>0</v>
      </c>
      <c r="T52" t="s">
        <v>933</v>
      </c>
      <c r="U52" t="s">
        <v>933</v>
      </c>
      <c r="V52" s="5">
        <v>0</v>
      </c>
      <c r="W52" s="5">
        <v>0</v>
      </c>
      <c r="X52" t="s">
        <v>933</v>
      </c>
      <c r="Y52" t="s">
        <v>933</v>
      </c>
      <c r="Z52" s="5">
        <v>0</v>
      </c>
      <c r="AA52" s="5">
        <v>0</v>
      </c>
      <c r="AB52" t="s">
        <v>933</v>
      </c>
      <c r="AC52" t="s">
        <v>933</v>
      </c>
      <c r="AD52" t="s">
        <v>933</v>
      </c>
      <c r="AE52" s="5">
        <v>0</v>
      </c>
      <c r="AF52" s="5">
        <v>0</v>
      </c>
      <c r="AG52" t="s">
        <v>933</v>
      </c>
      <c r="AH52" t="s">
        <v>933</v>
      </c>
      <c r="AI52" s="5">
        <v>0</v>
      </c>
      <c r="AJ52" t="s">
        <v>927</v>
      </c>
      <c r="AK52" s="5">
        <v>0</v>
      </c>
      <c r="AL52" s="5">
        <v>0</v>
      </c>
      <c r="AM52" t="s">
        <v>933</v>
      </c>
      <c r="AN52" t="s">
        <v>933</v>
      </c>
      <c r="AO52" t="s">
        <v>933</v>
      </c>
      <c r="AP52" t="s">
        <v>927</v>
      </c>
      <c r="AQ52" t="s">
        <v>927</v>
      </c>
      <c r="AR52" s="5">
        <v>0</v>
      </c>
      <c r="AS52" s="5">
        <v>0</v>
      </c>
      <c r="AT52" t="s">
        <v>933</v>
      </c>
      <c r="AU52" t="s">
        <v>933</v>
      </c>
      <c r="AV52" s="5">
        <v>0</v>
      </c>
      <c r="AW52" t="s">
        <v>933</v>
      </c>
      <c r="AX52" t="s">
        <v>933</v>
      </c>
      <c r="AY52" s="5">
        <v>0</v>
      </c>
      <c r="AZ52" t="s">
        <v>933</v>
      </c>
      <c r="BA52" t="s">
        <v>933</v>
      </c>
      <c r="BB52" s="5">
        <v>0</v>
      </c>
      <c r="BC52" t="s">
        <v>933</v>
      </c>
      <c r="BD52" t="s">
        <v>933</v>
      </c>
      <c r="BE52" s="5">
        <v>0</v>
      </c>
      <c r="BF52" t="s">
        <v>933</v>
      </c>
      <c r="BG52" t="s">
        <v>933</v>
      </c>
      <c r="BH52" t="s">
        <v>933</v>
      </c>
      <c r="BI52" t="s">
        <v>933</v>
      </c>
      <c r="BJ52" t="s">
        <v>933</v>
      </c>
      <c r="BK52" t="s">
        <v>933</v>
      </c>
      <c r="BL52" t="s">
        <v>933</v>
      </c>
      <c r="BM52" t="s">
        <v>933</v>
      </c>
      <c r="BN52" s="5">
        <v>0</v>
      </c>
      <c r="BO52">
        <f t="shared" si="0"/>
        <v>36</v>
      </c>
      <c r="BP52">
        <f t="shared" si="1"/>
        <v>3</v>
      </c>
      <c r="BQ52">
        <f t="shared" si="2"/>
        <v>0</v>
      </c>
      <c r="BR52">
        <f t="shared" si="3"/>
        <v>39</v>
      </c>
    </row>
    <row r="53" spans="1:70" x14ac:dyDescent="0.2">
      <c r="A53" s="5">
        <v>60</v>
      </c>
      <c r="B53" t="s">
        <v>933</v>
      </c>
      <c r="C53" t="s">
        <v>933</v>
      </c>
      <c r="D53" t="s">
        <v>933</v>
      </c>
      <c r="E53" s="5">
        <v>0</v>
      </c>
      <c r="F53" t="s">
        <v>933</v>
      </c>
      <c r="G53" t="s">
        <v>933</v>
      </c>
      <c r="H53" t="s">
        <v>933</v>
      </c>
      <c r="I53" s="5">
        <v>0</v>
      </c>
      <c r="J53" s="5">
        <v>0</v>
      </c>
      <c r="K53" t="s">
        <v>933</v>
      </c>
      <c r="L53" t="s">
        <v>933</v>
      </c>
      <c r="M53" t="s">
        <v>933</v>
      </c>
      <c r="N53" s="5">
        <v>0</v>
      </c>
      <c r="O53" s="5">
        <v>0</v>
      </c>
      <c r="P53" t="s">
        <v>933</v>
      </c>
      <c r="Q53" t="s">
        <v>933</v>
      </c>
      <c r="R53" s="5">
        <v>0</v>
      </c>
      <c r="S53" s="5">
        <v>0</v>
      </c>
      <c r="T53" t="s">
        <v>933</v>
      </c>
      <c r="U53" t="s">
        <v>927</v>
      </c>
      <c r="V53" s="5">
        <v>0</v>
      </c>
      <c r="W53" s="5">
        <v>0</v>
      </c>
      <c r="X53" t="s">
        <v>933</v>
      </c>
      <c r="Y53" t="s">
        <v>933</v>
      </c>
      <c r="Z53" t="s">
        <v>933</v>
      </c>
      <c r="AA53" s="5">
        <v>0</v>
      </c>
      <c r="AB53" t="s">
        <v>933</v>
      </c>
      <c r="AC53" t="s">
        <v>933</v>
      </c>
      <c r="AD53" s="5">
        <v>0</v>
      </c>
      <c r="AE53" s="5">
        <v>0</v>
      </c>
      <c r="AF53" s="5">
        <v>0</v>
      </c>
      <c r="AG53" t="s">
        <v>933</v>
      </c>
      <c r="AH53" t="s">
        <v>933</v>
      </c>
      <c r="AI53" s="5">
        <v>0</v>
      </c>
      <c r="AJ53" t="s">
        <v>933</v>
      </c>
      <c r="AK53" t="s">
        <v>933</v>
      </c>
      <c r="AL53" t="s">
        <v>933</v>
      </c>
      <c r="AM53" t="s">
        <v>933</v>
      </c>
      <c r="AN53" t="s">
        <v>933</v>
      </c>
      <c r="AO53" t="s">
        <v>933</v>
      </c>
      <c r="AP53" t="s">
        <v>933</v>
      </c>
      <c r="AQ53" t="s">
        <v>933</v>
      </c>
      <c r="AR53" s="5">
        <v>0</v>
      </c>
      <c r="AS53" s="5">
        <v>0</v>
      </c>
      <c r="AT53" t="s">
        <v>933</v>
      </c>
      <c r="AU53" t="s">
        <v>933</v>
      </c>
      <c r="AV53" t="s">
        <v>933</v>
      </c>
      <c r="AW53" t="s">
        <v>933</v>
      </c>
      <c r="AX53" t="s">
        <v>933</v>
      </c>
      <c r="AY53" t="s">
        <v>933</v>
      </c>
      <c r="AZ53" t="s">
        <v>933</v>
      </c>
      <c r="BA53" t="s">
        <v>933</v>
      </c>
      <c r="BB53" t="s">
        <v>933</v>
      </c>
      <c r="BC53" t="s">
        <v>933</v>
      </c>
      <c r="BD53" t="s">
        <v>933</v>
      </c>
      <c r="BE53" t="s">
        <v>933</v>
      </c>
      <c r="BF53" t="s">
        <v>933</v>
      </c>
      <c r="BG53" t="s">
        <v>933</v>
      </c>
      <c r="BH53" s="5">
        <v>0</v>
      </c>
      <c r="BI53" t="s">
        <v>933</v>
      </c>
      <c r="BJ53" t="s">
        <v>933</v>
      </c>
      <c r="BK53" s="5">
        <v>0</v>
      </c>
      <c r="BL53" t="s">
        <v>933</v>
      </c>
      <c r="BM53" t="s">
        <v>933</v>
      </c>
      <c r="BN53" s="5">
        <v>0</v>
      </c>
      <c r="BO53">
        <f t="shared" si="0"/>
        <v>45</v>
      </c>
      <c r="BP53">
        <f t="shared" si="1"/>
        <v>1</v>
      </c>
      <c r="BQ53">
        <f t="shared" si="2"/>
        <v>0</v>
      </c>
      <c r="BR53">
        <f t="shared" si="3"/>
        <v>46</v>
      </c>
    </row>
    <row r="54" spans="1:70" x14ac:dyDescent="0.2">
      <c r="A54" s="5">
        <v>61</v>
      </c>
      <c r="B54" t="s">
        <v>933</v>
      </c>
      <c r="C54" t="s">
        <v>933</v>
      </c>
      <c r="D54" s="5">
        <v>0</v>
      </c>
      <c r="E54" s="5">
        <v>0</v>
      </c>
      <c r="F54" t="s">
        <v>933</v>
      </c>
      <c r="G54" t="s">
        <v>933</v>
      </c>
      <c r="H54" s="5">
        <v>0</v>
      </c>
      <c r="I54" s="5">
        <v>0</v>
      </c>
      <c r="J54" s="5">
        <v>0</v>
      </c>
      <c r="K54" t="s">
        <v>933</v>
      </c>
      <c r="L54" t="s">
        <v>933</v>
      </c>
      <c r="M54" s="5">
        <v>0</v>
      </c>
      <c r="N54" s="5">
        <v>0</v>
      </c>
      <c r="O54" s="5">
        <v>0</v>
      </c>
      <c r="P54" t="s">
        <v>933</v>
      </c>
      <c r="Q54" t="s">
        <v>933</v>
      </c>
      <c r="R54" s="5">
        <v>0</v>
      </c>
      <c r="S54" s="5">
        <v>0</v>
      </c>
      <c r="T54" t="s">
        <v>933</v>
      </c>
      <c r="U54" t="s">
        <v>933</v>
      </c>
      <c r="V54" s="5">
        <v>0</v>
      </c>
      <c r="W54" s="5">
        <v>0</v>
      </c>
      <c r="X54" t="s">
        <v>933</v>
      </c>
      <c r="Y54" t="s">
        <v>933</v>
      </c>
      <c r="Z54" t="s">
        <v>933</v>
      </c>
      <c r="AA54" s="5">
        <v>0</v>
      </c>
      <c r="AB54" t="s">
        <v>933</v>
      </c>
      <c r="AC54" t="s">
        <v>933</v>
      </c>
      <c r="AD54" s="5">
        <v>0</v>
      </c>
      <c r="AE54" s="5">
        <v>0</v>
      </c>
      <c r="AF54" s="5">
        <v>0</v>
      </c>
      <c r="AG54" t="s">
        <v>933</v>
      </c>
      <c r="AH54" t="s">
        <v>933</v>
      </c>
      <c r="AI54" s="5">
        <v>0</v>
      </c>
      <c r="AJ54" t="s">
        <v>933</v>
      </c>
      <c r="AK54" t="s">
        <v>933</v>
      </c>
      <c r="AL54" s="5">
        <v>0</v>
      </c>
      <c r="AM54" t="s">
        <v>933</v>
      </c>
      <c r="AN54" t="s">
        <v>933</v>
      </c>
      <c r="AO54" s="5">
        <v>0</v>
      </c>
      <c r="AP54" t="s">
        <v>933</v>
      </c>
      <c r="AQ54" t="s">
        <v>933</v>
      </c>
      <c r="AR54" s="5">
        <v>0</v>
      </c>
      <c r="AS54" s="5">
        <v>0</v>
      </c>
      <c r="AT54" t="s">
        <v>933</v>
      </c>
      <c r="AU54" t="s">
        <v>933</v>
      </c>
      <c r="AV54" s="5">
        <v>0</v>
      </c>
      <c r="AW54" t="s">
        <v>933</v>
      </c>
      <c r="AX54" t="s">
        <v>933</v>
      </c>
      <c r="AY54" s="5">
        <v>0</v>
      </c>
      <c r="AZ54" t="s">
        <v>933</v>
      </c>
      <c r="BA54" t="s">
        <v>933</v>
      </c>
      <c r="BB54" s="5">
        <v>0</v>
      </c>
      <c r="BC54" t="s">
        <v>933</v>
      </c>
      <c r="BD54" s="5">
        <v>0</v>
      </c>
      <c r="BE54" s="5">
        <v>0</v>
      </c>
      <c r="BF54" t="s">
        <v>933</v>
      </c>
      <c r="BG54" t="s">
        <v>933</v>
      </c>
      <c r="BH54" s="5">
        <v>0</v>
      </c>
      <c r="BI54" t="s">
        <v>933</v>
      </c>
      <c r="BJ54" t="s">
        <v>933</v>
      </c>
      <c r="BK54" t="s">
        <v>933</v>
      </c>
      <c r="BL54" t="s">
        <v>933</v>
      </c>
      <c r="BM54" s="5">
        <v>0</v>
      </c>
      <c r="BN54" s="5">
        <v>0</v>
      </c>
      <c r="BO54">
        <f t="shared" si="0"/>
        <v>36</v>
      </c>
      <c r="BP54">
        <f t="shared" si="1"/>
        <v>0</v>
      </c>
      <c r="BQ54">
        <f t="shared" si="2"/>
        <v>0</v>
      </c>
      <c r="BR54">
        <f t="shared" si="3"/>
        <v>36</v>
      </c>
    </row>
    <row r="55" spans="1:70" x14ac:dyDescent="0.2">
      <c r="A55" s="5">
        <v>62</v>
      </c>
      <c r="B55" t="s">
        <v>933</v>
      </c>
      <c r="C55" t="s">
        <v>933</v>
      </c>
      <c r="D55" t="s">
        <v>933</v>
      </c>
      <c r="E55" s="5">
        <v>0</v>
      </c>
      <c r="F55" t="s">
        <v>933</v>
      </c>
      <c r="G55" t="s">
        <v>933</v>
      </c>
      <c r="H55" s="5">
        <v>0</v>
      </c>
      <c r="I55" s="5">
        <v>0</v>
      </c>
      <c r="J55" s="5">
        <v>0</v>
      </c>
      <c r="K55" t="s">
        <v>933</v>
      </c>
      <c r="L55" t="s">
        <v>933</v>
      </c>
      <c r="M55" t="s">
        <v>933</v>
      </c>
      <c r="N55" s="5">
        <v>0</v>
      </c>
      <c r="O55" s="5">
        <v>0</v>
      </c>
      <c r="P55" t="s">
        <v>933</v>
      </c>
      <c r="Q55" t="s">
        <v>933</v>
      </c>
      <c r="R55" t="s">
        <v>933</v>
      </c>
      <c r="S55" s="5">
        <v>0</v>
      </c>
      <c r="T55" t="s">
        <v>933</v>
      </c>
      <c r="U55" t="s">
        <v>933</v>
      </c>
      <c r="V55" t="s">
        <v>933</v>
      </c>
      <c r="W55" s="5">
        <v>0</v>
      </c>
      <c r="X55" t="s">
        <v>933</v>
      </c>
      <c r="Y55" t="s">
        <v>933</v>
      </c>
      <c r="Z55" t="s">
        <v>933</v>
      </c>
      <c r="AA55" s="5">
        <v>0</v>
      </c>
      <c r="AB55" t="s">
        <v>933</v>
      </c>
      <c r="AC55" t="s">
        <v>933</v>
      </c>
      <c r="AD55" s="5">
        <v>0</v>
      </c>
      <c r="AE55" s="5">
        <v>0</v>
      </c>
      <c r="AF55" s="5">
        <v>0</v>
      </c>
      <c r="AG55" t="s">
        <v>933</v>
      </c>
      <c r="AH55" t="s">
        <v>933</v>
      </c>
      <c r="AI55" t="s">
        <v>933</v>
      </c>
      <c r="AJ55" t="s">
        <v>933</v>
      </c>
      <c r="AK55" t="s">
        <v>933</v>
      </c>
      <c r="AL55" s="5">
        <v>0</v>
      </c>
      <c r="AM55" t="s">
        <v>933</v>
      </c>
      <c r="AN55" t="s">
        <v>933</v>
      </c>
      <c r="AO55" t="s">
        <v>933</v>
      </c>
      <c r="AP55" t="s">
        <v>933</v>
      </c>
      <c r="AQ55" t="s">
        <v>933</v>
      </c>
      <c r="AR55" s="5">
        <v>0</v>
      </c>
      <c r="AS55" s="5">
        <v>0</v>
      </c>
      <c r="AT55" t="s">
        <v>933</v>
      </c>
      <c r="AU55" t="s">
        <v>933</v>
      </c>
      <c r="AV55" s="5">
        <v>0</v>
      </c>
      <c r="AW55" t="s">
        <v>933</v>
      </c>
      <c r="AX55" t="s">
        <v>933</v>
      </c>
      <c r="AY55" t="s">
        <v>933</v>
      </c>
      <c r="AZ55" t="s">
        <v>933</v>
      </c>
      <c r="BA55" t="s">
        <v>933</v>
      </c>
      <c r="BB55" s="5">
        <v>0</v>
      </c>
      <c r="BC55" t="s">
        <v>933</v>
      </c>
      <c r="BD55" t="s">
        <v>933</v>
      </c>
      <c r="BE55" s="5">
        <v>0</v>
      </c>
      <c r="BF55" t="s">
        <v>933</v>
      </c>
      <c r="BG55" t="s">
        <v>933</v>
      </c>
      <c r="BH55" s="5">
        <v>0</v>
      </c>
      <c r="BI55" t="s">
        <v>933</v>
      </c>
      <c r="BJ55" t="s">
        <v>933</v>
      </c>
      <c r="BK55" s="5">
        <v>0</v>
      </c>
      <c r="BL55" t="s">
        <v>933</v>
      </c>
      <c r="BM55" t="s">
        <v>933</v>
      </c>
      <c r="BN55" s="5">
        <v>0</v>
      </c>
      <c r="BO55">
        <f t="shared" si="0"/>
        <v>44</v>
      </c>
      <c r="BP55">
        <f t="shared" si="1"/>
        <v>0</v>
      </c>
      <c r="BQ55">
        <f t="shared" si="2"/>
        <v>0</v>
      </c>
      <c r="BR55">
        <f t="shared" si="3"/>
        <v>44</v>
      </c>
    </row>
    <row r="56" spans="1:70" x14ac:dyDescent="0.2">
      <c r="A56" s="5">
        <v>63</v>
      </c>
      <c r="B56" t="s">
        <v>933</v>
      </c>
      <c r="C56" t="s">
        <v>933</v>
      </c>
      <c r="D56" t="s">
        <v>933</v>
      </c>
      <c r="E56" s="5">
        <v>0</v>
      </c>
      <c r="F56" t="s">
        <v>933</v>
      </c>
      <c r="G56" t="s">
        <v>933</v>
      </c>
      <c r="H56" s="5">
        <v>0</v>
      </c>
      <c r="I56" s="5">
        <v>0</v>
      </c>
      <c r="J56" s="5">
        <v>0</v>
      </c>
      <c r="K56" t="s">
        <v>933</v>
      </c>
      <c r="L56" t="s">
        <v>933</v>
      </c>
      <c r="M56" s="5">
        <v>0</v>
      </c>
      <c r="N56" s="5">
        <v>0</v>
      </c>
      <c r="O56" s="5">
        <v>0</v>
      </c>
      <c r="P56" t="s">
        <v>933</v>
      </c>
      <c r="Q56" t="s">
        <v>933</v>
      </c>
      <c r="R56" s="5">
        <v>0</v>
      </c>
      <c r="S56" s="5">
        <v>0</v>
      </c>
      <c r="T56" t="s">
        <v>933</v>
      </c>
      <c r="U56" t="s">
        <v>933</v>
      </c>
      <c r="V56" s="5">
        <v>0</v>
      </c>
      <c r="W56" s="5">
        <v>0</v>
      </c>
      <c r="X56" t="s">
        <v>933</v>
      </c>
      <c r="Y56" t="s">
        <v>933</v>
      </c>
      <c r="Z56" s="5">
        <v>0</v>
      </c>
      <c r="AA56" s="5">
        <v>0</v>
      </c>
      <c r="AB56" t="s">
        <v>933</v>
      </c>
      <c r="AC56" t="s">
        <v>933</v>
      </c>
      <c r="AD56" s="5">
        <v>0</v>
      </c>
      <c r="AE56" s="5">
        <v>0</v>
      </c>
      <c r="AF56" s="5">
        <v>0</v>
      </c>
      <c r="AG56" t="s">
        <v>933</v>
      </c>
      <c r="AH56" t="s">
        <v>933</v>
      </c>
      <c r="AI56" t="s">
        <v>933</v>
      </c>
      <c r="AJ56" t="s">
        <v>933</v>
      </c>
      <c r="AK56" t="s">
        <v>933</v>
      </c>
      <c r="AL56" t="s">
        <v>933</v>
      </c>
      <c r="AM56" t="s">
        <v>933</v>
      </c>
      <c r="AN56" t="s">
        <v>933</v>
      </c>
      <c r="AO56" t="s">
        <v>933</v>
      </c>
      <c r="AP56" t="s">
        <v>933</v>
      </c>
      <c r="AQ56" t="s">
        <v>933</v>
      </c>
      <c r="AR56" s="5">
        <v>0</v>
      </c>
      <c r="AS56" s="5">
        <v>0</v>
      </c>
      <c r="AT56" t="s">
        <v>933</v>
      </c>
      <c r="AU56" s="5">
        <v>0</v>
      </c>
      <c r="AV56" s="5">
        <v>0</v>
      </c>
      <c r="AW56" t="s">
        <v>933</v>
      </c>
      <c r="AX56" t="s">
        <v>933</v>
      </c>
      <c r="AY56" s="5">
        <v>0</v>
      </c>
      <c r="AZ56" t="s">
        <v>933</v>
      </c>
      <c r="BA56" t="s">
        <v>933</v>
      </c>
      <c r="BB56" s="5">
        <v>0</v>
      </c>
      <c r="BC56" t="s">
        <v>933</v>
      </c>
      <c r="BD56" t="s">
        <v>927</v>
      </c>
      <c r="BE56" s="5">
        <v>0</v>
      </c>
      <c r="BF56" t="s">
        <v>933</v>
      </c>
      <c r="BG56" t="s">
        <v>933</v>
      </c>
      <c r="BH56" s="5">
        <v>0</v>
      </c>
      <c r="BI56" t="s">
        <v>933</v>
      </c>
      <c r="BJ56" t="s">
        <v>933</v>
      </c>
      <c r="BK56" s="5">
        <v>0</v>
      </c>
      <c r="BL56" t="s">
        <v>933</v>
      </c>
      <c r="BM56" t="s">
        <v>933</v>
      </c>
      <c r="BN56" s="5">
        <v>0</v>
      </c>
      <c r="BO56">
        <f t="shared" si="0"/>
        <v>38</v>
      </c>
      <c r="BP56">
        <f t="shared" si="1"/>
        <v>1</v>
      </c>
      <c r="BQ56">
        <f t="shared" si="2"/>
        <v>0</v>
      </c>
      <c r="BR56">
        <f t="shared" si="3"/>
        <v>39</v>
      </c>
    </row>
    <row r="57" spans="1:70" x14ac:dyDescent="0.2">
      <c r="A57" s="5">
        <v>65</v>
      </c>
      <c r="B57" t="s">
        <v>927</v>
      </c>
      <c r="C57" t="s">
        <v>927</v>
      </c>
      <c r="D57" s="5">
        <v>0</v>
      </c>
      <c r="E57" s="5">
        <v>0</v>
      </c>
      <c r="F57" t="s">
        <v>927</v>
      </c>
      <c r="G57" t="s">
        <v>927</v>
      </c>
      <c r="H57" t="s">
        <v>927</v>
      </c>
      <c r="I57" s="5">
        <v>0</v>
      </c>
      <c r="J57" s="5">
        <v>0</v>
      </c>
      <c r="K57" t="s">
        <v>927</v>
      </c>
      <c r="L57" t="s">
        <v>927</v>
      </c>
      <c r="M57" s="5">
        <v>0</v>
      </c>
      <c r="N57" s="5">
        <v>0</v>
      </c>
      <c r="O57" s="5">
        <v>0</v>
      </c>
      <c r="P57" t="s">
        <v>933</v>
      </c>
      <c r="Q57" t="s">
        <v>927</v>
      </c>
      <c r="R57" s="5">
        <v>0</v>
      </c>
      <c r="S57" s="5">
        <v>0</v>
      </c>
      <c r="T57" t="s">
        <v>933</v>
      </c>
      <c r="U57" t="s">
        <v>933</v>
      </c>
      <c r="V57" s="5">
        <v>0</v>
      </c>
      <c r="W57" s="5">
        <v>0</v>
      </c>
      <c r="X57" t="s">
        <v>933</v>
      </c>
      <c r="Y57" t="s">
        <v>933</v>
      </c>
      <c r="Z57" s="5">
        <v>0</v>
      </c>
      <c r="AA57" s="5">
        <v>0</v>
      </c>
      <c r="AB57" t="s">
        <v>933</v>
      </c>
      <c r="AC57" t="s">
        <v>933</v>
      </c>
      <c r="AD57" s="5">
        <v>0</v>
      </c>
      <c r="AE57" s="5">
        <v>0</v>
      </c>
      <c r="AF57" s="5">
        <v>0</v>
      </c>
      <c r="AG57" t="s">
        <v>927</v>
      </c>
      <c r="AH57" t="s">
        <v>927</v>
      </c>
      <c r="AI57" t="s">
        <v>927</v>
      </c>
      <c r="AJ57" t="s">
        <v>927</v>
      </c>
      <c r="AK57" t="s">
        <v>927</v>
      </c>
      <c r="AL57" s="5">
        <v>0</v>
      </c>
      <c r="AM57" t="s">
        <v>933</v>
      </c>
      <c r="AN57" t="s">
        <v>933</v>
      </c>
      <c r="AO57" t="s">
        <v>933</v>
      </c>
      <c r="AP57" t="s">
        <v>933</v>
      </c>
      <c r="AQ57" t="s">
        <v>933</v>
      </c>
      <c r="AR57" t="s">
        <v>933</v>
      </c>
      <c r="AS57" s="5">
        <v>0</v>
      </c>
      <c r="AT57" t="s">
        <v>933</v>
      </c>
      <c r="AU57" t="s">
        <v>933</v>
      </c>
      <c r="AV57" s="5">
        <v>0</v>
      </c>
      <c r="AW57" t="s">
        <v>933</v>
      </c>
      <c r="AX57" t="s">
        <v>933</v>
      </c>
      <c r="AY57" t="s">
        <v>933</v>
      </c>
      <c r="AZ57" t="s">
        <v>933</v>
      </c>
      <c r="BA57" t="s">
        <v>933</v>
      </c>
      <c r="BB57" s="5">
        <v>0</v>
      </c>
      <c r="BC57" t="s">
        <v>933</v>
      </c>
      <c r="BD57" t="s">
        <v>933</v>
      </c>
      <c r="BE57" s="5">
        <v>0</v>
      </c>
      <c r="BF57" t="s">
        <v>933</v>
      </c>
      <c r="BG57" t="s">
        <v>933</v>
      </c>
      <c r="BH57" t="s">
        <v>933</v>
      </c>
      <c r="BI57" t="s">
        <v>933</v>
      </c>
      <c r="BJ57" t="s">
        <v>933</v>
      </c>
      <c r="BK57" t="s">
        <v>933</v>
      </c>
      <c r="BL57" t="s">
        <v>933</v>
      </c>
      <c r="BM57" t="s">
        <v>933</v>
      </c>
      <c r="BN57" t="s">
        <v>933</v>
      </c>
      <c r="BO57">
        <f t="shared" si="0"/>
        <v>31</v>
      </c>
      <c r="BP57">
        <f t="shared" si="1"/>
        <v>13</v>
      </c>
      <c r="BQ57">
        <f t="shared" si="2"/>
        <v>0</v>
      </c>
      <c r="BR57">
        <f t="shared" si="3"/>
        <v>44</v>
      </c>
    </row>
    <row r="58" spans="1:70" x14ac:dyDescent="0.2">
      <c r="A58" s="5">
        <v>66</v>
      </c>
      <c r="B58" t="s">
        <v>933</v>
      </c>
      <c r="C58" t="s">
        <v>933</v>
      </c>
      <c r="D58" t="s">
        <v>933</v>
      </c>
      <c r="E58" s="5">
        <v>0</v>
      </c>
      <c r="F58" t="s">
        <v>933</v>
      </c>
      <c r="G58" t="s">
        <v>933</v>
      </c>
      <c r="H58" s="5">
        <v>0</v>
      </c>
      <c r="I58" s="5">
        <v>0</v>
      </c>
      <c r="J58" s="5">
        <v>0</v>
      </c>
      <c r="K58" t="s">
        <v>933</v>
      </c>
      <c r="L58" t="s">
        <v>933</v>
      </c>
      <c r="M58" t="s">
        <v>933</v>
      </c>
      <c r="N58" s="5">
        <v>0</v>
      </c>
      <c r="O58" s="5">
        <v>0</v>
      </c>
      <c r="P58" t="s">
        <v>933</v>
      </c>
      <c r="Q58" t="s">
        <v>933</v>
      </c>
      <c r="R58" t="s">
        <v>933</v>
      </c>
      <c r="S58" s="5">
        <v>0</v>
      </c>
      <c r="T58" t="s">
        <v>933</v>
      </c>
      <c r="U58" t="s">
        <v>933</v>
      </c>
      <c r="V58" s="5">
        <v>0</v>
      </c>
      <c r="W58" s="5">
        <v>0</v>
      </c>
      <c r="X58" t="s">
        <v>933</v>
      </c>
      <c r="Y58" t="s">
        <v>933</v>
      </c>
      <c r="Z58" s="5">
        <v>0</v>
      </c>
      <c r="AA58" s="5">
        <v>0</v>
      </c>
      <c r="AB58" t="s">
        <v>933</v>
      </c>
      <c r="AC58" t="s">
        <v>933</v>
      </c>
      <c r="AD58" t="s">
        <v>933</v>
      </c>
      <c r="AE58" t="s">
        <v>933</v>
      </c>
      <c r="AF58" s="5">
        <v>0</v>
      </c>
      <c r="AG58" t="s">
        <v>933</v>
      </c>
      <c r="AH58" t="s">
        <v>933</v>
      </c>
      <c r="AI58" s="5">
        <v>0</v>
      </c>
      <c r="AJ58" t="s">
        <v>933</v>
      </c>
      <c r="AK58" t="s">
        <v>933</v>
      </c>
      <c r="AL58" t="s">
        <v>933</v>
      </c>
      <c r="AM58" t="s">
        <v>933</v>
      </c>
      <c r="AN58" t="s">
        <v>933</v>
      </c>
      <c r="AO58" s="5">
        <v>0</v>
      </c>
      <c r="AP58" t="s">
        <v>933</v>
      </c>
      <c r="AQ58" t="s">
        <v>933</v>
      </c>
      <c r="AR58" t="s">
        <v>933</v>
      </c>
      <c r="AS58" s="5">
        <v>0</v>
      </c>
      <c r="AT58" t="s">
        <v>933</v>
      </c>
      <c r="AU58" t="s">
        <v>933</v>
      </c>
      <c r="AV58" t="s">
        <v>933</v>
      </c>
      <c r="AW58" t="s">
        <v>933</v>
      </c>
      <c r="AX58" t="s">
        <v>933</v>
      </c>
      <c r="AY58" t="s">
        <v>933</v>
      </c>
      <c r="AZ58" t="s">
        <v>933</v>
      </c>
      <c r="BA58" t="s">
        <v>933</v>
      </c>
      <c r="BB58" t="s">
        <v>933</v>
      </c>
      <c r="BC58" t="s">
        <v>933</v>
      </c>
      <c r="BD58" t="s">
        <v>933</v>
      </c>
      <c r="BE58" t="s">
        <v>933</v>
      </c>
      <c r="BF58" t="s">
        <v>933</v>
      </c>
      <c r="BG58" t="s">
        <v>933</v>
      </c>
      <c r="BH58" s="5">
        <v>0</v>
      </c>
      <c r="BI58" t="s">
        <v>933</v>
      </c>
      <c r="BJ58" t="s">
        <v>933</v>
      </c>
      <c r="BK58" t="s">
        <v>933</v>
      </c>
      <c r="BL58" t="s">
        <v>933</v>
      </c>
      <c r="BM58" t="s">
        <v>933</v>
      </c>
      <c r="BN58" t="s">
        <v>933</v>
      </c>
      <c r="BO58">
        <f t="shared" si="0"/>
        <v>49</v>
      </c>
      <c r="BP58">
        <f t="shared" si="1"/>
        <v>0</v>
      </c>
      <c r="BQ58">
        <f t="shared" si="2"/>
        <v>0</v>
      </c>
      <c r="BR58">
        <f t="shared" si="3"/>
        <v>49</v>
      </c>
    </row>
    <row r="59" spans="1:70" x14ac:dyDescent="0.2">
      <c r="A59" s="5">
        <v>67</v>
      </c>
      <c r="B59" t="s">
        <v>927</v>
      </c>
      <c r="C59" t="s">
        <v>927</v>
      </c>
      <c r="D59" t="s">
        <v>927</v>
      </c>
      <c r="E59" s="5">
        <v>0</v>
      </c>
      <c r="F59" t="s">
        <v>933</v>
      </c>
      <c r="G59" t="s">
        <v>927</v>
      </c>
      <c r="H59" t="s">
        <v>928</v>
      </c>
      <c r="I59" s="5">
        <v>0</v>
      </c>
      <c r="J59" s="5">
        <v>0</v>
      </c>
      <c r="K59" t="s">
        <v>933</v>
      </c>
      <c r="L59" t="s">
        <v>927</v>
      </c>
      <c r="M59" s="5">
        <v>0</v>
      </c>
      <c r="N59" s="5">
        <v>0</v>
      </c>
      <c r="O59" s="5">
        <v>0</v>
      </c>
      <c r="P59" t="s">
        <v>927</v>
      </c>
      <c r="Q59" t="s">
        <v>927</v>
      </c>
      <c r="R59" t="s">
        <v>927</v>
      </c>
      <c r="S59" s="5">
        <v>0</v>
      </c>
      <c r="T59" t="s">
        <v>933</v>
      </c>
      <c r="U59" t="s">
        <v>933</v>
      </c>
      <c r="V59" t="s">
        <v>933</v>
      </c>
      <c r="W59" s="5">
        <v>0</v>
      </c>
      <c r="X59" t="s">
        <v>933</v>
      </c>
      <c r="Y59" t="s">
        <v>933</v>
      </c>
      <c r="Z59" t="s">
        <v>933</v>
      </c>
      <c r="AA59" t="s">
        <v>927</v>
      </c>
      <c r="AB59" t="s">
        <v>933</v>
      </c>
      <c r="AC59" t="s">
        <v>933</v>
      </c>
      <c r="AD59" t="s">
        <v>933</v>
      </c>
      <c r="AE59" s="5">
        <v>0</v>
      </c>
      <c r="AF59" s="5">
        <v>0</v>
      </c>
      <c r="AG59" t="s">
        <v>933</v>
      </c>
      <c r="AH59" t="s">
        <v>933</v>
      </c>
      <c r="AI59" t="s">
        <v>933</v>
      </c>
      <c r="AJ59" t="s">
        <v>927</v>
      </c>
      <c r="AK59" t="s">
        <v>933</v>
      </c>
      <c r="AL59" s="5">
        <v>0</v>
      </c>
      <c r="AM59" t="s">
        <v>927</v>
      </c>
      <c r="AN59" t="s">
        <v>933</v>
      </c>
      <c r="AO59" t="s">
        <v>928</v>
      </c>
      <c r="AP59" t="s">
        <v>927</v>
      </c>
      <c r="AQ59" t="s">
        <v>928</v>
      </c>
      <c r="AR59" t="s">
        <v>928</v>
      </c>
      <c r="AS59" s="5">
        <v>0</v>
      </c>
      <c r="AT59" t="s">
        <v>933</v>
      </c>
      <c r="AU59" t="s">
        <v>933</v>
      </c>
      <c r="AV59" t="s">
        <v>927</v>
      </c>
      <c r="AW59" t="s">
        <v>933</v>
      </c>
      <c r="AX59" t="s">
        <v>933</v>
      </c>
      <c r="AY59" s="5">
        <v>0</v>
      </c>
      <c r="AZ59" t="s">
        <v>933</v>
      </c>
      <c r="BA59" t="s">
        <v>933</v>
      </c>
      <c r="BB59" s="5">
        <v>0</v>
      </c>
      <c r="BC59" t="s">
        <v>927</v>
      </c>
      <c r="BD59" s="5">
        <v>0</v>
      </c>
      <c r="BE59" s="5">
        <v>0</v>
      </c>
      <c r="BF59" t="s">
        <v>933</v>
      </c>
      <c r="BG59" t="s">
        <v>933</v>
      </c>
      <c r="BH59" s="5">
        <v>0</v>
      </c>
      <c r="BI59" t="s">
        <v>933</v>
      </c>
      <c r="BJ59" t="s">
        <v>927</v>
      </c>
      <c r="BK59" t="s">
        <v>927</v>
      </c>
      <c r="BL59" t="s">
        <v>933</v>
      </c>
      <c r="BM59" t="s">
        <v>927</v>
      </c>
      <c r="BN59" s="5">
        <v>0</v>
      </c>
      <c r="BO59">
        <f t="shared" si="0"/>
        <v>26</v>
      </c>
      <c r="BP59">
        <f t="shared" si="1"/>
        <v>17</v>
      </c>
      <c r="BQ59">
        <f t="shared" si="2"/>
        <v>4</v>
      </c>
      <c r="BR59">
        <f t="shared" si="3"/>
        <v>47</v>
      </c>
    </row>
    <row r="60" spans="1:70" x14ac:dyDescent="0.2">
      <c r="A60" s="5">
        <v>68</v>
      </c>
      <c r="B60" t="s">
        <v>933</v>
      </c>
      <c r="C60" t="s">
        <v>933</v>
      </c>
      <c r="D60" s="5">
        <v>0</v>
      </c>
      <c r="E60" s="5">
        <v>0</v>
      </c>
      <c r="F60" t="s">
        <v>933</v>
      </c>
      <c r="G60" t="s">
        <v>933</v>
      </c>
      <c r="H60" s="5">
        <v>0</v>
      </c>
      <c r="I60" s="5">
        <v>0</v>
      </c>
      <c r="J60" s="5">
        <v>0</v>
      </c>
      <c r="K60" t="s">
        <v>933</v>
      </c>
      <c r="L60" t="s">
        <v>933</v>
      </c>
      <c r="M60" t="s">
        <v>933</v>
      </c>
      <c r="N60" s="5">
        <v>0</v>
      </c>
      <c r="O60" s="5">
        <v>0</v>
      </c>
      <c r="P60" t="s">
        <v>933</v>
      </c>
      <c r="Q60" t="s">
        <v>933</v>
      </c>
      <c r="R60" t="s">
        <v>933</v>
      </c>
      <c r="S60" s="5">
        <v>0</v>
      </c>
      <c r="T60" t="s">
        <v>933</v>
      </c>
      <c r="U60" t="s">
        <v>933</v>
      </c>
      <c r="V60" t="s">
        <v>933</v>
      </c>
      <c r="W60" s="5">
        <v>0</v>
      </c>
      <c r="X60" t="s">
        <v>933</v>
      </c>
      <c r="Y60" t="s">
        <v>933</v>
      </c>
      <c r="Z60" t="s">
        <v>933</v>
      </c>
      <c r="AA60" s="5">
        <v>0</v>
      </c>
      <c r="AB60" t="s">
        <v>933</v>
      </c>
      <c r="AC60" t="s">
        <v>933</v>
      </c>
      <c r="AD60" s="5">
        <v>0</v>
      </c>
      <c r="AE60" s="5">
        <v>0</v>
      </c>
      <c r="AF60" s="5">
        <v>0</v>
      </c>
      <c r="AG60" t="s">
        <v>933</v>
      </c>
      <c r="AH60" s="5">
        <v>0</v>
      </c>
      <c r="AI60" s="5">
        <v>0</v>
      </c>
      <c r="AJ60" t="s">
        <v>933</v>
      </c>
      <c r="AK60" t="s">
        <v>933</v>
      </c>
      <c r="AL60" t="s">
        <v>933</v>
      </c>
      <c r="AM60" t="s">
        <v>933</v>
      </c>
      <c r="AN60" t="s">
        <v>933</v>
      </c>
      <c r="AO60" s="5">
        <v>0</v>
      </c>
      <c r="AP60" t="s">
        <v>933</v>
      </c>
      <c r="AQ60" t="s">
        <v>933</v>
      </c>
      <c r="AR60" s="5">
        <v>0</v>
      </c>
      <c r="AS60" s="5">
        <v>0</v>
      </c>
      <c r="AT60" t="s">
        <v>933</v>
      </c>
      <c r="AU60" t="s">
        <v>933</v>
      </c>
      <c r="AV60" t="s">
        <v>933</v>
      </c>
      <c r="AW60" t="s">
        <v>933</v>
      </c>
      <c r="AX60" t="s">
        <v>933</v>
      </c>
      <c r="AY60" t="s">
        <v>933</v>
      </c>
      <c r="AZ60" t="s">
        <v>933</v>
      </c>
      <c r="BA60" t="s">
        <v>933</v>
      </c>
      <c r="BB60" t="s">
        <v>933</v>
      </c>
      <c r="BC60" t="s">
        <v>933</v>
      </c>
      <c r="BD60" t="s">
        <v>933</v>
      </c>
      <c r="BE60" t="s">
        <v>933</v>
      </c>
      <c r="BF60" t="s">
        <v>933</v>
      </c>
      <c r="BG60" t="s">
        <v>933</v>
      </c>
      <c r="BH60" s="5">
        <v>0</v>
      </c>
      <c r="BI60" t="s">
        <v>933</v>
      </c>
      <c r="BJ60" t="s">
        <v>933</v>
      </c>
      <c r="BK60" s="5">
        <v>0</v>
      </c>
      <c r="BL60" t="s">
        <v>933</v>
      </c>
      <c r="BM60" t="s">
        <v>933</v>
      </c>
      <c r="BN60" s="5">
        <v>0</v>
      </c>
      <c r="BO60">
        <f t="shared" si="0"/>
        <v>44</v>
      </c>
      <c r="BP60">
        <f t="shared" si="1"/>
        <v>0</v>
      </c>
      <c r="BQ60">
        <f t="shared" si="2"/>
        <v>0</v>
      </c>
      <c r="BR60">
        <f t="shared" si="3"/>
        <v>44</v>
      </c>
    </row>
    <row r="61" spans="1:70" x14ac:dyDescent="0.2">
      <c r="A61" s="5">
        <v>69</v>
      </c>
      <c r="B61" t="s">
        <v>927</v>
      </c>
      <c r="C61" t="s">
        <v>933</v>
      </c>
      <c r="D61" s="5">
        <v>0</v>
      </c>
      <c r="E61" s="5">
        <v>0</v>
      </c>
      <c r="F61" t="s">
        <v>933</v>
      </c>
      <c r="G61" t="s">
        <v>933</v>
      </c>
      <c r="H61" s="5">
        <v>0</v>
      </c>
      <c r="I61" s="5">
        <v>0</v>
      </c>
      <c r="J61" s="5">
        <v>0</v>
      </c>
      <c r="K61" t="s">
        <v>933</v>
      </c>
      <c r="L61" t="s">
        <v>933</v>
      </c>
      <c r="M61" s="5">
        <v>0</v>
      </c>
      <c r="N61" s="5">
        <v>0</v>
      </c>
      <c r="O61" s="5">
        <v>0</v>
      </c>
      <c r="P61" t="s">
        <v>933</v>
      </c>
      <c r="Q61" t="s">
        <v>933</v>
      </c>
      <c r="R61" s="5">
        <v>0</v>
      </c>
      <c r="S61" s="5">
        <v>0</v>
      </c>
      <c r="T61" t="s">
        <v>933</v>
      </c>
      <c r="U61" t="s">
        <v>933</v>
      </c>
      <c r="V61" t="s">
        <v>933</v>
      </c>
      <c r="W61" s="5">
        <v>0</v>
      </c>
      <c r="X61" t="s">
        <v>933</v>
      </c>
      <c r="Y61" t="s">
        <v>933</v>
      </c>
      <c r="Z61" t="s">
        <v>933</v>
      </c>
      <c r="AA61" s="5">
        <v>0</v>
      </c>
      <c r="AB61" t="s">
        <v>933</v>
      </c>
      <c r="AC61" t="s">
        <v>933</v>
      </c>
      <c r="AD61" s="5">
        <v>0</v>
      </c>
      <c r="AE61" s="5">
        <v>0</v>
      </c>
      <c r="AF61" s="5">
        <v>0</v>
      </c>
      <c r="AG61" t="s">
        <v>933</v>
      </c>
      <c r="AH61" t="s">
        <v>933</v>
      </c>
      <c r="AI61" s="5">
        <v>0</v>
      </c>
      <c r="AJ61" t="s">
        <v>933</v>
      </c>
      <c r="AK61" t="s">
        <v>933</v>
      </c>
      <c r="AL61" t="s">
        <v>933</v>
      </c>
      <c r="AM61" t="s">
        <v>933</v>
      </c>
      <c r="AN61" t="s">
        <v>933</v>
      </c>
      <c r="AO61" s="5">
        <v>0</v>
      </c>
      <c r="AP61" t="s">
        <v>933</v>
      </c>
      <c r="AQ61" t="s">
        <v>933</v>
      </c>
      <c r="AR61" s="5">
        <v>0</v>
      </c>
      <c r="AS61" s="5">
        <v>0</v>
      </c>
      <c r="AT61" t="s">
        <v>933</v>
      </c>
      <c r="AU61" t="s">
        <v>933</v>
      </c>
      <c r="AV61" s="5">
        <v>0</v>
      </c>
      <c r="AW61" t="s">
        <v>933</v>
      </c>
      <c r="AX61" t="s">
        <v>933</v>
      </c>
      <c r="AY61" s="5">
        <v>0</v>
      </c>
      <c r="AZ61" t="s">
        <v>933</v>
      </c>
      <c r="BA61" s="5">
        <v>0</v>
      </c>
      <c r="BB61" s="5">
        <v>0</v>
      </c>
      <c r="BC61" t="s">
        <v>933</v>
      </c>
      <c r="BD61" t="s">
        <v>933</v>
      </c>
      <c r="BE61" s="5">
        <v>0</v>
      </c>
      <c r="BF61" t="s">
        <v>933</v>
      </c>
      <c r="BG61" t="s">
        <v>933</v>
      </c>
      <c r="BH61" s="5">
        <v>0</v>
      </c>
      <c r="BI61" t="s">
        <v>933</v>
      </c>
      <c r="BJ61" t="s">
        <v>933</v>
      </c>
      <c r="BK61" s="5">
        <v>0</v>
      </c>
      <c r="BL61" t="s">
        <v>933</v>
      </c>
      <c r="BM61" t="s">
        <v>933</v>
      </c>
      <c r="BN61" s="5">
        <v>0</v>
      </c>
      <c r="BO61">
        <f t="shared" si="0"/>
        <v>37</v>
      </c>
      <c r="BP61">
        <f t="shared" si="1"/>
        <v>1</v>
      </c>
      <c r="BQ61">
        <f t="shared" si="2"/>
        <v>0</v>
      </c>
      <c r="BR61">
        <f t="shared" si="3"/>
        <v>38</v>
      </c>
    </row>
    <row r="62" spans="1:70" x14ac:dyDescent="0.2">
      <c r="BO62">
        <f>SUM(BO2:BO61)</f>
        <v>2014</v>
      </c>
      <c r="BP62">
        <f>SUM(BP2:BP61)</f>
        <v>135</v>
      </c>
      <c r="BQ62">
        <f>SUM(BQ2:BQ61)</f>
        <v>35</v>
      </c>
      <c r="BR62">
        <f t="shared" si="3"/>
        <v>2184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reduzierter Datensatz</vt:lpstr>
      <vt:lpstr>Kodeplan_reduziert</vt:lpstr>
      <vt:lpstr>ID1</vt:lpstr>
      <vt:lpstr>AB_alle</vt:lpstr>
      <vt:lpstr>AB in Zahlen</vt:lpstr>
      <vt:lpstr>AS_alle</vt:lpstr>
      <vt:lpstr>AS in Zahlen</vt:lpstr>
      <vt:lpstr>DIFF(AS AB)</vt:lpstr>
      <vt:lpstr>V_alle</vt:lpstr>
      <vt:lpstr>AS_Ring</vt:lpstr>
      <vt:lpstr>Ringdiagramme</vt:lpstr>
      <vt:lpstr>Ringdiagramm-Gruppen</vt:lpstr>
      <vt:lpstr>Erfolg</vt:lpstr>
      <vt:lpstr>AB,AS,Alter</vt:lpstr>
      <vt:lpstr>Alter-Aufmerksamkeit</vt:lpstr>
      <vt:lpstr>Ths</vt:lpstr>
      <vt:lpstr>Th_Ausreißer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qAfat6BT3p6J6won</cp:lastModifiedBy>
  <dcterms:created xsi:type="dcterms:W3CDTF">2011-08-01T14:22:18Z</dcterms:created>
  <dcterms:modified xsi:type="dcterms:W3CDTF">2024-05-23T08:59:07Z</dcterms:modified>
</cp:coreProperties>
</file>