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4260" yWindow="0" windowWidth="25600" windowHeight="16060" tabRatio="500"/>
  </bookViews>
  <sheets>
    <sheet name="include demarcation" sheetId="2" r:id="rId1"/>
    <sheet name="without-demarcation" sheetId="1" r:id="rId2"/>
    <sheet name="Sheet3" sheetId="6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6" i="2" l="1"/>
  <c r="P37" i="2"/>
  <c r="P38" i="2"/>
  <c r="P39" i="2"/>
  <c r="P40" i="2"/>
  <c r="I13" i="2"/>
  <c r="I14" i="2"/>
  <c r="I15" i="2"/>
  <c r="I16" i="2"/>
  <c r="N84" i="2"/>
  <c r="N85" i="2"/>
  <c r="N86" i="2"/>
  <c r="N87" i="2"/>
  <c r="N88" i="2"/>
  <c r="L84" i="2"/>
  <c r="M84" i="2"/>
  <c r="L85" i="2"/>
  <c r="M85" i="2"/>
  <c r="L86" i="2"/>
  <c r="M86" i="2"/>
  <c r="L87" i="2"/>
  <c r="M87" i="2"/>
  <c r="L88" i="2"/>
  <c r="M88" i="2"/>
  <c r="P48" i="2"/>
  <c r="P49" i="2"/>
  <c r="P50" i="2"/>
  <c r="P51" i="2"/>
  <c r="P52" i="2"/>
  <c r="K84" i="2"/>
  <c r="K85" i="2"/>
  <c r="K86" i="2"/>
  <c r="K87" i="2"/>
  <c r="K88" i="2"/>
  <c r="L108" i="2"/>
  <c r="L109" i="2"/>
  <c r="L110" i="2"/>
  <c r="L111" i="2"/>
  <c r="L112" i="2"/>
  <c r="J84" i="2"/>
  <c r="J85" i="2"/>
  <c r="J86" i="2"/>
  <c r="J87" i="2"/>
  <c r="J88" i="2"/>
  <c r="I84" i="2"/>
  <c r="I85" i="2"/>
  <c r="I86" i="2"/>
  <c r="I87" i="2"/>
  <c r="I88" i="2"/>
  <c r="O28" i="2"/>
  <c r="O27" i="2"/>
  <c r="O26" i="2"/>
  <c r="O25" i="2"/>
  <c r="O24" i="2"/>
  <c r="H84" i="2"/>
  <c r="H85" i="2"/>
  <c r="H86" i="2"/>
  <c r="H87" i="2"/>
  <c r="H88" i="2"/>
  <c r="O48" i="2"/>
  <c r="O49" i="2"/>
  <c r="O50" i="2"/>
  <c r="O51" i="2"/>
  <c r="O52" i="2"/>
  <c r="P60" i="2"/>
  <c r="P61" i="2"/>
  <c r="P62" i="2"/>
  <c r="P63" i="2"/>
  <c r="P64" i="2"/>
  <c r="N24" i="2"/>
  <c r="N25" i="2"/>
  <c r="N26" i="2"/>
  <c r="N27" i="2"/>
  <c r="N28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48" i="2"/>
  <c r="N49" i="2"/>
  <c r="N50" i="2"/>
  <c r="N51" i="2"/>
  <c r="N52" i="2"/>
  <c r="O60" i="2"/>
  <c r="O61" i="2"/>
  <c r="O62" i="2"/>
  <c r="O63" i="2"/>
  <c r="O64" i="2"/>
  <c r="O36" i="2"/>
  <c r="O37" i="2"/>
  <c r="O38" i="2"/>
  <c r="O39" i="2"/>
  <c r="O40" i="2"/>
  <c r="N60" i="2"/>
  <c r="N61" i="2"/>
  <c r="N62" i="2"/>
  <c r="N63" i="2"/>
  <c r="N64" i="2"/>
  <c r="M48" i="2"/>
  <c r="M49" i="2"/>
  <c r="M50" i="2"/>
  <c r="M51" i="2"/>
  <c r="M52" i="2"/>
  <c r="L24" i="2"/>
  <c r="M24" i="2"/>
  <c r="L25" i="2"/>
  <c r="M25" i="2"/>
  <c r="L26" i="2"/>
  <c r="M26" i="2"/>
  <c r="L27" i="2"/>
  <c r="M27" i="2"/>
  <c r="L28" i="2"/>
  <c r="M28" i="2"/>
  <c r="G84" i="2"/>
  <c r="C84" i="2"/>
  <c r="G85" i="2"/>
  <c r="C85" i="2"/>
  <c r="G86" i="2"/>
  <c r="C86" i="2"/>
  <c r="G87" i="2"/>
  <c r="C87" i="2"/>
  <c r="G88" i="2"/>
  <c r="C88" i="2"/>
  <c r="N36" i="2"/>
  <c r="N37" i="2"/>
  <c r="N38" i="2"/>
  <c r="N39" i="2"/>
  <c r="N40" i="2"/>
  <c r="M72" i="2"/>
  <c r="M73" i="2"/>
  <c r="M74" i="2"/>
  <c r="M75" i="2"/>
  <c r="M76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G24" i="2"/>
  <c r="H24" i="2"/>
  <c r="I24" i="2"/>
  <c r="J24" i="2"/>
  <c r="K24" i="2"/>
  <c r="G25" i="2"/>
  <c r="H25" i="2"/>
  <c r="I25" i="2"/>
  <c r="J25" i="2"/>
  <c r="K25" i="2"/>
  <c r="G26" i="2"/>
  <c r="H26" i="2"/>
  <c r="I26" i="2"/>
  <c r="J26" i="2"/>
  <c r="K26" i="2"/>
  <c r="G27" i="2"/>
  <c r="H27" i="2"/>
  <c r="I27" i="2"/>
  <c r="J27" i="2"/>
  <c r="K27" i="2"/>
  <c r="G28" i="2"/>
  <c r="H28" i="2"/>
  <c r="I28" i="2"/>
  <c r="J28" i="2"/>
  <c r="K28" i="2"/>
  <c r="L96" i="2"/>
  <c r="M96" i="2"/>
  <c r="N96" i="2"/>
  <c r="O96" i="2"/>
  <c r="P96" i="2"/>
  <c r="L97" i="2"/>
  <c r="M97" i="2"/>
  <c r="N97" i="2"/>
  <c r="O97" i="2"/>
  <c r="P97" i="2"/>
  <c r="L98" i="2"/>
  <c r="M98" i="2"/>
  <c r="N98" i="2"/>
  <c r="O98" i="2"/>
  <c r="P98" i="2"/>
  <c r="L99" i="2"/>
  <c r="M99" i="2"/>
  <c r="N99" i="2"/>
  <c r="O99" i="2"/>
  <c r="P99" i="2"/>
  <c r="L100" i="2"/>
  <c r="M100" i="2"/>
  <c r="N100" i="2"/>
  <c r="O100" i="2"/>
  <c r="P100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G96" i="2"/>
  <c r="H96" i="2"/>
  <c r="I96" i="2"/>
  <c r="J96" i="2"/>
  <c r="K96" i="2"/>
  <c r="G97" i="2"/>
  <c r="H97" i="2"/>
  <c r="I97" i="2"/>
  <c r="J97" i="2"/>
  <c r="K97" i="2"/>
  <c r="G98" i="2"/>
  <c r="H98" i="2"/>
  <c r="I98" i="2"/>
  <c r="J98" i="2"/>
  <c r="K98" i="2"/>
  <c r="G99" i="2"/>
  <c r="H99" i="2"/>
  <c r="I99" i="2"/>
  <c r="J99" i="2"/>
  <c r="K99" i="2"/>
  <c r="G100" i="2"/>
  <c r="H100" i="2"/>
  <c r="I100" i="2"/>
  <c r="J100" i="2"/>
  <c r="K100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L48" i="2"/>
  <c r="L49" i="2"/>
  <c r="L50" i="2"/>
  <c r="L51" i="2"/>
  <c r="L52" i="2"/>
  <c r="B36" i="2"/>
  <c r="C36" i="2"/>
  <c r="D36" i="2"/>
  <c r="E36" i="2"/>
  <c r="F36" i="2"/>
  <c r="G36" i="2"/>
  <c r="H36" i="2"/>
  <c r="Q36" i="2"/>
  <c r="B37" i="2"/>
  <c r="C37" i="2"/>
  <c r="D37" i="2"/>
  <c r="E37" i="2"/>
  <c r="F37" i="2"/>
  <c r="G37" i="2"/>
  <c r="H37" i="2"/>
  <c r="Q37" i="2"/>
  <c r="B38" i="2"/>
  <c r="C38" i="2"/>
  <c r="D38" i="2"/>
  <c r="E38" i="2"/>
  <c r="F38" i="2"/>
  <c r="G38" i="2"/>
  <c r="H38" i="2"/>
  <c r="Q38" i="2"/>
  <c r="B39" i="2"/>
  <c r="C39" i="2"/>
  <c r="D39" i="2"/>
  <c r="E39" i="2"/>
  <c r="F39" i="2"/>
  <c r="G39" i="2"/>
  <c r="H39" i="2"/>
  <c r="Q39" i="2"/>
  <c r="B40" i="2"/>
  <c r="C40" i="2"/>
  <c r="D40" i="2"/>
  <c r="E40" i="2"/>
  <c r="F40" i="2"/>
  <c r="G40" i="2"/>
  <c r="H40" i="2"/>
  <c r="Q40" i="2"/>
  <c r="B48" i="2"/>
  <c r="C48" i="2"/>
  <c r="D48" i="2"/>
  <c r="E48" i="2"/>
  <c r="F48" i="2"/>
  <c r="G48" i="2"/>
  <c r="H48" i="2"/>
  <c r="I48" i="2"/>
  <c r="J48" i="2"/>
  <c r="K48" i="2"/>
  <c r="Q48" i="2"/>
  <c r="B49" i="2"/>
  <c r="C49" i="2"/>
  <c r="D49" i="2"/>
  <c r="E49" i="2"/>
  <c r="F49" i="2"/>
  <c r="G49" i="2"/>
  <c r="H49" i="2"/>
  <c r="I49" i="2"/>
  <c r="J49" i="2"/>
  <c r="K49" i="2"/>
  <c r="Q49" i="2"/>
  <c r="B50" i="2"/>
  <c r="C50" i="2"/>
  <c r="D50" i="2"/>
  <c r="E50" i="2"/>
  <c r="F50" i="2"/>
  <c r="G50" i="2"/>
  <c r="H50" i="2"/>
  <c r="I50" i="2"/>
  <c r="J50" i="2"/>
  <c r="K50" i="2"/>
  <c r="Q50" i="2"/>
  <c r="B51" i="2"/>
  <c r="C51" i="2"/>
  <c r="D51" i="2"/>
  <c r="E51" i="2"/>
  <c r="F51" i="2"/>
  <c r="G51" i="2"/>
  <c r="H51" i="2"/>
  <c r="I51" i="2"/>
  <c r="J51" i="2"/>
  <c r="K51" i="2"/>
  <c r="Q51" i="2"/>
  <c r="B52" i="2"/>
  <c r="C52" i="2"/>
  <c r="D52" i="2"/>
  <c r="E52" i="2"/>
  <c r="F52" i="2"/>
  <c r="G52" i="2"/>
  <c r="H52" i="2"/>
  <c r="I52" i="2"/>
  <c r="J52" i="2"/>
  <c r="K52" i="2"/>
  <c r="Q52" i="2"/>
  <c r="B60" i="2"/>
  <c r="C60" i="2"/>
  <c r="D60" i="2"/>
  <c r="E60" i="2"/>
  <c r="F60" i="2"/>
  <c r="G60" i="2"/>
  <c r="H60" i="2"/>
  <c r="Q60" i="2"/>
  <c r="B61" i="2"/>
  <c r="C61" i="2"/>
  <c r="D61" i="2"/>
  <c r="E61" i="2"/>
  <c r="F61" i="2"/>
  <c r="G61" i="2"/>
  <c r="H61" i="2"/>
  <c r="Q61" i="2"/>
  <c r="B62" i="2"/>
  <c r="C62" i="2"/>
  <c r="D62" i="2"/>
  <c r="E62" i="2"/>
  <c r="F62" i="2"/>
  <c r="G62" i="2"/>
  <c r="H62" i="2"/>
  <c r="Q62" i="2"/>
  <c r="B63" i="2"/>
  <c r="C63" i="2"/>
  <c r="D63" i="2"/>
  <c r="E63" i="2"/>
  <c r="F63" i="2"/>
  <c r="G63" i="2"/>
  <c r="H63" i="2"/>
  <c r="Q63" i="2"/>
  <c r="B64" i="2"/>
  <c r="C64" i="2"/>
  <c r="D64" i="2"/>
  <c r="E64" i="2"/>
  <c r="F64" i="2"/>
  <c r="G64" i="2"/>
  <c r="H64" i="2"/>
  <c r="Q64" i="2"/>
  <c r="B72" i="2"/>
  <c r="C72" i="2"/>
  <c r="D72" i="2"/>
  <c r="E72" i="2"/>
  <c r="F72" i="2"/>
  <c r="G72" i="2"/>
  <c r="Q72" i="2"/>
  <c r="B73" i="2"/>
  <c r="C73" i="2"/>
  <c r="D73" i="2"/>
  <c r="E73" i="2"/>
  <c r="F73" i="2"/>
  <c r="G73" i="2"/>
  <c r="Q73" i="2"/>
  <c r="B74" i="2"/>
  <c r="C74" i="2"/>
  <c r="D74" i="2"/>
  <c r="E74" i="2"/>
  <c r="F74" i="2"/>
  <c r="G74" i="2"/>
  <c r="Q74" i="2"/>
  <c r="B75" i="2"/>
  <c r="C75" i="2"/>
  <c r="D75" i="2"/>
  <c r="E75" i="2"/>
  <c r="F75" i="2"/>
  <c r="G75" i="2"/>
  <c r="Q75" i="2"/>
  <c r="B76" i="2"/>
  <c r="C76" i="2"/>
  <c r="D76" i="2"/>
  <c r="E76" i="2"/>
  <c r="F76" i="2"/>
  <c r="G76" i="2"/>
  <c r="Q76" i="2"/>
  <c r="B84" i="2"/>
  <c r="D84" i="2"/>
  <c r="E84" i="2"/>
  <c r="F84" i="2"/>
  <c r="Q84" i="2"/>
  <c r="B85" i="2"/>
  <c r="D85" i="2"/>
  <c r="E85" i="2"/>
  <c r="F85" i="2"/>
  <c r="Q85" i="2"/>
  <c r="B86" i="2"/>
  <c r="D86" i="2"/>
  <c r="E86" i="2"/>
  <c r="F86" i="2"/>
  <c r="Q86" i="2"/>
  <c r="B87" i="2"/>
  <c r="D87" i="2"/>
  <c r="E87" i="2"/>
  <c r="F87" i="2"/>
  <c r="Q87" i="2"/>
  <c r="B88" i="2"/>
  <c r="D88" i="2"/>
  <c r="E88" i="2"/>
  <c r="F88" i="2"/>
  <c r="Q88" i="2"/>
  <c r="B96" i="2"/>
  <c r="C96" i="2"/>
  <c r="D96" i="2"/>
  <c r="E96" i="2"/>
  <c r="F96" i="2"/>
  <c r="Q96" i="2"/>
  <c r="B97" i="2"/>
  <c r="C97" i="2"/>
  <c r="D97" i="2"/>
  <c r="E97" i="2"/>
  <c r="F97" i="2"/>
  <c r="Q97" i="2"/>
  <c r="B98" i="2"/>
  <c r="C98" i="2"/>
  <c r="D98" i="2"/>
  <c r="E98" i="2"/>
  <c r="F98" i="2"/>
  <c r="Q98" i="2"/>
  <c r="B99" i="2"/>
  <c r="C99" i="2"/>
  <c r="D99" i="2"/>
  <c r="E99" i="2"/>
  <c r="F99" i="2"/>
  <c r="Q99" i="2"/>
  <c r="B100" i="2"/>
  <c r="C100" i="2"/>
  <c r="D100" i="2"/>
  <c r="E100" i="2"/>
  <c r="F100" i="2"/>
  <c r="Q100" i="2"/>
  <c r="B108" i="2"/>
  <c r="C108" i="2"/>
  <c r="D108" i="2"/>
  <c r="E108" i="2"/>
  <c r="F108" i="2"/>
  <c r="G108" i="2"/>
  <c r="H108" i="2"/>
  <c r="I108" i="2"/>
  <c r="J108" i="2"/>
  <c r="K108" i="2"/>
  <c r="Q108" i="2"/>
  <c r="B109" i="2"/>
  <c r="C109" i="2"/>
  <c r="D109" i="2"/>
  <c r="E109" i="2"/>
  <c r="F109" i="2"/>
  <c r="G109" i="2"/>
  <c r="H109" i="2"/>
  <c r="I109" i="2"/>
  <c r="J109" i="2"/>
  <c r="K109" i="2"/>
  <c r="Q109" i="2"/>
  <c r="B110" i="2"/>
  <c r="C110" i="2"/>
  <c r="D110" i="2"/>
  <c r="E110" i="2"/>
  <c r="F110" i="2"/>
  <c r="G110" i="2"/>
  <c r="H110" i="2"/>
  <c r="I110" i="2"/>
  <c r="J110" i="2"/>
  <c r="K110" i="2"/>
  <c r="Q110" i="2"/>
  <c r="B111" i="2"/>
  <c r="C111" i="2"/>
  <c r="D111" i="2"/>
  <c r="E111" i="2"/>
  <c r="F111" i="2"/>
  <c r="G111" i="2"/>
  <c r="H111" i="2"/>
  <c r="I111" i="2"/>
  <c r="J111" i="2"/>
  <c r="K111" i="2"/>
  <c r="Q111" i="2"/>
  <c r="B112" i="2"/>
  <c r="C112" i="2"/>
  <c r="D112" i="2"/>
  <c r="E112" i="2"/>
  <c r="F112" i="2"/>
  <c r="G112" i="2"/>
  <c r="H112" i="2"/>
  <c r="I112" i="2"/>
  <c r="J112" i="2"/>
  <c r="K112" i="2"/>
  <c r="Q112" i="2"/>
  <c r="B25" i="2"/>
  <c r="C25" i="2"/>
  <c r="D25" i="2"/>
  <c r="E25" i="2"/>
  <c r="F25" i="2"/>
  <c r="Q25" i="2"/>
  <c r="B26" i="2"/>
  <c r="C26" i="2"/>
  <c r="D26" i="2"/>
  <c r="E26" i="2"/>
  <c r="F26" i="2"/>
  <c r="Q26" i="2"/>
  <c r="B27" i="2"/>
  <c r="C27" i="2"/>
  <c r="D27" i="2"/>
  <c r="E27" i="2"/>
  <c r="F27" i="2"/>
  <c r="Q27" i="2"/>
  <c r="B28" i="2"/>
  <c r="C28" i="2"/>
  <c r="D28" i="2"/>
  <c r="E28" i="2"/>
  <c r="F28" i="2"/>
  <c r="Q28" i="2"/>
  <c r="B24" i="2"/>
  <c r="C24" i="2"/>
  <c r="D24" i="2"/>
  <c r="E24" i="2"/>
  <c r="F24" i="2"/>
  <c r="Q24" i="2"/>
  <c r="B3" i="2"/>
  <c r="B14" i="2"/>
  <c r="C3" i="2"/>
  <c r="C14" i="2"/>
  <c r="D3" i="2"/>
  <c r="D14" i="2"/>
  <c r="E3" i="2"/>
  <c r="E14" i="2"/>
  <c r="F3" i="2"/>
  <c r="F14" i="2"/>
  <c r="G3" i="2"/>
  <c r="G14" i="2"/>
  <c r="H3" i="2"/>
  <c r="H14" i="2"/>
  <c r="I3" i="2"/>
  <c r="B4" i="2"/>
  <c r="B15" i="2"/>
  <c r="C4" i="2"/>
  <c r="C15" i="2"/>
  <c r="D4" i="2"/>
  <c r="D15" i="2"/>
  <c r="E4" i="2"/>
  <c r="E15" i="2"/>
  <c r="F4" i="2"/>
  <c r="F15" i="2"/>
  <c r="G4" i="2"/>
  <c r="G15" i="2"/>
  <c r="H4" i="2"/>
  <c r="H15" i="2"/>
  <c r="I4" i="2"/>
  <c r="B5" i="2"/>
  <c r="B16" i="2"/>
  <c r="C5" i="2"/>
  <c r="C16" i="2"/>
  <c r="D5" i="2"/>
  <c r="D16" i="2"/>
  <c r="E5" i="2"/>
  <c r="E16" i="2"/>
  <c r="F5" i="2"/>
  <c r="F16" i="2"/>
  <c r="G5" i="2"/>
  <c r="G16" i="2"/>
  <c r="H5" i="2"/>
  <c r="H16" i="2"/>
  <c r="I5" i="2"/>
  <c r="I6" i="2"/>
  <c r="B6" i="2"/>
  <c r="H6" i="2"/>
  <c r="H13" i="2"/>
  <c r="G6" i="2"/>
  <c r="G13" i="2"/>
  <c r="F6" i="2"/>
  <c r="F13" i="2"/>
  <c r="E6" i="2"/>
  <c r="E13" i="2"/>
  <c r="D6" i="2"/>
  <c r="D13" i="2"/>
  <c r="C6" i="2"/>
  <c r="C13" i="2"/>
  <c r="B13" i="2"/>
  <c r="C2" i="2"/>
  <c r="C8" i="2"/>
  <c r="D2" i="2"/>
  <c r="D8" i="2"/>
  <c r="E2" i="2"/>
  <c r="E8" i="2"/>
  <c r="F2" i="2"/>
  <c r="F8" i="2"/>
  <c r="G2" i="2"/>
  <c r="G8" i="2"/>
  <c r="H2" i="2"/>
  <c r="H8" i="2"/>
  <c r="I2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B11" i="2"/>
  <c r="B10" i="2"/>
  <c r="B9" i="2"/>
  <c r="B2" i="2"/>
  <c r="B8" i="2"/>
  <c r="I13" i="1"/>
  <c r="I14" i="1"/>
  <c r="I15" i="1"/>
  <c r="H13" i="1"/>
  <c r="H15" i="1"/>
  <c r="I16" i="1"/>
  <c r="I17" i="1"/>
  <c r="B13" i="1"/>
  <c r="B15" i="1"/>
  <c r="I18" i="1"/>
  <c r="I19" i="1"/>
  <c r="I20" i="1"/>
  <c r="G13" i="1"/>
  <c r="G15" i="1"/>
  <c r="H20" i="1"/>
  <c r="F13" i="1"/>
  <c r="F15" i="1"/>
  <c r="G20" i="1"/>
  <c r="E13" i="1"/>
  <c r="E15" i="1"/>
  <c r="F20" i="1"/>
  <c r="D13" i="1"/>
  <c r="D15" i="1"/>
  <c r="E20" i="1"/>
  <c r="C13" i="1"/>
  <c r="C15" i="1"/>
  <c r="D20" i="1"/>
  <c r="C20" i="1"/>
  <c r="H19" i="1"/>
  <c r="G19" i="1"/>
  <c r="F19" i="1"/>
  <c r="E19" i="1"/>
  <c r="D19" i="1"/>
  <c r="C19" i="1"/>
  <c r="B16" i="1"/>
  <c r="B19" i="1"/>
  <c r="H18" i="1"/>
  <c r="G18" i="1"/>
  <c r="F18" i="1"/>
  <c r="E18" i="1"/>
  <c r="D18" i="1"/>
  <c r="C18" i="1"/>
  <c r="B18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<sst xmlns="http://schemas.openxmlformats.org/spreadsheetml/2006/main" count="132" uniqueCount="32">
  <si>
    <t>Num of Cores:</t>
  </si>
  <si>
    <t>Times (sec):</t>
  </si>
  <si>
    <t>Average time (sec)</t>
  </si>
  <si>
    <t>Standard Deviation</t>
  </si>
  <si>
    <t>Speed(1/time)</t>
  </si>
  <si>
    <t>Marginal increased speed</t>
  </si>
  <si>
    <t>Speed per core</t>
  </si>
  <si>
    <t>Speed_i/Speed_1</t>
  </si>
  <si>
    <t>Speed_i/(Speed_1*i)</t>
  </si>
  <si>
    <t>(Speed_i-Speed_{i-1})/Speed_1</t>
  </si>
  <si>
    <t>nu=2000; nrep=1000</t>
  </si>
  <si>
    <t># of threads</t>
  </si>
  <si>
    <t>Finished with ES2</t>
  </si>
  <si>
    <t>Binning</t>
  </si>
  <si>
    <t>Bruteforce</t>
  </si>
  <si>
    <t>Hill-climbing</t>
  </si>
  <si>
    <t>Demarcation</t>
  </si>
  <si>
    <t>Total Time</t>
  </si>
  <si>
    <t>Finished with ES3</t>
  </si>
  <si>
    <t>Finished with ES4</t>
  </si>
  <si>
    <t>Percentage in total time</t>
  </si>
  <si>
    <t xml:space="preserve"> </t>
  </si>
  <si>
    <t>Time cost as percentage of sequential implementation</t>
  </si>
  <si>
    <t>{Total Time_i/Total Time_1}</t>
  </si>
  <si>
    <t>{Bruteforce_i/Bruteforce_1}</t>
  </si>
  <si>
    <t>{Hillclimbing_i/Hill-climbing_1}</t>
  </si>
  <si>
    <t>Hillclimbing</t>
  </si>
  <si>
    <t>{Demarcation_i/Demarcation_1}</t>
  </si>
  <si>
    <t>$Total Time_i/Total Time_1$</t>
  </si>
  <si>
    <t>$Bruteforce_i/Bruteforce_1$</t>
  </si>
  <si>
    <t>$Demarcation_i/Demarcation_1$</t>
  </si>
  <si>
    <t>$Hillclimbing_i/Hillclimbing_1$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</si>
</sst>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00"/>
    <numFmt numFmtId="166" formatCode="0.00000%"/>
    <numFmt numFmtId="167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0" fontId="0" fillId="0" borderId="0" xfId="0" applyNumberFormat="1"/>
    <xf numFmtId="10" fontId="2" fillId="0" borderId="0" xfId="0" applyNumberFormat="1" applyFont="1"/>
    <xf numFmtId="1" fontId="2" fillId="0" borderId="0" xfId="0" applyNumberFormat="1" applyFont="1"/>
    <xf numFmtId="166" fontId="2" fillId="0" borderId="0" xfId="0" applyNumberFormat="1" applyFont="1"/>
    <xf numFmtId="0" fontId="6" fillId="2" borderId="0" xfId="16"/>
    <xf numFmtId="0" fontId="5" fillId="0" borderId="1" xfId="15"/>
    <xf numFmtId="1" fontId="5" fillId="0" borderId="1" xfId="15" applyNumberFormat="1"/>
    <xf numFmtId="167" fontId="0" fillId="0" borderId="0" xfId="0" applyNumberForma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Good" xfId="16" builtinId="26"/>
    <cellStyle name="Heading 3" xfId="15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 Parallelized run time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Full program run time</c:v>
          </c:tx>
          <c:spPr>
            <a:ln>
              <a:prstDash val="sysDot"/>
            </a:ln>
          </c:spPr>
          <c:xVal>
            <c:numRef>
              <c:f>'include demarcation'!$B$12:$I$12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'include demarcation'!$B$13:$I$13</c:f>
              <c:numCache>
                <c:formatCode>0.00%</c:formatCode>
                <c:ptCount val="8"/>
                <c:pt idx="0">
                  <c:v>1.0</c:v>
                </c:pt>
                <c:pt idx="1">
                  <c:v>0.658329398280063</c:v>
                </c:pt>
                <c:pt idx="2">
                  <c:v>0.555486765634981</c:v>
                </c:pt>
                <c:pt idx="3">
                  <c:v>0.426096141812873</c:v>
                </c:pt>
                <c:pt idx="4">
                  <c:v>0.36749285840031</c:v>
                </c:pt>
                <c:pt idx="5">
                  <c:v>0.360206956942421</c:v>
                </c:pt>
                <c:pt idx="6">
                  <c:v>0.313428538328259</c:v>
                </c:pt>
                <c:pt idx="7">
                  <c:v>0.312803326833804</c:v>
                </c:pt>
              </c:numCache>
            </c:numRef>
          </c:yVal>
          <c:smooth val="1"/>
        </c:ser>
        <c:ser>
          <c:idx val="1"/>
          <c:order val="1"/>
          <c:tx>
            <c:v>Bruteforce</c:v>
          </c:tx>
          <c:spPr>
            <a:ln w="28575" cmpd="sng"/>
          </c:spPr>
          <c:xVal>
            <c:numRef>
              <c:f>'include demarcation'!$B$12:$I$12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'include demarcation'!$B$14:$I$14</c:f>
              <c:numCache>
                <c:formatCode>0.00%</c:formatCode>
                <c:ptCount val="8"/>
                <c:pt idx="0">
                  <c:v>1.0</c:v>
                </c:pt>
                <c:pt idx="1">
                  <c:v>1.078996420809271</c:v>
                </c:pt>
                <c:pt idx="2">
                  <c:v>0.943316279387159</c:v>
                </c:pt>
                <c:pt idx="3">
                  <c:v>0.825861326787055</c:v>
                </c:pt>
                <c:pt idx="4">
                  <c:v>0.707817665990425</c:v>
                </c:pt>
                <c:pt idx="5">
                  <c:v>0.610821040756383</c:v>
                </c:pt>
                <c:pt idx="6">
                  <c:v>0.67001348090576</c:v>
                </c:pt>
                <c:pt idx="7">
                  <c:v>0.629955678590265</c:v>
                </c:pt>
              </c:numCache>
            </c:numRef>
          </c:yVal>
          <c:smooth val="1"/>
        </c:ser>
        <c:ser>
          <c:idx val="2"/>
          <c:order val="2"/>
          <c:tx>
            <c:v>Hillclimbing</c:v>
          </c:tx>
          <c:spPr>
            <a:ln w="28575" cmpd="sng"/>
          </c:spPr>
          <c:xVal>
            <c:numRef>
              <c:f>'include demarcation'!$B$12:$I$12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'include demarcation'!$B$15:$I$15</c:f>
              <c:numCache>
                <c:formatCode>0.00%</c:formatCode>
                <c:ptCount val="8"/>
                <c:pt idx="0">
                  <c:v>1.0</c:v>
                </c:pt>
                <c:pt idx="1">
                  <c:v>0.484973848581674</c:v>
                </c:pt>
                <c:pt idx="2">
                  <c:v>0.327229580405207</c:v>
                </c:pt>
                <c:pt idx="3">
                  <c:v>0.243460786462076</c:v>
                </c:pt>
                <c:pt idx="4">
                  <c:v>0.253375393035688</c:v>
                </c:pt>
                <c:pt idx="5">
                  <c:v>0.215226558295116</c:v>
                </c:pt>
                <c:pt idx="6">
                  <c:v>0.151675168638003</c:v>
                </c:pt>
                <c:pt idx="7">
                  <c:v>0.124066084199398</c:v>
                </c:pt>
              </c:numCache>
            </c:numRef>
          </c:yVal>
          <c:smooth val="1"/>
        </c:ser>
        <c:ser>
          <c:idx val="3"/>
          <c:order val="3"/>
          <c:tx>
            <c:v>Auto Demarcation</c:v>
          </c:tx>
          <c:spPr>
            <a:ln w="28575" cmpd="sng"/>
          </c:spPr>
          <c:xVal>
            <c:numRef>
              <c:f>'include demarcation'!$B$12:$I$12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'include demarcation'!$B$16:$I$16</c:f>
              <c:numCache>
                <c:formatCode>0.00%</c:formatCode>
                <c:ptCount val="8"/>
                <c:pt idx="0">
                  <c:v>1.0</c:v>
                </c:pt>
                <c:pt idx="1">
                  <c:v>0.635981862178569</c:v>
                </c:pt>
                <c:pt idx="2">
                  <c:v>0.534983811464359</c:v>
                </c:pt>
                <c:pt idx="3">
                  <c:v>0.404840744002964</c:v>
                </c:pt>
                <c:pt idx="4">
                  <c:v>0.349294033750964</c:v>
                </c:pt>
                <c:pt idx="5">
                  <c:v>0.346882306873242</c:v>
                </c:pt>
                <c:pt idx="6">
                  <c:v>0.294432186143135</c:v>
                </c:pt>
                <c:pt idx="7">
                  <c:v>0.295975408777107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85368"/>
        <c:axId val="2062192280"/>
      </c:scatterChart>
      <c:valAx>
        <c:axId val="2062185368"/>
        <c:scaling>
          <c:orientation val="minMax"/>
          <c:max val="8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192280"/>
        <c:crosses val="autoZero"/>
        <c:crossBetween val="midCat"/>
      </c:valAx>
      <c:valAx>
        <c:axId val="2062192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of sequential program run time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06218536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'without-demarcation'!$A$13</c:f>
              <c:strCache>
                <c:ptCount val="1"/>
                <c:pt idx="0">
                  <c:v>Average time (sec)</c:v>
                </c:pt>
              </c:strCache>
            </c:strRef>
          </c:tx>
          <c:val>
            <c:numRef>
              <c:f>'without-demarcation'!$B$13:$I$13</c:f>
              <c:numCache>
                <c:formatCode>0.0</c:formatCode>
                <c:ptCount val="8"/>
                <c:pt idx="0">
                  <c:v>5664.859787083</c:v>
                </c:pt>
                <c:pt idx="1">
                  <c:v>3779.18213799</c:v>
                </c:pt>
                <c:pt idx="2">
                  <c:v>2981.583582616</c:v>
                </c:pt>
                <c:pt idx="3">
                  <c:v>2491.697718525</c:v>
                </c:pt>
                <c:pt idx="4">
                  <c:v>2160.869780277</c:v>
                </c:pt>
                <c:pt idx="5">
                  <c:v>2248.234699202</c:v>
                </c:pt>
                <c:pt idx="6">
                  <c:v>1823.807498979</c:v>
                </c:pt>
                <c:pt idx="7">
                  <c:v>1735.681490733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269144"/>
        <c:axId val="2062272152"/>
      </c:lineChart>
      <c:catAx>
        <c:axId val="206226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272152"/>
        <c:crosses val="autoZero"/>
        <c:auto val="1"/>
        <c:lblAlgn val="ctr"/>
        <c:lblOffset val="100"/>
        <c:noMultiLvlLbl val="0"/>
      </c:catAx>
      <c:valAx>
        <c:axId val="20622721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6226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'without-demarcation'!$A$19</c:f>
              <c:strCache>
                <c:ptCount val="1"/>
                <c:pt idx="0">
                  <c:v>Speed_i/(Speed_1*i)</c:v>
                </c:pt>
              </c:strCache>
            </c:strRef>
          </c:tx>
          <c:val>
            <c:numRef>
              <c:f>'without-demarcation'!$B$19:$I$19</c:f>
              <c:numCache>
                <c:formatCode>0.00%</c:formatCode>
                <c:ptCount val="8"/>
                <c:pt idx="0">
                  <c:v>1.0</c:v>
                </c:pt>
                <c:pt idx="1">
                  <c:v>0.749482239839321</c:v>
                </c:pt>
                <c:pt idx="2">
                  <c:v>0.633316673295329</c:v>
                </c:pt>
                <c:pt idx="3">
                  <c:v>0.568373497411677</c:v>
                </c:pt>
                <c:pt idx="4">
                  <c:v>0.524312926099307</c:v>
                </c:pt>
                <c:pt idx="5">
                  <c:v>0.419948726074856</c:v>
                </c:pt>
                <c:pt idx="6">
                  <c:v>0.443723191357663</c:v>
                </c:pt>
                <c:pt idx="7">
                  <c:v>0.407970861685189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'without-demarcation'!$A$20</c:f>
              <c:strCache>
                <c:ptCount val="1"/>
                <c:pt idx="0">
                  <c:v>(Speed_i-Speed_{i-1})/Speed_1</c:v>
                </c:pt>
              </c:strCache>
            </c:strRef>
          </c:tx>
          <c:val>
            <c:numRef>
              <c:f>'without-demarcation'!$B$20:$I$20</c:f>
              <c:numCache>
                <c:formatCode>0.00%</c:formatCode>
                <c:ptCount val="8"/>
                <c:pt idx="0">
                  <c:v>1.0</c:v>
                </c:pt>
                <c:pt idx="1">
                  <c:v>0.498964479678642</c:v>
                </c:pt>
                <c:pt idx="2">
                  <c:v>0.400985540207344</c:v>
                </c:pt>
                <c:pt idx="3">
                  <c:v>0.373543969760721</c:v>
                </c:pt>
                <c:pt idx="4">
                  <c:v>0.348070640849827</c:v>
                </c:pt>
                <c:pt idx="5">
                  <c:v>-0.101872274047399</c:v>
                </c:pt>
                <c:pt idx="6">
                  <c:v>0.586369983054508</c:v>
                </c:pt>
                <c:pt idx="7">
                  <c:v>0.157704553977867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307720"/>
        <c:axId val="2062310696"/>
      </c:lineChart>
      <c:catAx>
        <c:axId val="206230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310696"/>
        <c:crosses val="autoZero"/>
        <c:auto val="1"/>
        <c:lblAlgn val="ctr"/>
        <c:lblOffset val="100"/>
        <c:noMultiLvlLbl val="0"/>
      </c:catAx>
      <c:valAx>
        <c:axId val="20623106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6230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901700</xdr:colOff>
      <xdr:row>7</xdr:row>
      <xdr:rowOff>63500</xdr:rowOff>
    </xdr:from>
    <xdr:to>
      <xdr:col>15</xdr:col>
      <xdr:colOff>571500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5</xdr:row>
      <xdr:rowOff>50800</xdr:rowOff>
    </xdr:from>
    <xdr:to>
      <xdr:col>17</xdr:col>
      <xdr:colOff>279400</xdr:colOff>
      <xdr:row>19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23</xdr:row>
      <xdr:rowOff>114300</xdr:rowOff>
    </xdr:from>
    <xdr:to>
      <xdr:col>9</xdr:col>
      <xdr:colOff>342900</xdr:colOff>
      <xdr:row>43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tabSelected="1" topLeftCell="G1" workbookViewId="0">
      <selection activeCell="A15" sqref="A15"/>
    </sheetView>
  </sheetViews>
  <sheetFormatPr baseColWidth="10" defaultRowHeight="15" x14ac:dyDescent="0"/>
  <cols>
    <col min="1" max="1" width="33.83203125" customWidth="1"/>
    <col min="2" max="11" width="15.6640625" customWidth="1"/>
    <col min="12" max="12" width="14.83203125" customWidth="1"/>
    <col min="13" max="32" width="15.6640625" customWidth="1"/>
  </cols>
  <sheetData>
    <row r="1" spans="1:25">
      <c r="A1" s="2" t="s">
        <v>11</v>
      </c>
      <c r="B1" s="8">
        <v>1</v>
      </c>
      <c r="C1" s="2">
        <v>2</v>
      </c>
      <c r="D1" s="2">
        <v>3</v>
      </c>
      <c r="E1" s="8">
        <v>4</v>
      </c>
      <c r="F1" s="2">
        <v>5</v>
      </c>
      <c r="G1" s="2">
        <v>6</v>
      </c>
      <c r="H1" s="8">
        <v>7</v>
      </c>
      <c r="I1" s="2">
        <v>8</v>
      </c>
      <c r="L1" s="8"/>
      <c r="M1" s="8"/>
      <c r="N1" s="8"/>
      <c r="O1" s="8"/>
      <c r="P1" s="8"/>
    </row>
    <row r="2" spans="1:25">
      <c r="A2" s="2" t="s">
        <v>13</v>
      </c>
      <c r="B2" s="4">
        <f>Q24</f>
        <v>3.0672857142857142</v>
      </c>
      <c r="C2" s="4">
        <f>Q36</f>
        <v>3.0468666666666668</v>
      </c>
      <c r="D2" s="4">
        <f>Q48</f>
        <v>3.0545999999999998</v>
      </c>
      <c r="E2" s="4">
        <f>Q60</f>
        <v>3.061266666666667</v>
      </c>
      <c r="F2" s="4">
        <f>Q72</f>
        <v>3.0326666666666662</v>
      </c>
      <c r="G2" s="4">
        <f>Q84</f>
        <v>3.0527692307692309</v>
      </c>
      <c r="H2" s="4">
        <f>Q96</f>
        <v>3.0512000000000006</v>
      </c>
      <c r="I2" s="4">
        <f>Q108</f>
        <v>3.0510000000000002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>
      <c r="A3" s="2" t="s">
        <v>14</v>
      </c>
      <c r="B3" s="4">
        <f>Q25</f>
        <v>812.96642857142831</v>
      </c>
      <c r="C3" s="4">
        <f>Q37</f>
        <v>877.18786666666688</v>
      </c>
      <c r="D3" s="4">
        <f>Q49</f>
        <v>766.88446666666664</v>
      </c>
      <c r="E3" s="4">
        <f>Q61</f>
        <v>671.39753333333329</v>
      </c>
      <c r="F3" s="4">
        <f>Q73</f>
        <v>575.43200000000013</v>
      </c>
      <c r="G3" s="4">
        <f>Q85</f>
        <v>496.57699999999994</v>
      </c>
      <c r="H3" s="4">
        <f>Q97</f>
        <v>544.6984666666666</v>
      </c>
      <c r="I3" s="4">
        <f>Q109</f>
        <v>512.13281818181815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>
      <c r="A4" s="2" t="s">
        <v>15</v>
      </c>
      <c r="B4" s="4">
        <f>Q26</f>
        <v>28.032714285714288</v>
      </c>
      <c r="C4" s="4">
        <f>Q38</f>
        <v>13.595133333333333</v>
      </c>
      <c r="D4" s="4">
        <f>Q50</f>
        <v>9.1731333333333342</v>
      </c>
      <c r="E4" s="4">
        <f>Q62</f>
        <v>6.8248666666666677</v>
      </c>
      <c r="F4" s="4">
        <f>Q74</f>
        <v>7.1028000000000002</v>
      </c>
      <c r="G4" s="4">
        <f>Q86</f>
        <v>6.033384615384616</v>
      </c>
      <c r="H4" s="4">
        <f>Q98</f>
        <v>4.2518666666666673</v>
      </c>
      <c r="I4" s="4">
        <f>Q110</f>
        <v>3.4779090909090913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>
      <c r="A5" s="2" t="s">
        <v>16</v>
      </c>
      <c r="B5" s="4">
        <f>Q27</f>
        <v>15131.695999999998</v>
      </c>
      <c r="C5" s="4">
        <f>Q39</f>
        <v>9623.4842000000008</v>
      </c>
      <c r="D5" s="4">
        <f>Q51</f>
        <v>8095.2124000000013</v>
      </c>
      <c r="E5" s="4">
        <f>Q63</f>
        <v>6125.9270666666671</v>
      </c>
      <c r="F5" s="4">
        <f>Q75</f>
        <v>5285.4111333333331</v>
      </c>
      <c r="G5" s="4">
        <f>Q87</f>
        <v>5248.9176153846147</v>
      </c>
      <c r="H5" s="4">
        <f>Q99</f>
        <v>4455.2583333333323</v>
      </c>
      <c r="I5" s="4">
        <f>Q111</f>
        <v>4478.6099090909083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>
      <c r="A6" s="2" t="s">
        <v>17</v>
      </c>
      <c r="B6" s="4">
        <f>Q28</f>
        <v>15975.762428571428</v>
      </c>
      <c r="C6" s="4">
        <f>Q40</f>
        <v>10517.314066666668</v>
      </c>
      <c r="D6" s="4">
        <f>Q52</f>
        <v>8874.3245999999999</v>
      </c>
      <c r="E6" s="4">
        <f>Q64</f>
        <v>6807.2107333333324</v>
      </c>
      <c r="F6" s="4">
        <f>Q76</f>
        <v>5870.9786000000004</v>
      </c>
      <c r="G6" s="4">
        <f>Q88</f>
        <v>5754.5807692307699</v>
      </c>
      <c r="H6" s="4">
        <f>Q100</f>
        <v>5007.2598666666654</v>
      </c>
      <c r="I6" s="4">
        <f>Q112</f>
        <v>4997.2716363636364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>
      <c r="A7" s="10" t="s">
        <v>20</v>
      </c>
      <c r="B7" s="9"/>
      <c r="C7" s="9"/>
      <c r="D7" s="9"/>
      <c r="E7" s="9"/>
      <c r="F7" s="9"/>
      <c r="G7" s="9"/>
      <c r="H7" s="9"/>
      <c r="I7" s="9"/>
      <c r="J7" s="9"/>
      <c r="K7" s="9"/>
      <c r="L7" s="8"/>
      <c r="M7" s="8"/>
      <c r="N7" s="8"/>
      <c r="O7" s="8"/>
      <c r="P7" s="8"/>
      <c r="Q7" s="9"/>
      <c r="R7" s="9"/>
      <c r="S7" s="9"/>
      <c r="T7" s="9"/>
      <c r="U7" s="9"/>
      <c r="V7" s="9"/>
      <c r="W7" s="9"/>
      <c r="X7" s="9"/>
      <c r="Y7" s="9"/>
    </row>
    <row r="8" spans="1:25">
      <c r="A8" s="2" t="s">
        <v>13</v>
      </c>
      <c r="B8" s="7">
        <f>B2/B6</f>
        <v>1.9199620224698061E-4</v>
      </c>
      <c r="C8" s="7">
        <f t="shared" ref="C8:I8" si="0">C2/C6</f>
        <v>2.8970007431111482E-4</v>
      </c>
      <c r="D8" s="7">
        <f t="shared" si="0"/>
        <v>3.4420647628778417E-4</v>
      </c>
      <c r="E8" s="7">
        <f t="shared" si="0"/>
        <v>4.4970940177837512E-4</v>
      </c>
      <c r="F8" s="7">
        <f t="shared" si="0"/>
        <v>5.1655215821544062E-4</v>
      </c>
      <c r="G8" s="7">
        <f t="shared" si="0"/>
        <v>5.3049376717277403E-4</v>
      </c>
      <c r="H8" s="7">
        <f t="shared" si="0"/>
        <v>6.0935523245195288E-4</v>
      </c>
      <c r="I8" s="7">
        <f t="shared" si="0"/>
        <v>6.1053315128975472E-4</v>
      </c>
      <c r="J8" s="9"/>
      <c r="K8" s="9"/>
      <c r="L8" s="8"/>
      <c r="M8" s="8"/>
      <c r="N8" s="8"/>
      <c r="O8" s="8"/>
      <c r="P8" s="8"/>
      <c r="Q8" s="9"/>
      <c r="R8" s="9"/>
      <c r="S8" s="9"/>
      <c r="T8" s="9"/>
      <c r="U8" s="9"/>
      <c r="V8" s="9"/>
      <c r="W8" s="9"/>
      <c r="X8" s="9"/>
      <c r="Y8" s="9"/>
    </row>
    <row r="9" spans="1:25">
      <c r="A9" s="2" t="s">
        <v>14</v>
      </c>
      <c r="B9" s="7">
        <f>B3/B6</f>
        <v>5.0887488606960012E-2</v>
      </c>
      <c r="C9" s="7">
        <f t="shared" ref="C9:I9" si="1">C3/C6</f>
        <v>8.3404171550491762E-2</v>
      </c>
      <c r="D9" s="7">
        <f t="shared" si="1"/>
        <v>8.641609375733976E-2</v>
      </c>
      <c r="E9" s="7">
        <f t="shared" si="1"/>
        <v>9.8630343562842157E-2</v>
      </c>
      <c r="F9" s="7">
        <f t="shared" si="1"/>
        <v>9.8012961587017208E-2</v>
      </c>
      <c r="G9" s="7">
        <f t="shared" si="1"/>
        <v>8.6292472017275842E-2</v>
      </c>
      <c r="H9" s="7">
        <f t="shared" si="1"/>
        <v>0.10878174514023627</v>
      </c>
      <c r="I9" s="7">
        <f t="shared" si="1"/>
        <v>0.10248248553374252</v>
      </c>
      <c r="J9" s="9"/>
      <c r="K9" s="9"/>
      <c r="L9" s="8"/>
      <c r="M9" s="8"/>
      <c r="N9" s="8"/>
      <c r="O9" s="8"/>
      <c r="P9" s="8"/>
      <c r="Q9" s="9"/>
      <c r="R9" s="9"/>
      <c r="S9" s="9"/>
      <c r="T9" s="9"/>
      <c r="U9" s="9"/>
      <c r="V9" s="9"/>
      <c r="W9" s="9"/>
      <c r="X9" s="9"/>
      <c r="Y9" s="9"/>
    </row>
    <row r="10" spans="1:25">
      <c r="A10" s="2" t="s">
        <v>26</v>
      </c>
      <c r="B10" s="7">
        <f>B4/B6</f>
        <v>1.7547027511863799E-3</v>
      </c>
      <c r="C10" s="7">
        <f t="shared" ref="C10:I10" si="2">C4/C6</f>
        <v>1.2926430880695514E-3</v>
      </c>
      <c r="D10" s="7">
        <f t="shared" si="2"/>
        <v>1.0336711520934601E-3</v>
      </c>
      <c r="E10" s="7">
        <f t="shared" si="2"/>
        <v>1.002593710408711E-3</v>
      </c>
      <c r="F10" s="7">
        <f t="shared" si="2"/>
        <v>1.2098153449239279E-3</v>
      </c>
      <c r="G10" s="7">
        <f t="shared" si="2"/>
        <v>1.048449028232358E-3</v>
      </c>
      <c r="H10" s="7">
        <f t="shared" si="2"/>
        <v>8.4914040411030963E-4</v>
      </c>
      <c r="I10" s="7">
        <f t="shared" si="2"/>
        <v>6.9596158543822138E-4</v>
      </c>
      <c r="J10" s="9"/>
      <c r="K10" s="9"/>
      <c r="L10" s="8"/>
      <c r="M10" s="8"/>
      <c r="N10" s="8"/>
      <c r="O10" s="8"/>
      <c r="P10" s="8"/>
      <c r="Q10" s="9"/>
      <c r="R10" s="9"/>
      <c r="S10" s="9"/>
      <c r="T10" s="9"/>
      <c r="U10" s="9"/>
      <c r="V10" s="9"/>
      <c r="W10" s="9"/>
      <c r="X10" s="9"/>
      <c r="Y10" s="9"/>
    </row>
    <row r="11" spans="1:25">
      <c r="A11" s="2" t="s">
        <v>16</v>
      </c>
      <c r="B11" s="7">
        <f>B5/B6</f>
        <v>0.94716581243960651</v>
      </c>
      <c r="C11" s="7">
        <f t="shared" ref="C11:I11" si="3">C5/C6</f>
        <v>0.91501348528712756</v>
      </c>
      <c r="D11" s="7">
        <f t="shared" si="3"/>
        <v>0.91220602861427913</v>
      </c>
      <c r="E11" s="7">
        <f t="shared" si="3"/>
        <v>0.89991735332497091</v>
      </c>
      <c r="F11" s="7">
        <f t="shared" si="3"/>
        <v>0.9002606709098433</v>
      </c>
      <c r="G11" s="7">
        <f t="shared" si="3"/>
        <v>0.91212858518731876</v>
      </c>
      <c r="H11" s="7">
        <f t="shared" si="3"/>
        <v>0.8897597592232015</v>
      </c>
      <c r="I11" s="7">
        <f t="shared" si="3"/>
        <v>0.89621101972952932</v>
      </c>
      <c r="L11" s="8"/>
      <c r="M11" s="8"/>
      <c r="N11" s="8"/>
      <c r="O11" s="8"/>
      <c r="P11" s="8"/>
    </row>
    <row r="12" spans="1:25">
      <c r="A12" s="10" t="s">
        <v>22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L12" s="8"/>
      <c r="M12" s="8"/>
      <c r="N12" s="8"/>
      <c r="O12" s="8"/>
      <c r="P12" s="8"/>
    </row>
    <row r="13" spans="1:25">
      <c r="A13" s="2" t="s">
        <v>28</v>
      </c>
      <c r="B13" s="6">
        <f>B6/B6</f>
        <v>1</v>
      </c>
      <c r="C13" s="6">
        <f>C6/B6</f>
        <v>0.65832939828006309</v>
      </c>
      <c r="D13" s="6">
        <f>D6/B6</f>
        <v>0.55548676563498145</v>
      </c>
      <c r="E13" s="6">
        <f>E6/B6</f>
        <v>0.42609614181287253</v>
      </c>
      <c r="F13" s="6">
        <f>F6/B6</f>
        <v>0.36749285840031048</v>
      </c>
      <c r="G13" s="6">
        <f>G6/B6</f>
        <v>0.36020695694242066</v>
      </c>
      <c r="H13" s="6">
        <f>H6/B6</f>
        <v>0.31342853832825934</v>
      </c>
      <c r="I13" s="6">
        <f>I6/B6</f>
        <v>0.31280332683380407</v>
      </c>
      <c r="L13" s="8"/>
      <c r="M13" s="8"/>
      <c r="N13" s="8"/>
      <c r="O13" s="8"/>
      <c r="P13" s="8"/>
    </row>
    <row r="14" spans="1:25">
      <c r="A14" s="2" t="s">
        <v>29</v>
      </c>
      <c r="B14" s="6">
        <f>B3/B3</f>
        <v>1</v>
      </c>
      <c r="C14" s="6">
        <f>C3/B3</f>
        <v>1.0789964208092708</v>
      </c>
      <c r="D14" s="6">
        <f>D3/B3</f>
        <v>0.94331627938715945</v>
      </c>
      <c r="E14" s="6">
        <f>E3/B3</f>
        <v>0.82586132678705493</v>
      </c>
      <c r="F14" s="6">
        <f>F3/B3</f>
        <v>0.70781766599042517</v>
      </c>
      <c r="G14" s="6">
        <f>G3/B3</f>
        <v>0.61082104075638344</v>
      </c>
      <c r="H14" s="6">
        <f>H3/B3</f>
        <v>0.67001348090576007</v>
      </c>
      <c r="I14" s="6">
        <f>I3/B3</f>
        <v>0.6299556785902648</v>
      </c>
      <c r="L14" s="8"/>
      <c r="M14" s="8"/>
      <c r="N14" s="8"/>
      <c r="O14" s="8"/>
      <c r="P14" s="8"/>
    </row>
    <row r="15" spans="1:25">
      <c r="A15" s="2" t="s">
        <v>31</v>
      </c>
      <c r="B15" s="6">
        <f>B4/B4</f>
        <v>1</v>
      </c>
      <c r="C15" s="6">
        <f>C4/B4</f>
        <v>0.48497384858167408</v>
      </c>
      <c r="D15" s="6">
        <f>D4/B4</f>
        <v>0.32722958040520683</v>
      </c>
      <c r="E15" s="6">
        <f>E4/B4</f>
        <v>0.24346078646207578</v>
      </c>
      <c r="F15" s="6">
        <f>F4/B4</f>
        <v>0.2533753930356879</v>
      </c>
      <c r="G15" s="6">
        <f>G4/B4</f>
        <v>0.21522655829511594</v>
      </c>
      <c r="H15" s="6">
        <f>H4/B4</f>
        <v>0.1516751686380029</v>
      </c>
      <c r="I15" s="6">
        <f>I4/B4</f>
        <v>0.12406608419939782</v>
      </c>
      <c r="L15" s="8"/>
      <c r="M15" s="8"/>
      <c r="N15" s="8"/>
      <c r="O15" s="8"/>
      <c r="P15" s="8"/>
    </row>
    <row r="16" spans="1:25">
      <c r="A16" s="2" t="s">
        <v>30</v>
      </c>
      <c r="B16" s="6">
        <f>B5/B5</f>
        <v>1</v>
      </c>
      <c r="C16" s="6">
        <f>C5/B5</f>
        <v>0.63598186217856889</v>
      </c>
      <c r="D16" s="6">
        <f>D5/B5</f>
        <v>0.53498381146435947</v>
      </c>
      <c r="E16" s="6">
        <f>E5/B5</f>
        <v>0.40484074400296355</v>
      </c>
      <c r="F16" s="6">
        <f>F5/B5</f>
        <v>0.34929403375096446</v>
      </c>
      <c r="G16" s="6">
        <f>G5/B5</f>
        <v>0.34688230687324245</v>
      </c>
      <c r="H16" s="6">
        <f>H5/B5</f>
        <v>0.2944321861431351</v>
      </c>
      <c r="I16" s="6">
        <f>I5/B5</f>
        <v>0.2959754087771066</v>
      </c>
      <c r="L16" s="8"/>
      <c r="M16" s="8"/>
      <c r="N16" s="8"/>
      <c r="O16" s="8"/>
      <c r="P16" s="8"/>
    </row>
    <row r="17" spans="1:17">
      <c r="L17" s="8"/>
      <c r="M17" s="8"/>
      <c r="N17" s="8"/>
      <c r="O17" s="8"/>
      <c r="P17" s="8"/>
      <c r="Q17" t="s">
        <v>21</v>
      </c>
    </row>
    <row r="18" spans="1:17">
      <c r="A18" s="2" t="s">
        <v>11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</row>
    <row r="19" spans="1:17" ht="16" thickBot="1">
      <c r="A19" s="8" t="s">
        <v>13</v>
      </c>
      <c r="B19" s="8">
        <v>1364928847424</v>
      </c>
      <c r="C19" s="8">
        <v>1364956481299</v>
      </c>
      <c r="D19" s="8">
        <v>1364974660153</v>
      </c>
      <c r="E19" s="8">
        <v>1364989841182</v>
      </c>
      <c r="F19" s="8">
        <v>1365007208589</v>
      </c>
      <c r="G19" s="8">
        <v>1365155354072</v>
      </c>
      <c r="H19" s="8">
        <v>1365174002819</v>
      </c>
      <c r="I19" s="8">
        <v>1365190950368</v>
      </c>
      <c r="J19" s="8">
        <v>1365202100704</v>
      </c>
      <c r="K19" s="8">
        <v>1365220323882</v>
      </c>
      <c r="L19" s="8">
        <v>1365034682801</v>
      </c>
      <c r="M19" s="8">
        <v>1365047858070</v>
      </c>
      <c r="N19" s="8">
        <v>1365238759173</v>
      </c>
      <c r="O19" s="8">
        <v>1365347217345</v>
      </c>
      <c r="P19" s="8"/>
      <c r="Q19" s="11"/>
    </row>
    <row r="20" spans="1:17" ht="16" thickBot="1">
      <c r="A20" s="8" t="s">
        <v>14</v>
      </c>
      <c r="B20" s="8">
        <v>1364928850854</v>
      </c>
      <c r="C20" s="8">
        <v>1364956484421</v>
      </c>
      <c r="D20" s="8">
        <v>1364974663182</v>
      </c>
      <c r="E20" s="8">
        <v>1364989844176</v>
      </c>
      <c r="F20" s="8">
        <v>1365007211592</v>
      </c>
      <c r="G20" s="8">
        <v>1365155357144</v>
      </c>
      <c r="H20" s="8">
        <v>1365174005824</v>
      </c>
      <c r="I20" s="8">
        <v>1365190953394</v>
      </c>
      <c r="J20" s="8">
        <v>1365202103715</v>
      </c>
      <c r="K20" s="8">
        <v>1365220326964</v>
      </c>
      <c r="L20" s="8">
        <v>1365034685841</v>
      </c>
      <c r="M20" s="8">
        <v>1365047861101</v>
      </c>
      <c r="N20" s="8">
        <v>1365238762216</v>
      </c>
      <c r="O20" s="8">
        <v>1365347220399</v>
      </c>
      <c r="P20" s="8"/>
      <c r="Q20" s="11"/>
    </row>
    <row r="21" spans="1:17" ht="16" thickBot="1">
      <c r="A21" s="8" t="s">
        <v>15</v>
      </c>
      <c r="B21" s="8">
        <v>1364929661712</v>
      </c>
      <c r="C21" s="8">
        <v>1364957294004</v>
      </c>
      <c r="D21" s="8">
        <v>1364975473385</v>
      </c>
      <c r="E21" s="8">
        <v>1364990653285</v>
      </c>
      <c r="F21" s="8">
        <v>1365008029315</v>
      </c>
      <c r="G21" s="8">
        <v>1365156179237</v>
      </c>
      <c r="H21" s="8">
        <v>1365174813559</v>
      </c>
      <c r="I21" s="8">
        <v>1365191766812</v>
      </c>
      <c r="J21" s="8">
        <v>1365202912614</v>
      </c>
      <c r="K21" s="8">
        <v>1365221164833</v>
      </c>
      <c r="L21" s="8">
        <v>1365035495244</v>
      </c>
      <c r="M21" s="8">
        <v>1365048667889</v>
      </c>
      <c r="N21" s="8">
        <v>1365239570828</v>
      </c>
      <c r="O21" s="8">
        <v>1365348029636</v>
      </c>
      <c r="P21" s="8"/>
      <c r="Q21" s="11"/>
    </row>
    <row r="22" spans="1:17" ht="16" thickBot="1">
      <c r="A22" s="8" t="s">
        <v>16</v>
      </c>
      <c r="B22" s="8">
        <v>1364929695150</v>
      </c>
      <c r="C22" s="8">
        <v>1364957318094</v>
      </c>
      <c r="D22" s="8">
        <v>1364975498985</v>
      </c>
      <c r="E22" s="8">
        <v>1364990683694</v>
      </c>
      <c r="F22" s="8">
        <v>1365008056395</v>
      </c>
      <c r="G22" s="8">
        <v>1365156207095</v>
      </c>
      <c r="H22" s="8">
        <v>1365174837342</v>
      </c>
      <c r="I22" s="8">
        <v>1365191798176</v>
      </c>
      <c r="J22" s="8">
        <v>1365202940446</v>
      </c>
      <c r="K22" s="8">
        <v>1365221195367</v>
      </c>
      <c r="L22" s="8">
        <v>1365035523384</v>
      </c>
      <c r="M22" s="8">
        <v>1365048699890</v>
      </c>
      <c r="N22" s="8">
        <v>1365239595434</v>
      </c>
      <c r="O22" s="8">
        <v>1365348055359</v>
      </c>
      <c r="P22" s="8"/>
      <c r="Q22" s="11"/>
    </row>
    <row r="23" spans="1:17" ht="16" thickBot="1">
      <c r="A23" s="8" t="s">
        <v>12</v>
      </c>
      <c r="B23" s="8">
        <v>1364944472638</v>
      </c>
      <c r="C23" s="8">
        <v>1364974658511</v>
      </c>
      <c r="D23" s="8">
        <v>1364989839557</v>
      </c>
      <c r="E23" s="8">
        <v>1365007206960</v>
      </c>
      <c r="F23" s="8">
        <v>1365020884796</v>
      </c>
      <c r="G23" s="8">
        <v>1365174001201</v>
      </c>
      <c r="H23" s="8">
        <v>1365190948745</v>
      </c>
      <c r="I23" s="8">
        <v>1365202099073</v>
      </c>
      <c r="J23" s="8">
        <v>1365220321659</v>
      </c>
      <c r="K23" s="8">
        <v>1365238689243</v>
      </c>
      <c r="L23" s="8">
        <v>1365047856100</v>
      </c>
      <c r="M23" s="8">
        <v>1365063226069</v>
      </c>
      <c r="N23" s="8">
        <v>1365256223095</v>
      </c>
      <c r="O23" s="8">
        <v>1365361520908</v>
      </c>
      <c r="P23" s="8"/>
      <c r="Q23" s="11"/>
    </row>
    <row r="24" spans="1:17" ht="16" thickBot="1">
      <c r="A24" s="2" t="s">
        <v>13</v>
      </c>
      <c r="B24" s="8">
        <f t="shared" ref="B24:F27" si="4">(B20-B19)/1000</f>
        <v>3.43</v>
      </c>
      <c r="C24" s="8">
        <f t="shared" si="4"/>
        <v>3.1219999999999999</v>
      </c>
      <c r="D24" s="8">
        <f t="shared" si="4"/>
        <v>3.0289999999999999</v>
      </c>
      <c r="E24" s="8">
        <f t="shared" si="4"/>
        <v>2.9940000000000002</v>
      </c>
      <c r="F24" s="8">
        <f t="shared" si="4"/>
        <v>3.0030000000000001</v>
      </c>
      <c r="G24" s="8">
        <f t="shared" ref="G24:K24" si="5">(G20-G19)/1000</f>
        <v>3.0720000000000001</v>
      </c>
      <c r="H24" s="8">
        <f t="shared" si="5"/>
        <v>3.0049999999999999</v>
      </c>
      <c r="I24" s="8">
        <f t="shared" si="5"/>
        <v>3.0259999999999998</v>
      </c>
      <c r="J24" s="8">
        <f t="shared" si="5"/>
        <v>3.0110000000000001</v>
      </c>
      <c r="K24" s="8">
        <f t="shared" si="5"/>
        <v>3.0819999999999999</v>
      </c>
      <c r="L24" s="8">
        <f t="shared" ref="L24:M24" si="6">(L20-L19)/1000</f>
        <v>3.04</v>
      </c>
      <c r="M24" s="8">
        <f t="shared" si="6"/>
        <v>3.0310000000000001</v>
      </c>
      <c r="N24" s="8">
        <f t="shared" ref="N24:O24" si="7">(N20-N19)/1000</f>
        <v>3.0430000000000001</v>
      </c>
      <c r="O24" s="8">
        <f t="shared" si="7"/>
        <v>3.0539999999999998</v>
      </c>
      <c r="P24" s="8"/>
      <c r="Q24" s="12">
        <f>AVERAGE(B24:P24)</f>
        <v>3.0672857142857142</v>
      </c>
    </row>
    <row r="25" spans="1:17" ht="16" thickBot="1">
      <c r="A25" s="2" t="s">
        <v>14</v>
      </c>
      <c r="B25" s="8">
        <f t="shared" si="4"/>
        <v>810.85799999999995</v>
      </c>
      <c r="C25" s="8">
        <f t="shared" si="4"/>
        <v>809.58299999999997</v>
      </c>
      <c r="D25" s="8">
        <f t="shared" si="4"/>
        <v>810.20299999999997</v>
      </c>
      <c r="E25" s="8">
        <f t="shared" si="4"/>
        <v>809.10900000000004</v>
      </c>
      <c r="F25" s="8">
        <f t="shared" si="4"/>
        <v>817.72299999999996</v>
      </c>
      <c r="G25" s="8">
        <f t="shared" ref="G25:K25" si="8">(G21-G20)/1000</f>
        <v>822.09299999999996</v>
      </c>
      <c r="H25" s="8">
        <f t="shared" si="8"/>
        <v>807.73500000000001</v>
      </c>
      <c r="I25" s="8">
        <f t="shared" si="8"/>
        <v>813.41800000000001</v>
      </c>
      <c r="J25" s="8">
        <f t="shared" si="8"/>
        <v>808.899</v>
      </c>
      <c r="K25" s="8">
        <f t="shared" si="8"/>
        <v>837.86900000000003</v>
      </c>
      <c r="L25" s="8">
        <f t="shared" ref="L25:M25" si="9">(L21-L20)/1000</f>
        <v>809.40300000000002</v>
      </c>
      <c r="M25" s="8">
        <f t="shared" si="9"/>
        <v>806.78800000000001</v>
      </c>
      <c r="N25" s="8">
        <f t="shared" ref="N25:O25" si="10">(N21-N20)/1000</f>
        <v>808.61199999999997</v>
      </c>
      <c r="O25" s="8">
        <f t="shared" si="10"/>
        <v>809.23699999999997</v>
      </c>
      <c r="P25" s="8"/>
      <c r="Q25" s="12">
        <f t="shared" ref="Q25:Q88" si="11">AVERAGE(B25:P25)</f>
        <v>812.96642857142831</v>
      </c>
    </row>
    <row r="26" spans="1:17" ht="16" thickBot="1">
      <c r="A26" s="2" t="s">
        <v>15</v>
      </c>
      <c r="B26" s="8">
        <f t="shared" si="4"/>
        <v>33.438000000000002</v>
      </c>
      <c r="C26" s="8">
        <f t="shared" si="4"/>
        <v>24.09</v>
      </c>
      <c r="D26" s="8">
        <f t="shared" si="4"/>
        <v>25.6</v>
      </c>
      <c r="E26" s="8">
        <f t="shared" si="4"/>
        <v>30.408999999999999</v>
      </c>
      <c r="F26" s="8">
        <f t="shared" si="4"/>
        <v>27.08</v>
      </c>
      <c r="G26" s="8">
        <f t="shared" ref="G26:K26" si="12">(G22-G21)/1000</f>
        <v>27.858000000000001</v>
      </c>
      <c r="H26" s="8">
        <f t="shared" si="12"/>
        <v>23.783000000000001</v>
      </c>
      <c r="I26" s="8">
        <f t="shared" si="12"/>
        <v>31.364000000000001</v>
      </c>
      <c r="J26" s="8">
        <f t="shared" si="12"/>
        <v>27.832000000000001</v>
      </c>
      <c r="K26" s="8">
        <f t="shared" si="12"/>
        <v>30.533999999999999</v>
      </c>
      <c r="L26" s="8">
        <f t="shared" ref="L26:M26" si="13">(L22-L21)/1000</f>
        <v>28.14</v>
      </c>
      <c r="M26" s="8">
        <f t="shared" si="13"/>
        <v>32.000999999999998</v>
      </c>
      <c r="N26" s="8">
        <f t="shared" ref="N26:O26" si="14">(N22-N21)/1000</f>
        <v>24.606000000000002</v>
      </c>
      <c r="O26" s="8">
        <f t="shared" si="14"/>
        <v>25.722999999999999</v>
      </c>
      <c r="P26" s="8"/>
      <c r="Q26" s="12">
        <f t="shared" si="11"/>
        <v>28.032714285714288</v>
      </c>
    </row>
    <row r="27" spans="1:17" ht="16" thickBot="1">
      <c r="A27" s="2" t="s">
        <v>16</v>
      </c>
      <c r="B27" s="8">
        <f t="shared" si="4"/>
        <v>14777.487999999999</v>
      </c>
      <c r="C27" s="8">
        <f t="shared" si="4"/>
        <v>17340.417000000001</v>
      </c>
      <c r="D27" s="8">
        <f t="shared" si="4"/>
        <v>14340.572</v>
      </c>
      <c r="E27" s="8">
        <f t="shared" si="4"/>
        <v>16523.266</v>
      </c>
      <c r="F27" s="8">
        <f t="shared" si="4"/>
        <v>12828.401</v>
      </c>
      <c r="G27" s="8">
        <f t="shared" ref="G27:K27" si="15">(G23-G22)/1000</f>
        <v>17794.106</v>
      </c>
      <c r="H27" s="8">
        <f t="shared" si="15"/>
        <v>16111.403</v>
      </c>
      <c r="I27" s="8">
        <f t="shared" si="15"/>
        <v>10300.897000000001</v>
      </c>
      <c r="J27" s="8">
        <f t="shared" si="15"/>
        <v>17381.213</v>
      </c>
      <c r="K27" s="8">
        <f t="shared" si="15"/>
        <v>17493.876</v>
      </c>
      <c r="L27" s="8">
        <f t="shared" ref="L27:M27" si="16">(L23-L22)/1000</f>
        <v>12332.716</v>
      </c>
      <c r="M27" s="8">
        <f t="shared" si="16"/>
        <v>14526.179</v>
      </c>
      <c r="N27" s="8">
        <f t="shared" ref="N27:O27" si="17">(N23-N22)/1000</f>
        <v>16627.661</v>
      </c>
      <c r="O27" s="8">
        <f t="shared" si="17"/>
        <v>13465.549000000001</v>
      </c>
      <c r="P27" s="8"/>
      <c r="Q27" s="12">
        <f t="shared" si="11"/>
        <v>15131.695999999998</v>
      </c>
    </row>
    <row r="28" spans="1:17" ht="16" thickBot="1">
      <c r="A28" s="2" t="s">
        <v>17</v>
      </c>
      <c r="B28" s="8">
        <f>(B23-B19)/1000</f>
        <v>15625.214</v>
      </c>
      <c r="C28" s="8">
        <f>(C23-C19)/1000</f>
        <v>18177.212</v>
      </c>
      <c r="D28" s="8">
        <f>(D23-D19)/1000</f>
        <v>15179.404</v>
      </c>
      <c r="E28" s="8">
        <f>(E23-E19)/1000</f>
        <v>17365.777999999998</v>
      </c>
      <c r="F28" s="8">
        <f>(F23-F19)/1000</f>
        <v>13676.207</v>
      </c>
      <c r="G28" s="8">
        <f t="shared" ref="G28:K28" si="18">(G23-G19)/1000</f>
        <v>18647.129000000001</v>
      </c>
      <c r="H28" s="8">
        <f t="shared" si="18"/>
        <v>16945.925999999999</v>
      </c>
      <c r="I28" s="8">
        <f t="shared" si="18"/>
        <v>11148.705</v>
      </c>
      <c r="J28" s="8">
        <f t="shared" si="18"/>
        <v>18220.955000000002</v>
      </c>
      <c r="K28" s="8">
        <f t="shared" si="18"/>
        <v>18365.361000000001</v>
      </c>
      <c r="L28" s="8">
        <f t="shared" ref="L28:M28" si="19">(L23-L19)/1000</f>
        <v>13173.299000000001</v>
      </c>
      <c r="M28" s="8">
        <f t="shared" si="19"/>
        <v>15367.999</v>
      </c>
      <c r="N28" s="8">
        <f t="shared" ref="N28:O28" si="20">(N23-N19)/1000</f>
        <v>17463.921999999999</v>
      </c>
      <c r="O28" s="8">
        <f t="shared" si="20"/>
        <v>14303.563</v>
      </c>
      <c r="P28" s="8"/>
      <c r="Q28" s="12">
        <f t="shared" si="11"/>
        <v>15975.762428571428</v>
      </c>
    </row>
    <row r="29" spans="1:17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t="s">
        <v>21</v>
      </c>
    </row>
    <row r="30" spans="1:17">
      <c r="A30" s="2" t="s">
        <v>11</v>
      </c>
      <c r="B30" s="2">
        <v>2</v>
      </c>
      <c r="C30" s="2">
        <v>2</v>
      </c>
      <c r="D30" s="2">
        <v>2</v>
      </c>
      <c r="E30" s="2">
        <v>2</v>
      </c>
      <c r="F30" s="2">
        <v>2</v>
      </c>
      <c r="G30" s="2">
        <v>2</v>
      </c>
      <c r="H30" s="2">
        <v>2</v>
      </c>
      <c r="I30" s="2">
        <v>2</v>
      </c>
      <c r="J30" s="2">
        <v>2</v>
      </c>
      <c r="K30" s="2">
        <v>2</v>
      </c>
      <c r="L30" s="2">
        <v>2</v>
      </c>
      <c r="M30" s="2">
        <v>2</v>
      </c>
      <c r="N30" s="2">
        <v>2</v>
      </c>
      <c r="O30" s="2">
        <v>2</v>
      </c>
      <c r="P30" s="2">
        <v>2</v>
      </c>
    </row>
    <row r="31" spans="1:17" ht="16" thickBot="1">
      <c r="A31" s="8" t="s">
        <v>13</v>
      </c>
      <c r="B31" s="8">
        <v>1364930032468</v>
      </c>
      <c r="C31" s="8">
        <v>1364941176386</v>
      </c>
      <c r="D31" s="8">
        <v>1364949931073</v>
      </c>
      <c r="E31" s="8">
        <v>1364962888999</v>
      </c>
      <c r="F31" s="8">
        <v>1364970581328</v>
      </c>
      <c r="G31" s="8">
        <v>1365003253570</v>
      </c>
      <c r="H31" s="8">
        <v>1365015299084</v>
      </c>
      <c r="I31" s="8">
        <v>1365175814567</v>
      </c>
      <c r="J31" s="8">
        <v>1365188923394</v>
      </c>
      <c r="K31" s="8">
        <v>1365200568306</v>
      </c>
      <c r="L31" s="8">
        <v>1365209591502</v>
      </c>
      <c r="M31" s="8">
        <v>1365220426405</v>
      </c>
      <c r="N31" s="8">
        <v>1365127812589</v>
      </c>
      <c r="O31" s="8">
        <v>1365292512741</v>
      </c>
      <c r="P31" s="8">
        <v>1365384271859</v>
      </c>
      <c r="Q31" s="11"/>
    </row>
    <row r="32" spans="1:17" ht="16" thickBot="1">
      <c r="A32" s="8" t="s">
        <v>14</v>
      </c>
      <c r="B32" s="8">
        <v>1364930035787</v>
      </c>
      <c r="C32" s="8">
        <v>1364941179411</v>
      </c>
      <c r="D32" s="8">
        <v>1364949934115</v>
      </c>
      <c r="E32" s="8">
        <v>1364962892010</v>
      </c>
      <c r="F32" s="8">
        <v>1364970584385</v>
      </c>
      <c r="G32" s="8">
        <v>1365003256540</v>
      </c>
      <c r="H32" s="8">
        <v>1365015302042</v>
      </c>
      <c r="I32" s="8">
        <v>1365175817562</v>
      </c>
      <c r="J32" s="8">
        <v>1365188926402</v>
      </c>
      <c r="K32" s="8">
        <v>1365200571330</v>
      </c>
      <c r="L32" s="8">
        <v>1365209594498</v>
      </c>
      <c r="M32" s="8">
        <v>1365220429503</v>
      </c>
      <c r="N32" s="8">
        <v>1365127815656</v>
      </c>
      <c r="O32" s="8">
        <v>1365292515786</v>
      </c>
      <c r="P32" s="8">
        <v>1365384274947</v>
      </c>
      <c r="Q32" s="11"/>
    </row>
    <row r="33" spans="1:17" ht="16" thickBot="1">
      <c r="A33" s="8" t="s">
        <v>15</v>
      </c>
      <c r="B33" s="8">
        <v>1364930928326</v>
      </c>
      <c r="C33" s="8">
        <v>1364942105961</v>
      </c>
      <c r="D33" s="8">
        <v>1364950844796</v>
      </c>
      <c r="E33" s="8">
        <v>1364963800676</v>
      </c>
      <c r="F33" s="8">
        <v>1364971476290</v>
      </c>
      <c r="G33" s="8">
        <v>1365003926075</v>
      </c>
      <c r="H33" s="8">
        <v>1365015916476</v>
      </c>
      <c r="I33" s="8">
        <v>1365176743210</v>
      </c>
      <c r="J33" s="8">
        <v>1365189838139</v>
      </c>
      <c r="K33" s="8">
        <v>1365201484917</v>
      </c>
      <c r="L33" s="8">
        <v>1365210528690</v>
      </c>
      <c r="M33" s="8">
        <v>1365221353873</v>
      </c>
      <c r="N33" s="8">
        <v>1365128733034</v>
      </c>
      <c r="O33" s="8">
        <v>1365293421149</v>
      </c>
      <c r="P33" s="8">
        <v>1365385186180</v>
      </c>
      <c r="Q33" s="11"/>
    </row>
    <row r="34" spans="1:17" ht="16" thickBot="1">
      <c r="A34" s="8" t="s">
        <v>16</v>
      </c>
      <c r="B34" s="8">
        <v>1364930940860</v>
      </c>
      <c r="C34" s="8">
        <v>1364942118119</v>
      </c>
      <c r="D34" s="8">
        <v>1364950856265</v>
      </c>
      <c r="E34" s="8">
        <v>1364963813094</v>
      </c>
      <c r="F34" s="8">
        <v>1364971490505</v>
      </c>
      <c r="G34" s="8">
        <v>1365003941868</v>
      </c>
      <c r="H34" s="8">
        <v>1365015930153</v>
      </c>
      <c r="I34" s="8">
        <v>1365176756968</v>
      </c>
      <c r="J34" s="8">
        <v>1365189851267</v>
      </c>
      <c r="K34" s="8">
        <v>1365201500583</v>
      </c>
      <c r="L34" s="8">
        <v>1365210540923</v>
      </c>
      <c r="M34" s="8">
        <v>1365221366916</v>
      </c>
      <c r="N34" s="8">
        <v>1365128747194</v>
      </c>
      <c r="O34" s="8">
        <v>1365293436988</v>
      </c>
      <c r="P34" s="8">
        <v>1365385200016</v>
      </c>
      <c r="Q34" s="11"/>
    </row>
    <row r="35" spans="1:17" ht="16" thickBot="1">
      <c r="A35" s="8" t="s">
        <v>12</v>
      </c>
      <c r="B35" s="8">
        <v>1364938274092</v>
      </c>
      <c r="C35" s="8">
        <v>1364949929422</v>
      </c>
      <c r="D35" s="8">
        <v>1364962887016</v>
      </c>
      <c r="E35" s="8">
        <v>1364970579681</v>
      </c>
      <c r="F35" s="8">
        <v>1364980995699</v>
      </c>
      <c r="G35" s="8">
        <v>1365015297463</v>
      </c>
      <c r="H35" s="8">
        <v>1365024690505</v>
      </c>
      <c r="I35" s="8">
        <v>1365188921552</v>
      </c>
      <c r="J35" s="8">
        <v>1365200566675</v>
      </c>
      <c r="K35" s="8">
        <v>1365209589862</v>
      </c>
      <c r="L35" s="8">
        <v>1365220424682</v>
      </c>
      <c r="M35" s="8">
        <v>1365234331211</v>
      </c>
      <c r="N35" s="8">
        <v>1365139154944</v>
      </c>
      <c r="O35" s="8">
        <v>1365303137752</v>
      </c>
      <c r="P35" s="8">
        <v>1365392063426</v>
      </c>
      <c r="Q35" s="11"/>
    </row>
    <row r="36" spans="1:17" ht="16" thickBot="1">
      <c r="A36" s="2" t="s">
        <v>13</v>
      </c>
      <c r="B36" s="8">
        <f t="shared" ref="B36:F39" si="21">(B32-B31)/1000</f>
        <v>3.319</v>
      </c>
      <c r="C36" s="8">
        <f t="shared" si="21"/>
        <v>3.0249999999999999</v>
      </c>
      <c r="D36" s="8">
        <f t="shared" si="21"/>
        <v>3.0419999999999998</v>
      </c>
      <c r="E36" s="8">
        <f t="shared" si="21"/>
        <v>3.0110000000000001</v>
      </c>
      <c r="F36" s="8">
        <f t="shared" si="21"/>
        <v>3.0569999999999999</v>
      </c>
      <c r="G36" s="8">
        <f t="shared" ref="G36:H36" si="22">(G32-G31)/1000</f>
        <v>2.97</v>
      </c>
      <c r="H36" s="8">
        <f t="shared" si="22"/>
        <v>2.9580000000000002</v>
      </c>
      <c r="I36" s="8">
        <f t="shared" ref="I36:M36" si="23">(I32-I31)/1000</f>
        <v>2.9950000000000001</v>
      </c>
      <c r="J36" s="8">
        <f t="shared" si="23"/>
        <v>3.008</v>
      </c>
      <c r="K36" s="8">
        <f t="shared" si="23"/>
        <v>3.024</v>
      </c>
      <c r="L36" s="8">
        <f t="shared" si="23"/>
        <v>2.996</v>
      </c>
      <c r="M36" s="8">
        <f t="shared" si="23"/>
        <v>3.0979999999999999</v>
      </c>
      <c r="N36" s="8">
        <f t="shared" ref="N36:O36" si="24">(N32-N31)/1000</f>
        <v>3.0670000000000002</v>
      </c>
      <c r="O36" s="8">
        <f t="shared" si="24"/>
        <v>3.0449999999999999</v>
      </c>
      <c r="P36" s="8">
        <f t="shared" ref="P36" si="25">(P32-P31)/1000</f>
        <v>3.0880000000000001</v>
      </c>
      <c r="Q36" s="12">
        <f t="shared" ref="Q36" si="26">AVERAGE(B36:P36)</f>
        <v>3.0468666666666668</v>
      </c>
    </row>
    <row r="37" spans="1:17" ht="16" thickBot="1">
      <c r="A37" s="2" t="s">
        <v>14</v>
      </c>
      <c r="B37" s="8">
        <f t="shared" si="21"/>
        <v>892.53899999999999</v>
      </c>
      <c r="C37" s="8">
        <f t="shared" si="21"/>
        <v>926.55</v>
      </c>
      <c r="D37" s="8">
        <f t="shared" si="21"/>
        <v>910.68100000000004</v>
      </c>
      <c r="E37" s="8">
        <f t="shared" si="21"/>
        <v>908.66600000000005</v>
      </c>
      <c r="F37" s="8">
        <f t="shared" si="21"/>
        <v>891.90499999999997</v>
      </c>
      <c r="G37" s="8">
        <f t="shared" ref="G37:H37" si="27">(G33-G32)/1000</f>
        <v>669.53499999999997</v>
      </c>
      <c r="H37" s="8">
        <f t="shared" si="27"/>
        <v>614.43399999999997</v>
      </c>
      <c r="I37" s="8">
        <f t="shared" ref="I37:M37" si="28">(I33-I32)/1000</f>
        <v>925.64800000000002</v>
      </c>
      <c r="J37" s="8">
        <f t="shared" si="28"/>
        <v>911.73699999999997</v>
      </c>
      <c r="K37" s="8">
        <f t="shared" si="28"/>
        <v>913.58699999999999</v>
      </c>
      <c r="L37" s="8">
        <f t="shared" si="28"/>
        <v>934.19200000000001</v>
      </c>
      <c r="M37" s="8">
        <f t="shared" si="28"/>
        <v>924.37</v>
      </c>
      <c r="N37" s="8">
        <f t="shared" ref="N37:O37" si="29">(N33-N32)/1000</f>
        <v>917.37800000000004</v>
      </c>
      <c r="O37" s="8">
        <f t="shared" si="29"/>
        <v>905.36300000000006</v>
      </c>
      <c r="P37" s="8">
        <f t="shared" ref="P37" si="30">(P33-P32)/1000</f>
        <v>911.23299999999995</v>
      </c>
      <c r="Q37" s="12">
        <f t="shared" si="11"/>
        <v>877.18786666666688</v>
      </c>
    </row>
    <row r="38" spans="1:17" ht="16" thickBot="1">
      <c r="A38" s="2" t="s">
        <v>15</v>
      </c>
      <c r="B38" s="8">
        <f t="shared" si="21"/>
        <v>12.534000000000001</v>
      </c>
      <c r="C38" s="8">
        <f t="shared" si="21"/>
        <v>12.157999999999999</v>
      </c>
      <c r="D38" s="8">
        <f t="shared" si="21"/>
        <v>11.468999999999999</v>
      </c>
      <c r="E38" s="8">
        <f t="shared" si="21"/>
        <v>12.417999999999999</v>
      </c>
      <c r="F38" s="8">
        <f t="shared" si="21"/>
        <v>14.215</v>
      </c>
      <c r="G38" s="8">
        <f t="shared" ref="G38:H38" si="31">(G34-G33)/1000</f>
        <v>15.792999999999999</v>
      </c>
      <c r="H38" s="8">
        <f t="shared" si="31"/>
        <v>13.677</v>
      </c>
      <c r="I38" s="8">
        <f t="shared" ref="I38:M38" si="32">(I34-I33)/1000</f>
        <v>13.757999999999999</v>
      </c>
      <c r="J38" s="8">
        <f t="shared" si="32"/>
        <v>13.128</v>
      </c>
      <c r="K38" s="8">
        <f t="shared" si="32"/>
        <v>15.666</v>
      </c>
      <c r="L38" s="8">
        <f t="shared" si="32"/>
        <v>12.233000000000001</v>
      </c>
      <c r="M38" s="8">
        <f t="shared" si="32"/>
        <v>13.042999999999999</v>
      </c>
      <c r="N38" s="8">
        <f t="shared" ref="N38:O38" si="33">(N34-N33)/1000</f>
        <v>14.16</v>
      </c>
      <c r="O38" s="8">
        <f t="shared" si="33"/>
        <v>15.839</v>
      </c>
      <c r="P38" s="8">
        <f t="shared" ref="P38" si="34">(P34-P33)/1000</f>
        <v>13.836</v>
      </c>
      <c r="Q38" s="12">
        <f t="shared" si="11"/>
        <v>13.595133333333333</v>
      </c>
    </row>
    <row r="39" spans="1:17" ht="16" thickBot="1">
      <c r="A39" s="2" t="s">
        <v>16</v>
      </c>
      <c r="B39" s="8">
        <f t="shared" si="21"/>
        <v>7333.232</v>
      </c>
      <c r="C39" s="8">
        <f t="shared" si="21"/>
        <v>7811.3029999999999</v>
      </c>
      <c r="D39" s="8">
        <f t="shared" si="21"/>
        <v>12030.751</v>
      </c>
      <c r="E39" s="8">
        <f t="shared" si="21"/>
        <v>6766.5870000000004</v>
      </c>
      <c r="F39" s="8">
        <f t="shared" si="21"/>
        <v>9505.1939999999995</v>
      </c>
      <c r="G39" s="8">
        <f t="shared" ref="G39:H39" si="35">(G35-G34)/1000</f>
        <v>11355.594999999999</v>
      </c>
      <c r="H39" s="8">
        <f t="shared" si="35"/>
        <v>8760.3520000000008</v>
      </c>
      <c r="I39" s="8">
        <f t="shared" ref="I39:M39" si="36">(I35-I34)/1000</f>
        <v>12164.584000000001</v>
      </c>
      <c r="J39" s="8">
        <f t="shared" si="36"/>
        <v>10715.407999999999</v>
      </c>
      <c r="K39" s="8">
        <f t="shared" si="36"/>
        <v>8089.2790000000005</v>
      </c>
      <c r="L39" s="8">
        <f t="shared" si="36"/>
        <v>9883.759</v>
      </c>
      <c r="M39" s="8">
        <f t="shared" si="36"/>
        <v>12964.295</v>
      </c>
      <c r="N39" s="8">
        <f t="shared" ref="N39:O39" si="37">(N35-N34)/1000</f>
        <v>10407.75</v>
      </c>
      <c r="O39" s="8">
        <f t="shared" si="37"/>
        <v>9700.7639999999992</v>
      </c>
      <c r="P39" s="8">
        <f t="shared" ref="P39" si="38">(P35-P34)/1000</f>
        <v>6863.41</v>
      </c>
      <c r="Q39" s="12">
        <f t="shared" si="11"/>
        <v>9623.4842000000008</v>
      </c>
    </row>
    <row r="40" spans="1:17" ht="16" thickBot="1">
      <c r="A40" s="2" t="s">
        <v>17</v>
      </c>
      <c r="B40" s="8">
        <f>(B35-B31)/1000</f>
        <v>8241.6239999999998</v>
      </c>
      <c r="C40" s="8">
        <f>(C35-C31)/1000</f>
        <v>8753.0360000000001</v>
      </c>
      <c r="D40" s="8">
        <f>(D35-D31)/1000</f>
        <v>12955.942999999999</v>
      </c>
      <c r="E40" s="8">
        <f>(E35-E31)/1000</f>
        <v>7690.6819999999998</v>
      </c>
      <c r="F40" s="8">
        <f>(F35-F31)/1000</f>
        <v>10414.370999999999</v>
      </c>
      <c r="G40" s="8">
        <f t="shared" ref="G40:H40" si="39">(G35-G31)/1000</f>
        <v>12043.893</v>
      </c>
      <c r="H40" s="8">
        <f t="shared" si="39"/>
        <v>9391.4210000000003</v>
      </c>
      <c r="I40" s="8">
        <f t="shared" ref="I40:M40" si="40">(I35-I31)/1000</f>
        <v>13106.985000000001</v>
      </c>
      <c r="J40" s="8">
        <f t="shared" si="40"/>
        <v>11643.281000000001</v>
      </c>
      <c r="K40" s="8">
        <f t="shared" si="40"/>
        <v>9021.5560000000005</v>
      </c>
      <c r="L40" s="8">
        <f t="shared" si="40"/>
        <v>10833.18</v>
      </c>
      <c r="M40" s="8">
        <f t="shared" si="40"/>
        <v>13904.806</v>
      </c>
      <c r="N40" s="8">
        <f t="shared" ref="N40:O40" si="41">(N35-N31)/1000</f>
        <v>11342.355</v>
      </c>
      <c r="O40" s="8">
        <f t="shared" si="41"/>
        <v>10625.011</v>
      </c>
      <c r="P40" s="8">
        <f t="shared" ref="P40" si="42">(P35-P31)/1000</f>
        <v>7791.567</v>
      </c>
      <c r="Q40" s="12">
        <f t="shared" si="11"/>
        <v>10517.314066666668</v>
      </c>
    </row>
    <row r="41" spans="1:17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t="s">
        <v>21</v>
      </c>
    </row>
    <row r="42" spans="1:17">
      <c r="A42" s="2" t="s">
        <v>11</v>
      </c>
      <c r="B42" s="2">
        <v>3</v>
      </c>
      <c r="C42" s="2">
        <v>3</v>
      </c>
      <c r="D42" s="2">
        <v>3</v>
      </c>
      <c r="E42" s="2">
        <v>3</v>
      </c>
      <c r="F42" s="2">
        <v>3</v>
      </c>
      <c r="G42" s="2">
        <v>3</v>
      </c>
      <c r="H42" s="2">
        <v>3</v>
      </c>
      <c r="I42" s="2">
        <v>3</v>
      </c>
      <c r="J42" s="2">
        <v>3</v>
      </c>
      <c r="K42" s="2">
        <v>3</v>
      </c>
      <c r="L42" s="2">
        <v>3</v>
      </c>
      <c r="M42" s="2">
        <v>3</v>
      </c>
      <c r="N42" s="2">
        <v>3</v>
      </c>
      <c r="O42" s="2">
        <v>3</v>
      </c>
      <c r="P42" s="2">
        <v>3</v>
      </c>
    </row>
    <row r="43" spans="1:17" ht="16" thickBot="1">
      <c r="A43" s="8" t="s">
        <v>13</v>
      </c>
      <c r="B43" s="8">
        <v>1364930029922</v>
      </c>
      <c r="C43" s="8">
        <v>1365100293439</v>
      </c>
      <c r="D43" s="8">
        <v>1365106844298</v>
      </c>
      <c r="E43" s="8">
        <v>1365116015837</v>
      </c>
      <c r="F43" s="8">
        <v>1365126159946</v>
      </c>
      <c r="G43" s="8">
        <v>1365135266933</v>
      </c>
      <c r="H43" s="8">
        <v>1365126007509</v>
      </c>
      <c r="I43" s="8">
        <v>1365135084742</v>
      </c>
      <c r="J43" s="8">
        <v>1365142644072</v>
      </c>
      <c r="K43" s="8">
        <v>1365151678083</v>
      </c>
      <c r="L43" s="8">
        <v>1365161359476</v>
      </c>
      <c r="M43" s="8">
        <v>1365292468243</v>
      </c>
      <c r="N43" s="8">
        <v>1365298730086</v>
      </c>
      <c r="O43" s="8">
        <v>1365298730086</v>
      </c>
      <c r="P43" s="8">
        <v>1365310328505</v>
      </c>
      <c r="Q43" s="11"/>
    </row>
    <row r="44" spans="1:17" ht="16" thickBot="1">
      <c r="A44" s="8" t="s">
        <v>14</v>
      </c>
      <c r="B44" s="8">
        <v>1364930033339</v>
      </c>
      <c r="C44" s="8">
        <v>1365100296475</v>
      </c>
      <c r="D44" s="8">
        <v>1365106847319</v>
      </c>
      <c r="E44" s="8">
        <v>1365116018872</v>
      </c>
      <c r="F44" s="8">
        <v>1365126162962</v>
      </c>
      <c r="G44" s="8">
        <v>1365135269977</v>
      </c>
      <c r="H44" s="8">
        <v>1365126010555</v>
      </c>
      <c r="I44" s="8">
        <v>1365135087759</v>
      </c>
      <c r="J44" s="8">
        <v>1365142647091</v>
      </c>
      <c r="K44" s="8">
        <v>1365151681115</v>
      </c>
      <c r="L44" s="8">
        <v>1365161362504</v>
      </c>
      <c r="M44" s="8">
        <v>1365292471255</v>
      </c>
      <c r="N44" s="8">
        <v>1365298733105</v>
      </c>
      <c r="O44" s="8">
        <v>1365298733105</v>
      </c>
      <c r="P44" s="8">
        <v>1365310331563</v>
      </c>
      <c r="Q44" s="11"/>
    </row>
    <row r="45" spans="1:17" ht="16" thickBot="1">
      <c r="A45" s="8" t="s">
        <v>15</v>
      </c>
      <c r="B45" s="8">
        <v>1364930841163</v>
      </c>
      <c r="C45" s="8">
        <v>1365101111484</v>
      </c>
      <c r="D45" s="8">
        <v>1365107655182</v>
      </c>
      <c r="E45" s="8">
        <v>1365116819888</v>
      </c>
      <c r="F45" s="8">
        <v>1365126958152</v>
      </c>
      <c r="G45" s="8">
        <v>1365136071817</v>
      </c>
      <c r="H45" s="8">
        <v>1365126813519</v>
      </c>
      <c r="I45" s="8">
        <v>1365135888526</v>
      </c>
      <c r="J45" s="8">
        <v>1365143442205</v>
      </c>
      <c r="K45" s="8">
        <v>1365152132971</v>
      </c>
      <c r="L45" s="8">
        <v>1365162169376</v>
      </c>
      <c r="M45" s="8">
        <v>1365293084086</v>
      </c>
      <c r="N45" s="8">
        <v>1365299532972</v>
      </c>
      <c r="O45" s="8">
        <v>1365299532972</v>
      </c>
      <c r="P45" s="8">
        <v>1365311135950</v>
      </c>
      <c r="Q45" s="11"/>
    </row>
    <row r="46" spans="1:17" ht="16" thickBot="1">
      <c r="A46" s="8" t="s">
        <v>16</v>
      </c>
      <c r="B46" s="8">
        <v>1364930850698</v>
      </c>
      <c r="C46" s="8">
        <v>1365101120023</v>
      </c>
      <c r="D46" s="8">
        <v>1365107663689</v>
      </c>
      <c r="E46" s="8">
        <v>1365116828658</v>
      </c>
      <c r="F46" s="8">
        <v>1365126967819</v>
      </c>
      <c r="G46" s="8">
        <v>1365136082448</v>
      </c>
      <c r="H46" s="8">
        <v>1365126821568</v>
      </c>
      <c r="I46" s="8">
        <v>1365135897126</v>
      </c>
      <c r="J46" s="8">
        <v>1365143451186</v>
      </c>
      <c r="K46" s="8">
        <v>1365152142015</v>
      </c>
      <c r="L46" s="8">
        <v>1365162179255</v>
      </c>
      <c r="M46" s="8">
        <v>1365293093551</v>
      </c>
      <c r="N46" s="8">
        <v>1365299541576</v>
      </c>
      <c r="O46" s="8">
        <v>1365299541576</v>
      </c>
      <c r="P46" s="8">
        <v>1365311146672</v>
      </c>
      <c r="Q46" s="11"/>
    </row>
    <row r="47" spans="1:17" ht="16" thickBot="1">
      <c r="A47" s="8" t="s">
        <v>12</v>
      </c>
      <c r="B47" s="8">
        <v>1364940149871</v>
      </c>
      <c r="C47" s="8">
        <v>1365106842605</v>
      </c>
      <c r="D47" s="8">
        <v>1365116014178</v>
      </c>
      <c r="E47" s="8">
        <v>1365126158297</v>
      </c>
      <c r="F47" s="8">
        <v>1365135265286</v>
      </c>
      <c r="G47" s="8">
        <v>1365140807176</v>
      </c>
      <c r="H47" s="8">
        <v>1365135082816</v>
      </c>
      <c r="I47" s="8">
        <v>1365142642421</v>
      </c>
      <c r="J47" s="8">
        <v>1365151676232</v>
      </c>
      <c r="K47" s="8">
        <v>1365161357847</v>
      </c>
      <c r="L47" s="8">
        <v>1365170063688</v>
      </c>
      <c r="M47" s="8">
        <v>1365298554998</v>
      </c>
      <c r="N47" s="8">
        <v>1365310050407</v>
      </c>
      <c r="O47" s="8">
        <v>1365310050407</v>
      </c>
      <c r="P47" s="8">
        <v>1365320039817</v>
      </c>
      <c r="Q47" s="11"/>
    </row>
    <row r="48" spans="1:17" ht="16" thickBot="1">
      <c r="A48" s="2" t="s">
        <v>13</v>
      </c>
      <c r="B48" s="8">
        <f>(B44-B43)/1000</f>
        <v>3.4169999999999998</v>
      </c>
      <c r="C48" s="8">
        <f t="shared" ref="C48:F48" si="43">(C44-C43)/1000</f>
        <v>3.036</v>
      </c>
      <c r="D48" s="8">
        <f t="shared" si="43"/>
        <v>3.0209999999999999</v>
      </c>
      <c r="E48" s="8">
        <f t="shared" si="43"/>
        <v>3.0350000000000001</v>
      </c>
      <c r="F48" s="8">
        <f t="shared" si="43"/>
        <v>3.016</v>
      </c>
      <c r="G48" s="8">
        <f>(G44-G43)/1000</f>
        <v>3.044</v>
      </c>
      <c r="H48" s="8">
        <f t="shared" ref="H48:K48" si="44">(H44-H43)/1000</f>
        <v>3.0459999999999998</v>
      </c>
      <c r="I48" s="8">
        <f t="shared" si="44"/>
        <v>3.0169999999999999</v>
      </c>
      <c r="J48" s="8">
        <f t="shared" si="44"/>
        <v>3.0190000000000001</v>
      </c>
      <c r="K48" s="8">
        <f t="shared" si="44"/>
        <v>3.032</v>
      </c>
      <c r="L48" s="8">
        <f t="shared" ref="L48:M48" si="45">(L44-L43)/1000</f>
        <v>3.028</v>
      </c>
      <c r="M48" s="8">
        <f t="shared" si="45"/>
        <v>3.012</v>
      </c>
      <c r="N48" s="8">
        <f t="shared" ref="N48:O48" si="46">(N44-N43)/1000</f>
        <v>3.0190000000000001</v>
      </c>
      <c r="O48" s="8">
        <f t="shared" si="46"/>
        <v>3.0190000000000001</v>
      </c>
      <c r="P48" s="8">
        <f t="shared" ref="P48" si="47">(P44-P43)/1000</f>
        <v>3.0579999999999998</v>
      </c>
      <c r="Q48" s="12">
        <f t="shared" ref="Q48" si="48">AVERAGE(B48:P48)</f>
        <v>3.0545999999999998</v>
      </c>
    </row>
    <row r="49" spans="1:17" ht="16" thickBot="1">
      <c r="A49" s="2" t="s">
        <v>14</v>
      </c>
      <c r="B49" s="8">
        <f>(B45-B44)/1000</f>
        <v>807.82399999999996</v>
      </c>
      <c r="C49" s="8">
        <f t="shared" ref="C49:F49" si="49">(C45-C44)/1000</f>
        <v>815.00900000000001</v>
      </c>
      <c r="D49" s="8">
        <f t="shared" si="49"/>
        <v>807.86300000000006</v>
      </c>
      <c r="E49" s="8">
        <f t="shared" si="49"/>
        <v>801.01599999999996</v>
      </c>
      <c r="F49" s="8">
        <f t="shared" si="49"/>
        <v>795.19</v>
      </c>
      <c r="G49" s="8">
        <f>(G45-G44)/1000</f>
        <v>801.84</v>
      </c>
      <c r="H49" s="8">
        <f t="shared" ref="H49:K49" si="50">(H45-H44)/1000</f>
        <v>802.96400000000006</v>
      </c>
      <c r="I49" s="8">
        <f t="shared" si="50"/>
        <v>800.76700000000005</v>
      </c>
      <c r="J49" s="8">
        <f t="shared" si="50"/>
        <v>795.11400000000003</v>
      </c>
      <c r="K49" s="8">
        <f t="shared" si="50"/>
        <v>451.85599999999999</v>
      </c>
      <c r="L49" s="8">
        <f t="shared" ref="L49:M49" si="51">(L45-L44)/1000</f>
        <v>806.87199999999996</v>
      </c>
      <c r="M49" s="8">
        <f t="shared" si="51"/>
        <v>612.83100000000002</v>
      </c>
      <c r="N49" s="8">
        <f t="shared" ref="N49:O49" si="52">(N45-N44)/1000</f>
        <v>799.86699999999996</v>
      </c>
      <c r="O49" s="8">
        <f t="shared" si="52"/>
        <v>799.86699999999996</v>
      </c>
      <c r="P49" s="8">
        <f t="shared" ref="P49" si="53">(P45-P44)/1000</f>
        <v>804.38699999999994</v>
      </c>
      <c r="Q49" s="12">
        <f t="shared" si="11"/>
        <v>766.88446666666664</v>
      </c>
    </row>
    <row r="50" spans="1:17" ht="16" thickBot="1">
      <c r="A50" s="2" t="s">
        <v>15</v>
      </c>
      <c r="B50" s="8">
        <f>(B46-B45)/1000</f>
        <v>9.5350000000000001</v>
      </c>
      <c r="C50" s="8">
        <f t="shared" ref="C50:F50" si="54">(C46-C45)/1000</f>
        <v>8.5389999999999997</v>
      </c>
      <c r="D50" s="8">
        <f t="shared" si="54"/>
        <v>8.5069999999999997</v>
      </c>
      <c r="E50" s="8">
        <f t="shared" si="54"/>
        <v>8.77</v>
      </c>
      <c r="F50" s="8">
        <f t="shared" si="54"/>
        <v>9.6669999999999998</v>
      </c>
      <c r="G50" s="8">
        <f>(G46-G45)/1000</f>
        <v>10.631</v>
      </c>
      <c r="H50" s="8">
        <f t="shared" ref="H50:K50" si="55">(H46-H45)/1000</f>
        <v>8.0489999999999995</v>
      </c>
      <c r="I50" s="8">
        <f t="shared" si="55"/>
        <v>8.6</v>
      </c>
      <c r="J50" s="8">
        <f t="shared" si="55"/>
        <v>8.9809999999999999</v>
      </c>
      <c r="K50" s="8">
        <f t="shared" si="55"/>
        <v>9.0440000000000005</v>
      </c>
      <c r="L50" s="8">
        <f t="shared" ref="L50:M50" si="56">(L46-L45)/1000</f>
        <v>9.8789999999999996</v>
      </c>
      <c r="M50" s="8">
        <f t="shared" si="56"/>
        <v>9.4649999999999999</v>
      </c>
      <c r="N50" s="8">
        <f t="shared" ref="N50:O50" si="57">(N46-N45)/1000</f>
        <v>8.6039999999999992</v>
      </c>
      <c r="O50" s="8">
        <f t="shared" si="57"/>
        <v>8.6039999999999992</v>
      </c>
      <c r="P50" s="8">
        <f t="shared" ref="P50" si="58">(P46-P45)/1000</f>
        <v>10.722</v>
      </c>
      <c r="Q50" s="12">
        <f t="shared" si="11"/>
        <v>9.1731333333333342</v>
      </c>
    </row>
    <row r="51" spans="1:17" ht="16" thickBot="1">
      <c r="A51" s="2" t="s">
        <v>16</v>
      </c>
      <c r="B51" s="8">
        <f>(B47-B46)/1000</f>
        <v>9299.1730000000007</v>
      </c>
      <c r="C51" s="8">
        <f t="shared" ref="C51:F51" si="59">(C47-C46)/1000</f>
        <v>5722.5820000000003</v>
      </c>
      <c r="D51" s="8">
        <f t="shared" si="59"/>
        <v>8350.4889999999996</v>
      </c>
      <c r="E51" s="8">
        <f t="shared" si="59"/>
        <v>9329.6389999999992</v>
      </c>
      <c r="F51" s="8">
        <f t="shared" si="59"/>
        <v>8297.4670000000006</v>
      </c>
      <c r="G51" s="8">
        <f>(G47-G46)/1000</f>
        <v>4724.7280000000001</v>
      </c>
      <c r="H51" s="8">
        <f t="shared" ref="H51:K51" si="60">(H47-H46)/1000</f>
        <v>8261.2479999999996</v>
      </c>
      <c r="I51" s="8">
        <f t="shared" si="60"/>
        <v>6745.2950000000001</v>
      </c>
      <c r="J51" s="8">
        <f t="shared" si="60"/>
        <v>8225.0460000000003</v>
      </c>
      <c r="K51" s="8">
        <f t="shared" si="60"/>
        <v>9215.8320000000003</v>
      </c>
      <c r="L51" s="8">
        <f t="shared" ref="L51:M51" si="61">(L47-L46)/1000</f>
        <v>7884.433</v>
      </c>
      <c r="M51" s="8">
        <f t="shared" si="61"/>
        <v>5461.4470000000001</v>
      </c>
      <c r="N51" s="8">
        <f t="shared" ref="N51:O51" si="62">(N47-N46)/1000</f>
        <v>10508.831</v>
      </c>
      <c r="O51" s="8">
        <f t="shared" si="62"/>
        <v>10508.831</v>
      </c>
      <c r="P51" s="8">
        <f t="shared" ref="P51" si="63">(P47-P46)/1000</f>
        <v>8893.1450000000004</v>
      </c>
      <c r="Q51" s="12">
        <f t="shared" si="11"/>
        <v>8095.2124000000013</v>
      </c>
    </row>
    <row r="52" spans="1:17" ht="16" thickBot="1">
      <c r="A52" s="2" t="s">
        <v>17</v>
      </c>
      <c r="B52" s="8">
        <f>(B47-B43)/1000</f>
        <v>10119.949000000001</v>
      </c>
      <c r="C52" s="8">
        <f t="shared" ref="C52:F52" si="64">(C47-C43)/1000</f>
        <v>6549.1660000000002</v>
      </c>
      <c r="D52" s="8">
        <f t="shared" si="64"/>
        <v>9169.8799999999992</v>
      </c>
      <c r="E52" s="8">
        <f t="shared" si="64"/>
        <v>10142.459999999999</v>
      </c>
      <c r="F52" s="8">
        <f t="shared" si="64"/>
        <v>9105.34</v>
      </c>
      <c r="G52" s="8">
        <f>(G47-G43)/1000</f>
        <v>5540.2430000000004</v>
      </c>
      <c r="H52" s="8">
        <f t="shared" ref="H52:K52" si="65">(H47-H43)/1000</f>
        <v>9075.3070000000007</v>
      </c>
      <c r="I52" s="8">
        <f t="shared" si="65"/>
        <v>7557.6790000000001</v>
      </c>
      <c r="J52" s="8">
        <f t="shared" si="65"/>
        <v>9032.16</v>
      </c>
      <c r="K52" s="8">
        <f t="shared" si="65"/>
        <v>9679.7639999999992</v>
      </c>
      <c r="L52" s="8">
        <f t="shared" ref="L52:M52" si="66">(L47-L43)/1000</f>
        <v>8704.2119999999995</v>
      </c>
      <c r="M52" s="8">
        <f t="shared" si="66"/>
        <v>6086.7550000000001</v>
      </c>
      <c r="N52" s="8">
        <f t="shared" ref="N52:O52" si="67">(N47-N43)/1000</f>
        <v>11320.321</v>
      </c>
      <c r="O52" s="8">
        <f t="shared" si="67"/>
        <v>11320.321</v>
      </c>
      <c r="P52" s="8">
        <f t="shared" ref="P52" si="68">(P47-P43)/1000</f>
        <v>9711.3119999999999</v>
      </c>
      <c r="Q52" s="12">
        <f t="shared" si="11"/>
        <v>8874.3245999999999</v>
      </c>
    </row>
    <row r="53" spans="1:17">
      <c r="B53" s="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t="s">
        <v>21</v>
      </c>
    </row>
    <row r="54" spans="1:17">
      <c r="A54" s="2" t="s">
        <v>11</v>
      </c>
      <c r="B54" s="2">
        <v>4</v>
      </c>
      <c r="C54" s="2">
        <v>4</v>
      </c>
      <c r="D54" s="2">
        <v>4</v>
      </c>
      <c r="E54" s="2">
        <v>4</v>
      </c>
      <c r="F54" s="2">
        <v>4</v>
      </c>
      <c r="G54" s="2">
        <v>4</v>
      </c>
      <c r="H54" s="2">
        <v>4</v>
      </c>
      <c r="I54" s="2">
        <v>4</v>
      </c>
      <c r="J54" s="2">
        <v>4</v>
      </c>
      <c r="K54" s="2">
        <v>4</v>
      </c>
      <c r="L54" s="2">
        <v>4</v>
      </c>
      <c r="M54" s="2">
        <v>4</v>
      </c>
      <c r="N54" s="2">
        <v>4</v>
      </c>
      <c r="O54" s="2">
        <v>4</v>
      </c>
      <c r="P54" s="2">
        <v>4</v>
      </c>
    </row>
    <row r="55" spans="1:17" ht="16" thickBot="1">
      <c r="A55" s="8" t="s">
        <v>13</v>
      </c>
      <c r="B55" s="8">
        <v>1364930020685</v>
      </c>
      <c r="C55" s="8">
        <v>1364941177193</v>
      </c>
      <c r="D55" s="8">
        <v>1364947627823</v>
      </c>
      <c r="E55" s="8">
        <v>1364952466673</v>
      </c>
      <c r="F55" s="8">
        <v>1364957468706</v>
      </c>
      <c r="G55" s="8">
        <v>1365020960062</v>
      </c>
      <c r="H55" s="8">
        <v>1365026472042</v>
      </c>
      <c r="I55" s="8">
        <v>1365140879531</v>
      </c>
      <c r="J55" s="8">
        <v>1365146872476</v>
      </c>
      <c r="K55" s="8">
        <v>1365153517269</v>
      </c>
      <c r="L55" s="8">
        <v>1365161918380</v>
      </c>
      <c r="M55" s="8">
        <v>1365169250498</v>
      </c>
      <c r="N55" s="8">
        <v>1365291723817</v>
      </c>
      <c r="O55" s="8">
        <v>1365299988318</v>
      </c>
      <c r="P55" s="8">
        <v>1365308305536</v>
      </c>
      <c r="Q55" s="11"/>
    </row>
    <row r="56" spans="1:17" ht="16" thickBot="1">
      <c r="A56" s="8" t="s">
        <v>14</v>
      </c>
      <c r="B56" s="8">
        <v>1364930023925</v>
      </c>
      <c r="C56" s="8">
        <v>1364941180230</v>
      </c>
      <c r="D56" s="8">
        <v>1364947630776</v>
      </c>
      <c r="E56" s="8">
        <v>1364952469611</v>
      </c>
      <c r="F56" s="8">
        <v>1364957471655</v>
      </c>
      <c r="G56" s="8">
        <v>1365020963073</v>
      </c>
      <c r="H56" s="8">
        <v>1365026475066</v>
      </c>
      <c r="I56" s="8">
        <v>1365140882543</v>
      </c>
      <c r="J56" s="8">
        <v>1365146875494</v>
      </c>
      <c r="K56" s="8">
        <v>1365153520274</v>
      </c>
      <c r="L56" s="8">
        <v>1365161921448</v>
      </c>
      <c r="M56" s="8">
        <v>1365169253537</v>
      </c>
      <c r="N56" s="8">
        <v>1365291726845</v>
      </c>
      <c r="O56" s="8">
        <v>1365299991384</v>
      </c>
      <c r="P56" s="8">
        <v>1365308309067</v>
      </c>
      <c r="Q56" s="11"/>
    </row>
    <row r="57" spans="1:17" ht="16" thickBot="1">
      <c r="A57" s="8" t="s">
        <v>15</v>
      </c>
      <c r="B57" s="8">
        <v>1364930760840</v>
      </c>
      <c r="C57" s="8">
        <v>1364941706145</v>
      </c>
      <c r="D57" s="8">
        <v>1364948154957</v>
      </c>
      <c r="E57" s="8">
        <v>1364952992134</v>
      </c>
      <c r="F57" s="8">
        <v>1364957994691</v>
      </c>
      <c r="G57" s="8">
        <v>1365021702482</v>
      </c>
      <c r="H57" s="8">
        <v>1365027205895</v>
      </c>
      <c r="I57" s="8">
        <v>1365141616943</v>
      </c>
      <c r="J57" s="8">
        <v>1365147607314</v>
      </c>
      <c r="K57" s="8">
        <v>1365154251202</v>
      </c>
      <c r="L57" s="8">
        <v>1365162653980</v>
      </c>
      <c r="M57" s="8">
        <v>1365169988218</v>
      </c>
      <c r="N57" s="8">
        <v>1365292455027</v>
      </c>
      <c r="O57" s="8">
        <v>1365300629864</v>
      </c>
      <c r="P57" s="8">
        <v>1365309046199</v>
      </c>
      <c r="Q57" s="11"/>
    </row>
    <row r="58" spans="1:17" ht="16" thickBot="1">
      <c r="A58" s="8" t="s">
        <v>16</v>
      </c>
      <c r="B58" s="8">
        <v>1364930766742</v>
      </c>
      <c r="C58" s="8">
        <v>1364941712188</v>
      </c>
      <c r="D58" s="8">
        <v>1364948162083</v>
      </c>
      <c r="E58" s="8">
        <v>1364952999126</v>
      </c>
      <c r="F58" s="8">
        <v>1364958001081</v>
      </c>
      <c r="G58" s="8">
        <v>1365021710021</v>
      </c>
      <c r="H58" s="8">
        <v>1365027212190</v>
      </c>
      <c r="I58" s="8">
        <v>1365141623228</v>
      </c>
      <c r="J58" s="8">
        <v>1365147614065</v>
      </c>
      <c r="K58" s="8">
        <v>1365154258913</v>
      </c>
      <c r="L58" s="8">
        <v>1365162660904</v>
      </c>
      <c r="M58" s="8">
        <v>1365169994907</v>
      </c>
      <c r="N58" s="8">
        <v>1365292461558</v>
      </c>
      <c r="O58" s="8">
        <v>1365300637447</v>
      </c>
      <c r="P58" s="8">
        <v>1365309053811</v>
      </c>
      <c r="Q58" s="11"/>
    </row>
    <row r="59" spans="1:17" ht="16" thickBot="1">
      <c r="A59" s="8" t="s">
        <v>18</v>
      </c>
      <c r="B59" s="8">
        <v>1364936841574</v>
      </c>
      <c r="C59" s="8">
        <v>1364947626227</v>
      </c>
      <c r="D59" s="8">
        <v>1364952465055</v>
      </c>
      <c r="E59" s="8">
        <v>1364957467089</v>
      </c>
      <c r="F59" s="8">
        <v>1364963716453</v>
      </c>
      <c r="G59" s="8">
        <v>1365026470397</v>
      </c>
      <c r="H59" s="8">
        <v>1365035338982</v>
      </c>
      <c r="I59" s="8">
        <v>1365146870834</v>
      </c>
      <c r="J59" s="8">
        <v>1365153515636</v>
      </c>
      <c r="K59" s="8">
        <v>1365161916737</v>
      </c>
      <c r="L59" s="8">
        <v>1365169248852</v>
      </c>
      <c r="M59" s="8">
        <v>1365176607271</v>
      </c>
      <c r="N59" s="8">
        <v>1365299021520</v>
      </c>
      <c r="O59" s="8">
        <v>1365306568675</v>
      </c>
      <c r="P59" s="8">
        <v>1365317081868</v>
      </c>
      <c r="Q59" s="11"/>
    </row>
    <row r="60" spans="1:17" ht="16" thickBot="1">
      <c r="A60" s="2" t="s">
        <v>13</v>
      </c>
      <c r="B60" s="8">
        <f t="shared" ref="B60:F63" si="69">(B56-B55)/1000</f>
        <v>3.24</v>
      </c>
      <c r="C60" s="8">
        <f t="shared" si="69"/>
        <v>3.0369999999999999</v>
      </c>
      <c r="D60" s="8">
        <f t="shared" si="69"/>
        <v>2.9529999999999998</v>
      </c>
      <c r="E60" s="8">
        <f t="shared" si="69"/>
        <v>2.9380000000000002</v>
      </c>
      <c r="F60" s="8">
        <f t="shared" si="69"/>
        <v>2.9489999999999998</v>
      </c>
      <c r="G60" s="8">
        <f t="shared" ref="G60:H60" si="70">(G56-G55)/1000</f>
        <v>3.0110000000000001</v>
      </c>
      <c r="H60" s="8">
        <f t="shared" si="70"/>
        <v>3.024</v>
      </c>
      <c r="I60" s="8">
        <f t="shared" ref="I60:M60" si="71">(I56-I55)/1000</f>
        <v>3.012</v>
      </c>
      <c r="J60" s="8">
        <f t="shared" si="71"/>
        <v>3.0179999999999998</v>
      </c>
      <c r="K60" s="8">
        <f t="shared" si="71"/>
        <v>3.0049999999999999</v>
      </c>
      <c r="L60" s="8">
        <f t="shared" si="71"/>
        <v>3.0680000000000001</v>
      </c>
      <c r="M60" s="8">
        <f t="shared" si="71"/>
        <v>3.0390000000000001</v>
      </c>
      <c r="N60" s="8">
        <f t="shared" ref="N60:O60" si="72">(N56-N55)/1000</f>
        <v>3.028</v>
      </c>
      <c r="O60" s="8">
        <f t="shared" si="72"/>
        <v>3.0659999999999998</v>
      </c>
      <c r="P60" s="8">
        <f t="shared" ref="P60" si="73">(P56-P55)/1000</f>
        <v>3.5310000000000001</v>
      </c>
      <c r="Q60" s="12">
        <f t="shared" ref="Q60" si="74">AVERAGE(B60:P60)</f>
        <v>3.061266666666667</v>
      </c>
    </row>
    <row r="61" spans="1:17" ht="16" thickBot="1">
      <c r="A61" s="2" t="s">
        <v>14</v>
      </c>
      <c r="B61" s="8">
        <f t="shared" si="69"/>
        <v>736.91499999999996</v>
      </c>
      <c r="C61" s="8">
        <f t="shared" si="69"/>
        <v>525.91499999999996</v>
      </c>
      <c r="D61" s="8">
        <f t="shared" si="69"/>
        <v>524.18100000000004</v>
      </c>
      <c r="E61" s="8">
        <f t="shared" si="69"/>
        <v>522.52300000000002</v>
      </c>
      <c r="F61" s="8">
        <f t="shared" si="69"/>
        <v>523.03599999999994</v>
      </c>
      <c r="G61" s="8">
        <f t="shared" ref="G61:H61" si="75">(G57-G56)/1000</f>
        <v>739.40899999999999</v>
      </c>
      <c r="H61" s="8">
        <f t="shared" si="75"/>
        <v>730.82899999999995</v>
      </c>
      <c r="I61" s="8">
        <f t="shared" ref="I61:M61" si="76">(I57-I56)/1000</f>
        <v>734.4</v>
      </c>
      <c r="J61" s="8">
        <f t="shared" si="76"/>
        <v>731.82</v>
      </c>
      <c r="K61" s="8">
        <f t="shared" si="76"/>
        <v>730.928</v>
      </c>
      <c r="L61" s="8">
        <f t="shared" si="76"/>
        <v>732.53200000000004</v>
      </c>
      <c r="M61" s="8">
        <f t="shared" si="76"/>
        <v>734.68100000000004</v>
      </c>
      <c r="N61" s="8">
        <f t="shared" ref="N61:O61" si="77">(N57-N56)/1000</f>
        <v>728.18200000000002</v>
      </c>
      <c r="O61" s="8">
        <f t="shared" si="77"/>
        <v>638.48</v>
      </c>
      <c r="P61" s="8">
        <f t="shared" ref="P61" si="78">(P57-P56)/1000</f>
        <v>737.13199999999995</v>
      </c>
      <c r="Q61" s="12">
        <f t="shared" si="11"/>
        <v>671.39753333333329</v>
      </c>
    </row>
    <row r="62" spans="1:17" ht="16" thickBot="1">
      <c r="A62" s="2" t="s">
        <v>15</v>
      </c>
      <c r="B62" s="8">
        <f t="shared" si="69"/>
        <v>5.9020000000000001</v>
      </c>
      <c r="C62" s="8">
        <f t="shared" si="69"/>
        <v>6.0430000000000001</v>
      </c>
      <c r="D62" s="8">
        <f t="shared" si="69"/>
        <v>7.1260000000000003</v>
      </c>
      <c r="E62" s="8">
        <f t="shared" si="69"/>
        <v>6.992</v>
      </c>
      <c r="F62" s="8">
        <f t="shared" si="69"/>
        <v>6.39</v>
      </c>
      <c r="G62" s="8">
        <f t="shared" ref="G62:H62" si="79">(G58-G57)/1000</f>
        <v>7.5389999999999997</v>
      </c>
      <c r="H62" s="8">
        <f t="shared" si="79"/>
        <v>6.2949999999999999</v>
      </c>
      <c r="I62" s="8">
        <f t="shared" ref="I62:M62" si="80">(I58-I57)/1000</f>
        <v>6.2850000000000001</v>
      </c>
      <c r="J62" s="8">
        <f t="shared" si="80"/>
        <v>6.7510000000000003</v>
      </c>
      <c r="K62" s="8">
        <f t="shared" si="80"/>
        <v>7.7110000000000003</v>
      </c>
      <c r="L62" s="8">
        <f t="shared" si="80"/>
        <v>6.9240000000000004</v>
      </c>
      <c r="M62" s="8">
        <f t="shared" si="80"/>
        <v>6.6890000000000001</v>
      </c>
      <c r="N62" s="8">
        <f t="shared" ref="N62:O62" si="81">(N58-N57)/1000</f>
        <v>6.5309999999999997</v>
      </c>
      <c r="O62" s="8">
        <f t="shared" si="81"/>
        <v>7.5830000000000002</v>
      </c>
      <c r="P62" s="8">
        <f t="shared" ref="P62" si="82">(P58-P57)/1000</f>
        <v>7.6120000000000001</v>
      </c>
      <c r="Q62" s="12">
        <f t="shared" si="11"/>
        <v>6.8248666666666677</v>
      </c>
    </row>
    <row r="63" spans="1:17" ht="16" thickBot="1">
      <c r="A63" s="2" t="s">
        <v>16</v>
      </c>
      <c r="B63" s="8">
        <f t="shared" si="69"/>
        <v>6074.8320000000003</v>
      </c>
      <c r="C63" s="8">
        <f t="shared" si="69"/>
        <v>5914.0389999999998</v>
      </c>
      <c r="D63" s="8">
        <f t="shared" si="69"/>
        <v>4302.9719999999998</v>
      </c>
      <c r="E63" s="8">
        <f t="shared" si="69"/>
        <v>4467.9629999999997</v>
      </c>
      <c r="F63" s="8">
        <f t="shared" si="69"/>
        <v>5715.3720000000003</v>
      </c>
      <c r="G63" s="8">
        <f t="shared" ref="G63:H63" si="83">(G59-G58)/1000</f>
        <v>4760.3760000000002</v>
      </c>
      <c r="H63" s="8">
        <f t="shared" si="83"/>
        <v>8126.7920000000004</v>
      </c>
      <c r="I63" s="8">
        <f t="shared" ref="I63:M63" si="84">(I59-I58)/1000</f>
        <v>5247.6059999999998</v>
      </c>
      <c r="J63" s="8">
        <f t="shared" si="84"/>
        <v>5901.5709999999999</v>
      </c>
      <c r="K63" s="8">
        <f t="shared" si="84"/>
        <v>7657.8239999999996</v>
      </c>
      <c r="L63" s="8">
        <f t="shared" si="84"/>
        <v>6587.9480000000003</v>
      </c>
      <c r="M63" s="8">
        <f t="shared" si="84"/>
        <v>6612.3639999999996</v>
      </c>
      <c r="N63" s="8">
        <f t="shared" ref="N63:O63" si="85">(N59-N58)/1000</f>
        <v>6559.9620000000004</v>
      </c>
      <c r="O63" s="8">
        <f t="shared" si="85"/>
        <v>5931.2280000000001</v>
      </c>
      <c r="P63" s="8">
        <f t="shared" ref="P63" si="86">(P59-P58)/1000</f>
        <v>8028.0569999999998</v>
      </c>
      <c r="Q63" s="12">
        <f t="shared" si="11"/>
        <v>6125.9270666666671</v>
      </c>
    </row>
    <row r="64" spans="1:17" ht="16" thickBot="1">
      <c r="A64" s="2" t="s">
        <v>17</v>
      </c>
      <c r="B64" s="8">
        <f>(B59-B55)/1000</f>
        <v>6820.8890000000001</v>
      </c>
      <c r="C64" s="8">
        <f>(C59-C55)/1000</f>
        <v>6449.0339999999997</v>
      </c>
      <c r="D64" s="8">
        <f>(D59-D55)/1000</f>
        <v>4837.232</v>
      </c>
      <c r="E64" s="8">
        <f>(E59-E55)/1000</f>
        <v>5000.4160000000002</v>
      </c>
      <c r="F64" s="8">
        <f>(F59-F55)/1000</f>
        <v>6247.7470000000003</v>
      </c>
      <c r="G64" s="8">
        <f t="shared" ref="G64:H64" si="87">(G59-G55)/1000</f>
        <v>5510.335</v>
      </c>
      <c r="H64" s="8">
        <f t="shared" si="87"/>
        <v>8866.94</v>
      </c>
      <c r="I64" s="8">
        <f t="shared" ref="I64:M64" si="88">(I59-I55)/1000</f>
        <v>5991.3029999999999</v>
      </c>
      <c r="J64" s="8">
        <f t="shared" si="88"/>
        <v>6643.16</v>
      </c>
      <c r="K64" s="8">
        <f t="shared" si="88"/>
        <v>8399.4680000000008</v>
      </c>
      <c r="L64" s="8">
        <f t="shared" si="88"/>
        <v>7330.4719999999998</v>
      </c>
      <c r="M64" s="8">
        <f t="shared" si="88"/>
        <v>7356.7730000000001</v>
      </c>
      <c r="N64" s="8">
        <f t="shared" ref="N64:O64" si="89">(N59-N55)/1000</f>
        <v>7297.7030000000004</v>
      </c>
      <c r="O64" s="8">
        <f t="shared" si="89"/>
        <v>6580.357</v>
      </c>
      <c r="P64" s="8">
        <f t="shared" ref="P64" si="90">(P59-P55)/1000</f>
        <v>8776.3320000000003</v>
      </c>
      <c r="Q64" s="12">
        <f t="shared" si="11"/>
        <v>6807.2107333333324</v>
      </c>
    </row>
    <row r="65" spans="1:17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t="s">
        <v>21</v>
      </c>
    </row>
    <row r="66" spans="1:17">
      <c r="A66" s="2" t="s">
        <v>11</v>
      </c>
      <c r="B66" s="2">
        <v>5</v>
      </c>
      <c r="C66" s="2">
        <v>5</v>
      </c>
      <c r="D66" s="2">
        <v>5</v>
      </c>
      <c r="E66" s="2">
        <v>5</v>
      </c>
      <c r="F66" s="2">
        <v>5</v>
      </c>
      <c r="G66" s="2">
        <v>5</v>
      </c>
      <c r="H66" s="2">
        <v>5</v>
      </c>
      <c r="I66" s="2">
        <v>5</v>
      </c>
      <c r="J66" s="2">
        <v>5</v>
      </c>
      <c r="K66" s="2">
        <v>5</v>
      </c>
      <c r="L66" s="2">
        <v>5</v>
      </c>
      <c r="M66" s="2">
        <v>5</v>
      </c>
      <c r="N66" s="2">
        <v>5</v>
      </c>
      <c r="O66" s="2">
        <v>5</v>
      </c>
      <c r="P66" s="2">
        <v>5</v>
      </c>
    </row>
    <row r="67" spans="1:17" ht="16" thickBot="1">
      <c r="A67" s="8" t="s">
        <v>13</v>
      </c>
      <c r="B67" s="8">
        <v>1364930032110</v>
      </c>
      <c r="C67" s="8">
        <v>1365100397159</v>
      </c>
      <c r="D67" s="8">
        <v>1365105288698</v>
      </c>
      <c r="E67" s="8">
        <v>1365111972584</v>
      </c>
      <c r="F67" s="8">
        <v>1365116325807</v>
      </c>
      <c r="G67" s="8">
        <v>1365121432372</v>
      </c>
      <c r="H67" s="8">
        <v>1365175815024</v>
      </c>
      <c r="I67" s="8">
        <v>1365182634298</v>
      </c>
      <c r="J67" s="8">
        <v>1365189092891</v>
      </c>
      <c r="K67" s="8">
        <v>1365194550249</v>
      </c>
      <c r="L67" s="8">
        <v>1365199119781</v>
      </c>
      <c r="M67" s="8">
        <v>1365127788748</v>
      </c>
      <c r="N67" s="8">
        <v>1365303597201</v>
      </c>
      <c r="O67" s="8">
        <v>1365310144694</v>
      </c>
      <c r="P67" s="8">
        <v>1365315028391</v>
      </c>
      <c r="Q67" s="11"/>
    </row>
    <row r="68" spans="1:17" ht="16" thickBot="1">
      <c r="A68" s="8" t="s">
        <v>14</v>
      </c>
      <c r="B68" s="8">
        <v>1364930035440</v>
      </c>
      <c r="C68" s="8">
        <v>1365100400204</v>
      </c>
      <c r="D68" s="8">
        <v>1365105291713</v>
      </c>
      <c r="E68" s="8">
        <v>1365111975623</v>
      </c>
      <c r="F68" s="8">
        <v>1365116328818</v>
      </c>
      <c r="G68" s="8">
        <v>1365121435369</v>
      </c>
      <c r="H68" s="8">
        <v>1365175818106</v>
      </c>
      <c r="I68" s="8">
        <v>1365182637303</v>
      </c>
      <c r="J68" s="8">
        <v>1365189095945</v>
      </c>
      <c r="K68" s="8">
        <v>1365194553251</v>
      </c>
      <c r="L68" s="8">
        <v>1365199122816</v>
      </c>
      <c r="M68" s="8">
        <v>1365127791717</v>
      </c>
      <c r="N68" s="8">
        <v>1365303600160</v>
      </c>
      <c r="O68" s="8">
        <v>1365310147670</v>
      </c>
      <c r="P68" s="8">
        <v>1365315031362</v>
      </c>
      <c r="Q68" s="11"/>
    </row>
    <row r="69" spans="1:17" ht="16" thickBot="1">
      <c r="A69" s="8" t="s">
        <v>15</v>
      </c>
      <c r="B69" s="8">
        <v>1364930680364</v>
      </c>
      <c r="C69" s="8">
        <v>1365101011727</v>
      </c>
      <c r="D69" s="8">
        <v>1365105922107</v>
      </c>
      <c r="E69" s="8">
        <v>1365112580245</v>
      </c>
      <c r="F69" s="8">
        <v>1365116966385</v>
      </c>
      <c r="G69" s="8">
        <v>1365122066201</v>
      </c>
      <c r="H69" s="8">
        <v>1365176145711</v>
      </c>
      <c r="I69" s="8">
        <v>1365183273898</v>
      </c>
      <c r="J69" s="8">
        <v>1365189728944</v>
      </c>
      <c r="K69" s="8">
        <v>1365195190507</v>
      </c>
      <c r="L69" s="8">
        <v>1365199763209</v>
      </c>
      <c r="M69" s="8">
        <v>1365128287950</v>
      </c>
      <c r="N69" s="8">
        <v>1365304108523</v>
      </c>
      <c r="O69" s="8">
        <v>1365310639957</v>
      </c>
      <c r="P69" s="8">
        <v>1365315531249</v>
      </c>
      <c r="Q69" s="11"/>
    </row>
    <row r="70" spans="1:17" ht="16" thickBot="1">
      <c r="A70" s="8" t="s">
        <v>16</v>
      </c>
      <c r="B70" s="8">
        <v>1364930687384</v>
      </c>
      <c r="C70" s="8">
        <v>1365101018813</v>
      </c>
      <c r="D70" s="8">
        <v>1365105927502</v>
      </c>
      <c r="E70" s="8">
        <v>1365112586596</v>
      </c>
      <c r="F70" s="8">
        <v>1365116972484</v>
      </c>
      <c r="G70" s="8">
        <v>1365122072154</v>
      </c>
      <c r="H70" s="8">
        <v>1365176152004</v>
      </c>
      <c r="I70" s="8">
        <v>1365183280256</v>
      </c>
      <c r="J70" s="8">
        <v>1365189734551</v>
      </c>
      <c r="K70" s="8">
        <v>1365195196274</v>
      </c>
      <c r="L70" s="8">
        <v>1365199769533</v>
      </c>
      <c r="M70" s="8">
        <v>1365128299078</v>
      </c>
      <c r="N70" s="8">
        <v>1365304117958</v>
      </c>
      <c r="O70" s="8">
        <v>1365310648824</v>
      </c>
      <c r="P70" s="8">
        <v>1365315540108</v>
      </c>
      <c r="Q70" s="11"/>
    </row>
    <row r="71" spans="1:17" ht="16" thickBot="1">
      <c r="A71" s="8" t="s">
        <v>18</v>
      </c>
      <c r="B71" s="8">
        <v>1364935696587</v>
      </c>
      <c r="C71" s="8">
        <v>1365105286847</v>
      </c>
      <c r="D71" s="8">
        <v>1365111970930</v>
      </c>
      <c r="E71" s="8">
        <v>1365116324162</v>
      </c>
      <c r="F71" s="8">
        <v>1365121430735</v>
      </c>
      <c r="G71" s="8">
        <v>1365125943537</v>
      </c>
      <c r="H71" s="8">
        <v>1365182632665</v>
      </c>
      <c r="I71" s="8">
        <v>1365189091126</v>
      </c>
      <c r="J71" s="8">
        <v>1365194548590</v>
      </c>
      <c r="K71" s="8">
        <v>1365199118140</v>
      </c>
      <c r="L71" s="8">
        <v>1365204031979</v>
      </c>
      <c r="M71" s="8">
        <v>1365135841122</v>
      </c>
      <c r="N71" s="8">
        <v>1365310142972</v>
      </c>
      <c r="O71" s="8">
        <v>1365315026763</v>
      </c>
      <c r="P71" s="8">
        <v>1365324198531</v>
      </c>
      <c r="Q71" s="11"/>
    </row>
    <row r="72" spans="1:17" ht="16" thickBot="1">
      <c r="A72" s="2" t="s">
        <v>13</v>
      </c>
      <c r="B72" s="8">
        <f>(B68-B67)/1000</f>
        <v>3.33</v>
      </c>
      <c r="C72" s="8">
        <f t="shared" ref="C72:E72" si="91">(C68-C67)/1000</f>
        <v>3.0449999999999999</v>
      </c>
      <c r="D72" s="8">
        <f t="shared" si="91"/>
        <v>3.0150000000000001</v>
      </c>
      <c r="E72" s="8">
        <f t="shared" si="91"/>
        <v>3.0390000000000001</v>
      </c>
      <c r="F72" s="8">
        <f t="shared" ref="F72:G72" si="92">(F68-F67)/1000</f>
        <v>3.0110000000000001</v>
      </c>
      <c r="G72" s="8">
        <f t="shared" si="92"/>
        <v>2.9969999999999999</v>
      </c>
      <c r="H72" s="8">
        <f t="shared" ref="H72:L72" si="93">(H68-H67)/1000</f>
        <v>3.0819999999999999</v>
      </c>
      <c r="I72" s="8">
        <f t="shared" si="93"/>
        <v>3.0049999999999999</v>
      </c>
      <c r="J72" s="8">
        <f t="shared" si="93"/>
        <v>3.0539999999999998</v>
      </c>
      <c r="K72" s="8">
        <f t="shared" si="93"/>
        <v>3.0019999999999998</v>
      </c>
      <c r="L72" s="8">
        <f t="shared" si="93"/>
        <v>3.0350000000000001</v>
      </c>
      <c r="M72" s="8">
        <f t="shared" ref="M72" si="94">(M68-M67)/1000</f>
        <v>2.9689999999999999</v>
      </c>
      <c r="N72" s="8">
        <f t="shared" ref="N72:P72" si="95">(N68-N67)/1000</f>
        <v>2.9590000000000001</v>
      </c>
      <c r="O72" s="8">
        <f t="shared" si="95"/>
        <v>2.976</v>
      </c>
      <c r="P72" s="8">
        <f t="shared" si="95"/>
        <v>2.9710000000000001</v>
      </c>
      <c r="Q72" s="12">
        <f t="shared" ref="Q72" si="96">AVERAGE(B72:P72)</f>
        <v>3.0326666666666662</v>
      </c>
    </row>
    <row r="73" spans="1:17" ht="16" thickBot="1">
      <c r="A73" s="2" t="s">
        <v>14</v>
      </c>
      <c r="B73" s="8">
        <f>(B69-B68)/1000</f>
        <v>644.92399999999998</v>
      </c>
      <c r="C73" s="8">
        <f t="shared" ref="C73:E73" si="97">(C69-C68)/1000</f>
        <v>611.52300000000002</v>
      </c>
      <c r="D73" s="8">
        <f t="shared" si="97"/>
        <v>630.39400000000001</v>
      </c>
      <c r="E73" s="8">
        <f t="shared" si="97"/>
        <v>604.62199999999996</v>
      </c>
      <c r="F73" s="8">
        <f t="shared" ref="F73:G73" si="98">(F69-F68)/1000</f>
        <v>637.56700000000001</v>
      </c>
      <c r="G73" s="8">
        <f t="shared" si="98"/>
        <v>630.83199999999999</v>
      </c>
      <c r="H73" s="8">
        <f t="shared" ref="H73:L73" si="99">(H69-H68)/1000</f>
        <v>327.60500000000002</v>
      </c>
      <c r="I73" s="8">
        <f t="shared" si="99"/>
        <v>636.59500000000003</v>
      </c>
      <c r="J73" s="8">
        <f t="shared" si="99"/>
        <v>632.99900000000002</v>
      </c>
      <c r="K73" s="8">
        <f t="shared" si="99"/>
        <v>637.25599999999997</v>
      </c>
      <c r="L73" s="8">
        <f t="shared" si="99"/>
        <v>640.39300000000003</v>
      </c>
      <c r="M73" s="8">
        <f t="shared" ref="M73" si="100">(M69-M68)/1000</f>
        <v>496.233</v>
      </c>
      <c r="N73" s="8">
        <f t="shared" ref="N73:P73" si="101">(N69-N68)/1000</f>
        <v>508.363</v>
      </c>
      <c r="O73" s="8">
        <f t="shared" si="101"/>
        <v>492.28699999999998</v>
      </c>
      <c r="P73" s="8">
        <f t="shared" si="101"/>
        <v>499.887</v>
      </c>
      <c r="Q73" s="12">
        <f t="shared" si="11"/>
        <v>575.43200000000013</v>
      </c>
    </row>
    <row r="74" spans="1:17" ht="16" thickBot="1">
      <c r="A74" s="2" t="s">
        <v>15</v>
      </c>
      <c r="B74" s="8">
        <f>(B70-B69)/1000</f>
        <v>7.02</v>
      </c>
      <c r="C74" s="8">
        <f t="shared" ref="C74:E74" si="102">(C70-C69)/1000</f>
        <v>7.0860000000000003</v>
      </c>
      <c r="D74" s="8">
        <f t="shared" si="102"/>
        <v>5.3949999999999996</v>
      </c>
      <c r="E74" s="8">
        <f t="shared" si="102"/>
        <v>6.351</v>
      </c>
      <c r="F74" s="8">
        <f t="shared" ref="F74:G74" si="103">(F70-F69)/1000</f>
        <v>6.0990000000000002</v>
      </c>
      <c r="G74" s="8">
        <f t="shared" si="103"/>
        <v>5.9530000000000003</v>
      </c>
      <c r="H74" s="8">
        <f t="shared" ref="H74:L74" si="104">(H70-H69)/1000</f>
        <v>6.2930000000000001</v>
      </c>
      <c r="I74" s="8">
        <f t="shared" si="104"/>
        <v>6.3579999999999997</v>
      </c>
      <c r="J74" s="8">
        <f t="shared" si="104"/>
        <v>5.6070000000000002</v>
      </c>
      <c r="K74" s="8">
        <f t="shared" si="104"/>
        <v>5.7670000000000003</v>
      </c>
      <c r="L74" s="8">
        <f t="shared" si="104"/>
        <v>6.3239999999999998</v>
      </c>
      <c r="M74" s="8">
        <f t="shared" ref="M74" si="105">(M70-M69)/1000</f>
        <v>11.128</v>
      </c>
      <c r="N74" s="8">
        <f t="shared" ref="N74:P74" si="106">(N70-N69)/1000</f>
        <v>9.4350000000000005</v>
      </c>
      <c r="O74" s="8">
        <f t="shared" si="106"/>
        <v>8.8670000000000009</v>
      </c>
      <c r="P74" s="8">
        <f t="shared" si="106"/>
        <v>8.859</v>
      </c>
      <c r="Q74" s="12">
        <f t="shared" si="11"/>
        <v>7.1028000000000002</v>
      </c>
    </row>
    <row r="75" spans="1:17" ht="16" thickBot="1">
      <c r="A75" s="2" t="s">
        <v>16</v>
      </c>
      <c r="B75" s="8">
        <f>(B71-B70)/1000</f>
        <v>5009.2030000000004</v>
      </c>
      <c r="C75" s="8">
        <f t="shared" ref="C75:E75" si="107">(C71-C70)/1000</f>
        <v>4268.0339999999997</v>
      </c>
      <c r="D75" s="8">
        <f t="shared" si="107"/>
        <v>6043.4279999999999</v>
      </c>
      <c r="E75" s="8">
        <f t="shared" si="107"/>
        <v>3737.5659999999998</v>
      </c>
      <c r="F75" s="8">
        <f t="shared" ref="F75:G75" si="108">(F71-F70)/1000</f>
        <v>4458.2510000000002</v>
      </c>
      <c r="G75" s="8">
        <f t="shared" si="108"/>
        <v>3871.3829999999998</v>
      </c>
      <c r="H75" s="8">
        <f t="shared" ref="H75:L75" si="109">(H71-H70)/1000</f>
        <v>6480.6610000000001</v>
      </c>
      <c r="I75" s="8">
        <f t="shared" si="109"/>
        <v>5810.87</v>
      </c>
      <c r="J75" s="8">
        <f t="shared" si="109"/>
        <v>4814.0389999999998</v>
      </c>
      <c r="K75" s="8">
        <f t="shared" si="109"/>
        <v>3921.866</v>
      </c>
      <c r="L75" s="8">
        <f t="shared" si="109"/>
        <v>4262.4459999999999</v>
      </c>
      <c r="M75" s="8">
        <f t="shared" ref="M75" si="110">(M71-M70)/1000</f>
        <v>7542.0439999999999</v>
      </c>
      <c r="N75" s="8">
        <f t="shared" ref="N75:P75" si="111">(N71-N70)/1000</f>
        <v>6025.0140000000001</v>
      </c>
      <c r="O75" s="8">
        <f t="shared" si="111"/>
        <v>4377.9390000000003</v>
      </c>
      <c r="P75" s="8">
        <f t="shared" si="111"/>
        <v>8658.4230000000007</v>
      </c>
      <c r="Q75" s="12">
        <f t="shared" si="11"/>
        <v>5285.4111333333331</v>
      </c>
    </row>
    <row r="76" spans="1:17" ht="16" thickBot="1">
      <c r="A76" s="2" t="s">
        <v>17</v>
      </c>
      <c r="B76" s="8">
        <f>(B71-B67)/1000</f>
        <v>5664.4769999999999</v>
      </c>
      <c r="C76" s="8">
        <f t="shared" ref="C76:E76" si="112">(C71-C67)/1000</f>
        <v>4889.6880000000001</v>
      </c>
      <c r="D76" s="8">
        <f t="shared" si="112"/>
        <v>6682.232</v>
      </c>
      <c r="E76" s="8">
        <f t="shared" si="112"/>
        <v>4351.5780000000004</v>
      </c>
      <c r="F76" s="8">
        <f t="shared" ref="F76:G76" si="113">(F71-F67)/1000</f>
        <v>5104.9279999999999</v>
      </c>
      <c r="G76" s="8">
        <f t="shared" si="113"/>
        <v>4511.165</v>
      </c>
      <c r="H76" s="8">
        <f t="shared" ref="H76:L76" si="114">(H71-H67)/1000</f>
        <v>6817.6409999999996</v>
      </c>
      <c r="I76" s="8">
        <f t="shared" si="114"/>
        <v>6456.8280000000004</v>
      </c>
      <c r="J76" s="8">
        <f t="shared" si="114"/>
        <v>5455.6989999999996</v>
      </c>
      <c r="K76" s="8">
        <f t="shared" si="114"/>
        <v>4567.8909999999996</v>
      </c>
      <c r="L76" s="8">
        <f t="shared" si="114"/>
        <v>4912.1980000000003</v>
      </c>
      <c r="M76" s="8">
        <f t="shared" ref="M76" si="115">(M71-M67)/1000</f>
        <v>8052.3739999999998</v>
      </c>
      <c r="N76" s="8">
        <f t="shared" ref="N76:P76" si="116">(N71-N67)/1000</f>
        <v>6545.7709999999997</v>
      </c>
      <c r="O76" s="8">
        <f t="shared" si="116"/>
        <v>4882.0690000000004</v>
      </c>
      <c r="P76" s="8">
        <f t="shared" si="116"/>
        <v>9170.14</v>
      </c>
      <c r="Q76" s="12">
        <f t="shared" si="11"/>
        <v>5870.9786000000004</v>
      </c>
    </row>
    <row r="77" spans="1:17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t="s">
        <v>21</v>
      </c>
    </row>
    <row r="78" spans="1:17">
      <c r="A78" s="2" t="s">
        <v>11</v>
      </c>
      <c r="B78" s="2">
        <v>6</v>
      </c>
      <c r="C78" s="2">
        <v>6</v>
      </c>
      <c r="D78" s="2">
        <v>6</v>
      </c>
      <c r="E78" s="2">
        <v>6</v>
      </c>
      <c r="F78" s="2">
        <v>6</v>
      </c>
      <c r="G78" s="2">
        <v>6</v>
      </c>
      <c r="H78" s="2">
        <v>6</v>
      </c>
      <c r="I78" s="2">
        <v>6</v>
      </c>
      <c r="J78" s="2">
        <v>6</v>
      </c>
      <c r="K78" s="2">
        <v>6</v>
      </c>
      <c r="L78" s="2">
        <v>6</v>
      </c>
      <c r="M78" s="2">
        <v>6</v>
      </c>
      <c r="N78" s="2">
        <v>6</v>
      </c>
      <c r="O78" s="2">
        <v>6</v>
      </c>
      <c r="P78" s="2">
        <v>6</v>
      </c>
    </row>
    <row r="79" spans="1:17" ht="16" thickBot="1">
      <c r="A79" s="8" t="s">
        <v>13</v>
      </c>
      <c r="B79" s="8">
        <v>1364930047471</v>
      </c>
      <c r="C79" s="8">
        <v>1365162127693</v>
      </c>
      <c r="D79" s="8">
        <v>1364969219883</v>
      </c>
      <c r="E79" s="8">
        <v>1364973970648</v>
      </c>
      <c r="F79" s="8">
        <v>1364980790172</v>
      </c>
      <c r="G79" s="8">
        <v>1365155342808</v>
      </c>
      <c r="H79" s="8">
        <v>1365347930915</v>
      </c>
      <c r="I79" s="8">
        <v>1365355880679</v>
      </c>
      <c r="J79" s="8">
        <v>1365303569502</v>
      </c>
      <c r="K79" s="8">
        <v>1365170120269</v>
      </c>
      <c r="L79" s="8">
        <v>1365384503110</v>
      </c>
      <c r="M79" s="8">
        <v>1365384530627</v>
      </c>
      <c r="N79" s="8">
        <v>1365384613878</v>
      </c>
      <c r="O79" s="8"/>
      <c r="P79" s="8"/>
      <c r="Q79" s="11"/>
    </row>
    <row r="80" spans="1:17" ht="16" thickBot="1">
      <c r="A80" s="8" t="s">
        <v>14</v>
      </c>
      <c r="B80" s="8">
        <v>1364930050677</v>
      </c>
      <c r="C80" s="8">
        <v>1365162130694</v>
      </c>
      <c r="D80" s="8">
        <v>1364969222829</v>
      </c>
      <c r="E80" s="8">
        <v>1364973973636</v>
      </c>
      <c r="F80" s="8">
        <v>1364980793138</v>
      </c>
      <c r="G80" s="8">
        <v>1365155345912</v>
      </c>
      <c r="H80" s="8">
        <v>1365347934016</v>
      </c>
      <c r="I80" s="8">
        <v>1365355883678</v>
      </c>
      <c r="J80" s="8">
        <v>1365303572579</v>
      </c>
      <c r="K80" s="8">
        <v>1365170123470</v>
      </c>
      <c r="L80" s="8">
        <v>1365384506171</v>
      </c>
      <c r="M80" s="8">
        <v>1365384533714</v>
      </c>
      <c r="N80" s="8">
        <v>1365384616827</v>
      </c>
      <c r="O80" s="8"/>
      <c r="P80" s="8"/>
      <c r="Q80" s="11"/>
    </row>
    <row r="81" spans="1:17" ht="16" thickBot="1">
      <c r="A81" s="8" t="s">
        <v>15</v>
      </c>
      <c r="B81" s="8">
        <v>1364930565443</v>
      </c>
      <c r="C81" s="8">
        <v>1365162430059</v>
      </c>
      <c r="D81" s="8">
        <v>1364969728565</v>
      </c>
      <c r="E81" s="8">
        <v>1364974299404</v>
      </c>
      <c r="F81" s="8">
        <v>1364981315409</v>
      </c>
      <c r="G81" s="8">
        <v>1365155930653</v>
      </c>
      <c r="H81" s="8">
        <v>1365348234250</v>
      </c>
      <c r="I81" s="8">
        <v>1365356462473</v>
      </c>
      <c r="J81" s="8">
        <v>1365304148704</v>
      </c>
      <c r="K81" s="8">
        <v>1365170691040</v>
      </c>
      <c r="L81" s="8">
        <v>1365385089350</v>
      </c>
      <c r="M81" s="8">
        <v>1365385094625</v>
      </c>
      <c r="N81" s="8">
        <v>1365385152867</v>
      </c>
      <c r="O81" s="8"/>
      <c r="P81" s="8"/>
      <c r="Q81" s="11"/>
    </row>
    <row r="82" spans="1:17" ht="16" thickBot="1">
      <c r="A82" s="8" t="s">
        <v>16</v>
      </c>
      <c r="B82" s="8">
        <v>1364930573772</v>
      </c>
      <c r="C82" s="8">
        <v>1365162435276</v>
      </c>
      <c r="D82" s="8">
        <v>1364969736652</v>
      </c>
      <c r="E82" s="8">
        <v>1364974308249</v>
      </c>
      <c r="F82" s="8">
        <v>1364981322643</v>
      </c>
      <c r="G82" s="8">
        <v>1365155935243</v>
      </c>
      <c r="H82" s="8">
        <v>1365348238677</v>
      </c>
      <c r="I82" s="8">
        <v>1365356468389</v>
      </c>
      <c r="J82" s="8">
        <v>1365304154231</v>
      </c>
      <c r="K82" s="8">
        <v>1365170696289</v>
      </c>
      <c r="L82" s="8">
        <v>1365385094004</v>
      </c>
      <c r="M82" s="8">
        <v>1365385098283</v>
      </c>
      <c r="N82" s="8">
        <v>1365385159568</v>
      </c>
      <c r="O82" s="8"/>
      <c r="P82" s="8"/>
      <c r="Q82" s="11"/>
    </row>
    <row r="83" spans="1:17" ht="16" thickBot="1">
      <c r="A83" s="8" t="s">
        <v>19</v>
      </c>
      <c r="B83" s="8">
        <v>1364937909599</v>
      </c>
      <c r="C83" s="8">
        <v>1365166895640</v>
      </c>
      <c r="D83" s="8">
        <v>1364973969032</v>
      </c>
      <c r="E83" s="8">
        <v>1364980788360</v>
      </c>
      <c r="F83" s="8">
        <v>1364985562373</v>
      </c>
      <c r="G83" s="8">
        <v>1365162126049</v>
      </c>
      <c r="H83" s="8">
        <v>1365352645614</v>
      </c>
      <c r="I83" s="8">
        <v>1365362549014</v>
      </c>
      <c r="J83" s="8">
        <v>1365309473729</v>
      </c>
      <c r="K83" s="8">
        <v>1365175129167</v>
      </c>
      <c r="L83" s="8">
        <v>1365389295070</v>
      </c>
      <c r="M83" s="8">
        <v>1365389806806</v>
      </c>
      <c r="N83" s="8">
        <v>1365391306752</v>
      </c>
      <c r="O83" s="8"/>
      <c r="P83" s="8"/>
      <c r="Q83" s="11"/>
    </row>
    <row r="84" spans="1:17" ht="16" thickBot="1">
      <c r="A84" s="2" t="s">
        <v>13</v>
      </c>
      <c r="B84" s="8">
        <f t="shared" ref="B84:F87" si="117">(B80-B79)/1000</f>
        <v>3.206</v>
      </c>
      <c r="C84" s="8">
        <f>(C80-C79)/1000</f>
        <v>3.0009999999999999</v>
      </c>
      <c r="D84" s="8">
        <f t="shared" si="117"/>
        <v>2.9460000000000002</v>
      </c>
      <c r="E84" s="8">
        <f t="shared" si="117"/>
        <v>2.988</v>
      </c>
      <c r="F84" s="8">
        <f t="shared" si="117"/>
        <v>2.9660000000000002</v>
      </c>
      <c r="G84" s="8">
        <f t="shared" ref="G84:H84" si="118">(G80-G79)/1000</f>
        <v>3.1040000000000001</v>
      </c>
      <c r="H84" s="8">
        <f t="shared" si="118"/>
        <v>3.101</v>
      </c>
      <c r="I84" s="8">
        <f t="shared" ref="I84:J84" si="119">(I80-I79)/1000</f>
        <v>2.9990000000000001</v>
      </c>
      <c r="J84" s="8">
        <f t="shared" si="119"/>
        <v>3.077</v>
      </c>
      <c r="K84" s="8">
        <f t="shared" ref="K84:M84" si="120">(K80-K79)/1000</f>
        <v>3.2010000000000001</v>
      </c>
      <c r="L84" s="8">
        <f t="shared" si="120"/>
        <v>3.0609999999999999</v>
      </c>
      <c r="M84" s="8">
        <f t="shared" si="120"/>
        <v>3.0870000000000002</v>
      </c>
      <c r="N84" s="8">
        <f t="shared" ref="N84" si="121">(N80-N79)/1000</f>
        <v>2.9489999999999998</v>
      </c>
      <c r="O84" s="8"/>
      <c r="P84" s="8"/>
      <c r="Q84" s="12">
        <f t="shared" ref="Q84" si="122">AVERAGE(B84:P84)</f>
        <v>3.0527692307692309</v>
      </c>
    </row>
    <row r="85" spans="1:17" ht="16" thickBot="1">
      <c r="A85" s="2" t="s">
        <v>14</v>
      </c>
      <c r="B85" s="8">
        <f t="shared" si="117"/>
        <v>514.76599999999996</v>
      </c>
      <c r="C85" s="8">
        <f>(C81-C80)/1000</f>
        <v>299.36500000000001</v>
      </c>
      <c r="D85" s="8">
        <f t="shared" si="117"/>
        <v>505.73599999999999</v>
      </c>
      <c r="E85" s="8">
        <f t="shared" si="117"/>
        <v>325.76799999999997</v>
      </c>
      <c r="F85" s="8">
        <f t="shared" si="117"/>
        <v>522.27099999999996</v>
      </c>
      <c r="G85" s="8">
        <f t="shared" ref="G85:H85" si="123">(G81-G80)/1000</f>
        <v>584.74099999999999</v>
      </c>
      <c r="H85" s="8">
        <f t="shared" si="123"/>
        <v>300.23399999999998</v>
      </c>
      <c r="I85" s="8">
        <f t="shared" ref="I85:J85" si="124">(I81-I80)/1000</f>
        <v>578.79499999999996</v>
      </c>
      <c r="J85" s="8">
        <f t="shared" si="124"/>
        <v>576.125</v>
      </c>
      <c r="K85" s="8">
        <f t="shared" ref="K85:M85" si="125">(K81-K80)/1000</f>
        <v>567.57000000000005</v>
      </c>
      <c r="L85" s="8">
        <f t="shared" si="125"/>
        <v>583.17899999999997</v>
      </c>
      <c r="M85" s="8">
        <f t="shared" si="125"/>
        <v>560.91099999999994</v>
      </c>
      <c r="N85" s="8">
        <f t="shared" ref="N85" si="126">(N81-N80)/1000</f>
        <v>536.04</v>
      </c>
      <c r="O85" s="8"/>
      <c r="P85" s="8"/>
      <c r="Q85" s="12">
        <f t="shared" si="11"/>
        <v>496.57699999999994</v>
      </c>
    </row>
    <row r="86" spans="1:17" ht="16" thickBot="1">
      <c r="A86" s="2" t="s">
        <v>15</v>
      </c>
      <c r="B86" s="8">
        <f t="shared" si="117"/>
        <v>8.3290000000000006</v>
      </c>
      <c r="C86" s="8">
        <f>(C82-C81)/1000</f>
        <v>5.2169999999999996</v>
      </c>
      <c r="D86" s="8">
        <f t="shared" si="117"/>
        <v>8.0869999999999997</v>
      </c>
      <c r="E86" s="8">
        <f t="shared" si="117"/>
        <v>8.8450000000000006</v>
      </c>
      <c r="F86" s="8">
        <f t="shared" si="117"/>
        <v>7.234</v>
      </c>
      <c r="G86" s="8">
        <f t="shared" ref="G86:H86" si="127">(G82-G81)/1000</f>
        <v>4.59</v>
      </c>
      <c r="H86" s="8">
        <f t="shared" si="127"/>
        <v>4.4269999999999996</v>
      </c>
      <c r="I86" s="8">
        <f t="shared" ref="I86:J86" si="128">(I82-I81)/1000</f>
        <v>5.9160000000000004</v>
      </c>
      <c r="J86" s="8">
        <f t="shared" si="128"/>
        <v>5.5270000000000001</v>
      </c>
      <c r="K86" s="8">
        <f t="shared" ref="K86:M86" si="129">(K82-K81)/1000</f>
        <v>5.2489999999999997</v>
      </c>
      <c r="L86" s="8">
        <f t="shared" si="129"/>
        <v>4.6539999999999999</v>
      </c>
      <c r="M86" s="8">
        <f t="shared" si="129"/>
        <v>3.6579999999999999</v>
      </c>
      <c r="N86" s="8">
        <f t="shared" ref="N86" si="130">(N82-N81)/1000</f>
        <v>6.7009999999999996</v>
      </c>
      <c r="O86" s="8"/>
      <c r="P86" s="8"/>
      <c r="Q86" s="12">
        <f t="shared" si="11"/>
        <v>6.033384615384616</v>
      </c>
    </row>
    <row r="87" spans="1:17" ht="16" thickBot="1">
      <c r="A87" s="2" t="s">
        <v>16</v>
      </c>
      <c r="B87" s="8">
        <f t="shared" si="117"/>
        <v>7335.8270000000002</v>
      </c>
      <c r="C87" s="8">
        <f>(C83-C82)/1000</f>
        <v>4460.3639999999996</v>
      </c>
      <c r="D87" s="8">
        <f t="shared" si="117"/>
        <v>4232.38</v>
      </c>
      <c r="E87" s="8">
        <f t="shared" si="117"/>
        <v>6480.1109999999999</v>
      </c>
      <c r="F87" s="8">
        <f t="shared" si="117"/>
        <v>4239.7299999999996</v>
      </c>
      <c r="G87" s="8">
        <f t="shared" ref="G87:H87" si="131">(G83-G82)/1000</f>
        <v>6190.8059999999996</v>
      </c>
      <c r="H87" s="8">
        <f t="shared" si="131"/>
        <v>4406.9369999999999</v>
      </c>
      <c r="I87" s="8">
        <f t="shared" ref="I87:J87" si="132">(I83-I82)/1000</f>
        <v>6080.625</v>
      </c>
      <c r="J87" s="8">
        <f t="shared" si="132"/>
        <v>5319.4979999999996</v>
      </c>
      <c r="K87" s="8">
        <f t="shared" ref="K87:M87" si="133">(K83-K82)/1000</f>
        <v>4432.8779999999997</v>
      </c>
      <c r="L87" s="8">
        <f t="shared" si="133"/>
        <v>4201.0659999999998</v>
      </c>
      <c r="M87" s="8">
        <f t="shared" si="133"/>
        <v>4708.5230000000001</v>
      </c>
      <c r="N87" s="8">
        <f t="shared" ref="N87" si="134">(N83-N82)/1000</f>
        <v>6147.1840000000002</v>
      </c>
      <c r="O87" s="8"/>
      <c r="P87" s="8"/>
      <c r="Q87" s="12">
        <f t="shared" si="11"/>
        <v>5248.9176153846147</v>
      </c>
    </row>
    <row r="88" spans="1:17" ht="16" thickBot="1">
      <c r="A88" s="2" t="s">
        <v>17</v>
      </c>
      <c r="B88" s="8">
        <f>(B83-B79)/1000</f>
        <v>7862.1279999999997</v>
      </c>
      <c r="C88" s="8">
        <f>(C83-C79)/1000</f>
        <v>4767.9470000000001</v>
      </c>
      <c r="D88" s="8">
        <f>(D83-D79)/1000</f>
        <v>4749.1490000000003</v>
      </c>
      <c r="E88" s="8">
        <f>(E83-E79)/1000</f>
        <v>6817.7120000000004</v>
      </c>
      <c r="F88" s="8">
        <f>(F83-F79)/1000</f>
        <v>4772.201</v>
      </c>
      <c r="G88" s="8">
        <f t="shared" ref="G88:H88" si="135">(G83-G79)/1000</f>
        <v>6783.241</v>
      </c>
      <c r="H88" s="8">
        <f t="shared" si="135"/>
        <v>4714.6989999999996</v>
      </c>
      <c r="I88" s="8">
        <f t="shared" ref="I88:J88" si="136">(I83-I79)/1000</f>
        <v>6668.335</v>
      </c>
      <c r="J88" s="8">
        <f t="shared" si="136"/>
        <v>5904.2269999999999</v>
      </c>
      <c r="K88" s="8">
        <f t="shared" ref="K88:M88" si="137">(K83-K79)/1000</f>
        <v>5008.8980000000001</v>
      </c>
      <c r="L88" s="8">
        <f t="shared" si="137"/>
        <v>4791.96</v>
      </c>
      <c r="M88" s="8">
        <f t="shared" si="137"/>
        <v>5276.1790000000001</v>
      </c>
      <c r="N88" s="8">
        <f t="shared" ref="N88" si="138">(N83-N79)/1000</f>
        <v>6692.8739999999998</v>
      </c>
      <c r="O88" s="8"/>
      <c r="P88" s="8"/>
      <c r="Q88" s="12">
        <f t="shared" si="11"/>
        <v>5754.5807692307699</v>
      </c>
    </row>
    <row r="89" spans="1:17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t="s">
        <v>21</v>
      </c>
    </row>
    <row r="90" spans="1:17">
      <c r="A90" s="2" t="s">
        <v>11</v>
      </c>
      <c r="B90" s="2">
        <v>7</v>
      </c>
      <c r="C90" s="2">
        <v>7</v>
      </c>
      <c r="D90" s="2">
        <v>7</v>
      </c>
      <c r="E90" s="2">
        <v>7</v>
      </c>
      <c r="F90" s="2">
        <v>7</v>
      </c>
      <c r="G90" s="2">
        <v>7</v>
      </c>
      <c r="H90" s="2">
        <v>7</v>
      </c>
      <c r="I90" s="2">
        <v>7</v>
      </c>
      <c r="J90" s="2">
        <v>7</v>
      </c>
      <c r="K90" s="2">
        <v>7</v>
      </c>
      <c r="L90" s="2">
        <v>7</v>
      </c>
      <c r="M90" s="2">
        <v>7</v>
      </c>
      <c r="N90" s="2">
        <v>7</v>
      </c>
      <c r="O90" s="2">
        <v>7</v>
      </c>
      <c r="P90" s="2">
        <v>7</v>
      </c>
    </row>
    <row r="91" spans="1:17" ht="16" thickBot="1">
      <c r="A91" s="8" t="s">
        <v>13</v>
      </c>
      <c r="B91" s="8">
        <v>1364932278835</v>
      </c>
      <c r="C91" s="8">
        <v>1364981027220</v>
      </c>
      <c r="D91" s="8">
        <v>1364986496143</v>
      </c>
      <c r="E91" s="8">
        <v>1364990713849</v>
      </c>
      <c r="F91" s="8">
        <v>1364996161065</v>
      </c>
      <c r="G91" s="8">
        <v>1365155357600</v>
      </c>
      <c r="H91" s="8">
        <v>1365161651313</v>
      </c>
      <c r="I91" s="8">
        <v>1365165317056</v>
      </c>
      <c r="J91" s="8">
        <v>1365170631265</v>
      </c>
      <c r="K91" s="8">
        <v>1365175931781</v>
      </c>
      <c r="L91" s="8">
        <v>1365182234858</v>
      </c>
      <c r="M91" s="8">
        <v>1365187278195</v>
      </c>
      <c r="N91" s="8">
        <v>1365192317661</v>
      </c>
      <c r="O91" s="8">
        <v>1365197035559</v>
      </c>
      <c r="P91" s="8">
        <v>1365203599032</v>
      </c>
      <c r="Q91" s="11"/>
    </row>
    <row r="92" spans="1:17" ht="16" thickBot="1">
      <c r="A92" s="8" t="s">
        <v>14</v>
      </c>
      <c r="B92" s="8">
        <v>1364932281934</v>
      </c>
      <c r="C92" s="8">
        <v>1364981030311</v>
      </c>
      <c r="D92" s="8">
        <v>1364986499167</v>
      </c>
      <c r="E92" s="8">
        <v>1364990716871</v>
      </c>
      <c r="F92" s="8">
        <v>1364996164093</v>
      </c>
      <c r="G92" s="8">
        <v>1365155360674</v>
      </c>
      <c r="H92" s="8">
        <v>1365161654362</v>
      </c>
      <c r="I92" s="8">
        <v>1365165320077</v>
      </c>
      <c r="J92" s="8">
        <v>1365170634272</v>
      </c>
      <c r="K92" s="8">
        <v>1365175934833</v>
      </c>
      <c r="L92" s="8">
        <v>1365182237875</v>
      </c>
      <c r="M92" s="8">
        <v>1365187281429</v>
      </c>
      <c r="N92" s="8">
        <v>1365192320672</v>
      </c>
      <c r="O92" s="8">
        <v>1365197038607</v>
      </c>
      <c r="P92" s="8">
        <v>1365203602023</v>
      </c>
      <c r="Q92" s="11"/>
    </row>
    <row r="93" spans="1:17" ht="16" thickBot="1">
      <c r="A93" s="8" t="s">
        <v>15</v>
      </c>
      <c r="B93" s="8">
        <v>1364932829534</v>
      </c>
      <c r="C93" s="8">
        <v>1364981534678</v>
      </c>
      <c r="D93" s="8">
        <v>1364987037736</v>
      </c>
      <c r="E93" s="8">
        <v>1364991264807</v>
      </c>
      <c r="F93" s="8">
        <v>1364996722566</v>
      </c>
      <c r="G93" s="8">
        <v>1365155901474</v>
      </c>
      <c r="H93" s="8">
        <v>1365162207900</v>
      </c>
      <c r="I93" s="8">
        <v>1365165868921</v>
      </c>
      <c r="J93" s="8">
        <v>1365171190181</v>
      </c>
      <c r="K93" s="8">
        <v>1365176465218</v>
      </c>
      <c r="L93" s="8">
        <v>1365182783870</v>
      </c>
      <c r="M93" s="8">
        <v>1365187833210</v>
      </c>
      <c r="N93" s="8">
        <v>1365192870648</v>
      </c>
      <c r="O93" s="8">
        <v>1365197585994</v>
      </c>
      <c r="P93" s="8">
        <v>1365204150940</v>
      </c>
      <c r="Q93" s="11"/>
    </row>
    <row r="94" spans="1:17" ht="16" thickBot="1">
      <c r="A94" s="8" t="s">
        <v>16</v>
      </c>
      <c r="B94" s="8">
        <v>1364932833238</v>
      </c>
      <c r="C94" s="8">
        <v>1364981538586</v>
      </c>
      <c r="D94" s="8">
        <v>1364987041398</v>
      </c>
      <c r="E94" s="8">
        <v>1364991269650</v>
      </c>
      <c r="F94" s="8">
        <v>1364996727058</v>
      </c>
      <c r="G94" s="8">
        <v>1365155906406</v>
      </c>
      <c r="H94" s="8">
        <v>1365162212307</v>
      </c>
      <c r="I94" s="8">
        <v>1365165873988</v>
      </c>
      <c r="J94" s="8">
        <v>1365171193865</v>
      </c>
      <c r="K94" s="8">
        <v>1365176469723</v>
      </c>
      <c r="L94" s="8">
        <v>1365182788381</v>
      </c>
      <c r="M94" s="8">
        <v>1365187837331</v>
      </c>
      <c r="N94" s="8">
        <v>1365192875059</v>
      </c>
      <c r="O94" s="8">
        <v>1365197589805</v>
      </c>
      <c r="P94" s="8">
        <v>1365204154660</v>
      </c>
      <c r="Q94" s="11"/>
    </row>
    <row r="95" spans="1:17" ht="16" thickBot="1">
      <c r="A95" s="8" t="s">
        <v>18</v>
      </c>
      <c r="B95" s="8">
        <v>1364937356798</v>
      </c>
      <c r="C95" s="8">
        <v>1364986494497</v>
      </c>
      <c r="D95" s="8">
        <v>1364990712200</v>
      </c>
      <c r="E95" s="8">
        <v>1364996159423</v>
      </c>
      <c r="F95" s="8">
        <v>1364999477416</v>
      </c>
      <c r="G95" s="8">
        <v>1365161649692</v>
      </c>
      <c r="H95" s="8">
        <v>1365165315422</v>
      </c>
      <c r="I95" s="8">
        <v>1365170629654</v>
      </c>
      <c r="J95" s="8">
        <v>1365175930151</v>
      </c>
      <c r="K95" s="8">
        <v>1365182158745</v>
      </c>
      <c r="L95" s="8">
        <v>1365187275822</v>
      </c>
      <c r="M95" s="8">
        <v>1365192315978</v>
      </c>
      <c r="N95" s="8">
        <v>1365197033925</v>
      </c>
      <c r="O95" s="8">
        <v>1365203597410</v>
      </c>
      <c r="P95" s="8">
        <v>1365207033197</v>
      </c>
      <c r="Q95" s="11"/>
    </row>
    <row r="96" spans="1:17" ht="16" thickBot="1">
      <c r="A96" s="2" t="s">
        <v>13</v>
      </c>
      <c r="B96" s="8">
        <f t="shared" ref="B96:F99" si="139">(B92-B91)/1000</f>
        <v>3.0990000000000002</v>
      </c>
      <c r="C96" s="8">
        <f t="shared" si="139"/>
        <v>3.0910000000000002</v>
      </c>
      <c r="D96" s="8">
        <f t="shared" si="139"/>
        <v>3.024</v>
      </c>
      <c r="E96" s="8">
        <f t="shared" si="139"/>
        <v>3.0219999999999998</v>
      </c>
      <c r="F96" s="8">
        <f t="shared" si="139"/>
        <v>3.028</v>
      </c>
      <c r="G96" s="8">
        <f t="shared" ref="G96:K96" si="140">(G92-G91)/1000</f>
        <v>3.0739999999999998</v>
      </c>
      <c r="H96" s="8">
        <f t="shared" si="140"/>
        <v>3.0489999999999999</v>
      </c>
      <c r="I96" s="8">
        <f t="shared" si="140"/>
        <v>3.0209999999999999</v>
      </c>
      <c r="J96" s="8">
        <f t="shared" si="140"/>
        <v>3.0070000000000001</v>
      </c>
      <c r="K96" s="8">
        <f t="shared" si="140"/>
        <v>3.052</v>
      </c>
      <c r="L96" s="8">
        <f t="shared" ref="L96:P96" si="141">(L92-L91)/1000</f>
        <v>3.0169999999999999</v>
      </c>
      <c r="M96" s="8">
        <f t="shared" si="141"/>
        <v>3.234</v>
      </c>
      <c r="N96" s="8">
        <f t="shared" si="141"/>
        <v>3.0110000000000001</v>
      </c>
      <c r="O96" s="8">
        <f t="shared" si="141"/>
        <v>3.048</v>
      </c>
      <c r="P96" s="8">
        <f t="shared" si="141"/>
        <v>2.9910000000000001</v>
      </c>
      <c r="Q96" s="12">
        <f t="shared" ref="Q96:Q112" si="142">AVERAGE(B96:P96)</f>
        <v>3.0512000000000006</v>
      </c>
    </row>
    <row r="97" spans="1:17" ht="16" thickBot="1">
      <c r="A97" s="2" t="s">
        <v>14</v>
      </c>
      <c r="B97" s="8">
        <f t="shared" si="139"/>
        <v>547.6</v>
      </c>
      <c r="C97" s="8">
        <f t="shared" si="139"/>
        <v>504.36700000000002</v>
      </c>
      <c r="D97" s="8">
        <f t="shared" si="139"/>
        <v>538.56899999999996</v>
      </c>
      <c r="E97" s="8">
        <f t="shared" si="139"/>
        <v>547.93600000000004</v>
      </c>
      <c r="F97" s="8">
        <f t="shared" si="139"/>
        <v>558.47299999999996</v>
      </c>
      <c r="G97" s="8">
        <f t="shared" ref="G97:K97" si="143">(G93-G92)/1000</f>
        <v>540.79999999999995</v>
      </c>
      <c r="H97" s="8">
        <f t="shared" si="143"/>
        <v>553.53800000000001</v>
      </c>
      <c r="I97" s="8">
        <f t="shared" si="143"/>
        <v>548.84400000000005</v>
      </c>
      <c r="J97" s="8">
        <f t="shared" si="143"/>
        <v>555.90899999999999</v>
      </c>
      <c r="K97" s="8">
        <f t="shared" si="143"/>
        <v>530.38499999999999</v>
      </c>
      <c r="L97" s="8">
        <f t="shared" ref="L97:P97" si="144">(L93-L92)/1000</f>
        <v>545.995</v>
      </c>
      <c r="M97" s="8">
        <f t="shared" si="144"/>
        <v>551.78099999999995</v>
      </c>
      <c r="N97" s="8">
        <f t="shared" si="144"/>
        <v>549.976</v>
      </c>
      <c r="O97" s="8">
        <f t="shared" si="144"/>
        <v>547.38699999999994</v>
      </c>
      <c r="P97" s="8">
        <f t="shared" si="144"/>
        <v>548.91700000000003</v>
      </c>
      <c r="Q97" s="12">
        <f t="shared" si="142"/>
        <v>544.6984666666666</v>
      </c>
    </row>
    <row r="98" spans="1:17" ht="16" thickBot="1">
      <c r="A98" s="2" t="s">
        <v>15</v>
      </c>
      <c r="B98" s="8">
        <f t="shared" si="139"/>
        <v>3.7040000000000002</v>
      </c>
      <c r="C98" s="8">
        <f t="shared" si="139"/>
        <v>3.9079999999999999</v>
      </c>
      <c r="D98" s="8">
        <f t="shared" si="139"/>
        <v>3.6619999999999999</v>
      </c>
      <c r="E98" s="8">
        <f t="shared" si="139"/>
        <v>4.843</v>
      </c>
      <c r="F98" s="8">
        <f t="shared" si="139"/>
        <v>4.492</v>
      </c>
      <c r="G98" s="8">
        <f t="shared" ref="G98:K98" si="145">(G94-G93)/1000</f>
        <v>4.9320000000000004</v>
      </c>
      <c r="H98" s="8">
        <f t="shared" si="145"/>
        <v>4.407</v>
      </c>
      <c r="I98" s="8">
        <f t="shared" si="145"/>
        <v>5.0670000000000002</v>
      </c>
      <c r="J98" s="8">
        <f t="shared" si="145"/>
        <v>3.6840000000000002</v>
      </c>
      <c r="K98" s="8">
        <f t="shared" si="145"/>
        <v>4.5049999999999999</v>
      </c>
      <c r="L98" s="8">
        <f t="shared" ref="L98:P98" si="146">(L94-L93)/1000</f>
        <v>4.5110000000000001</v>
      </c>
      <c r="M98" s="8">
        <f t="shared" si="146"/>
        <v>4.1210000000000004</v>
      </c>
      <c r="N98" s="8">
        <f t="shared" si="146"/>
        <v>4.4109999999999996</v>
      </c>
      <c r="O98" s="8">
        <f t="shared" si="146"/>
        <v>3.8109999999999999</v>
      </c>
      <c r="P98" s="8">
        <f t="shared" si="146"/>
        <v>3.72</v>
      </c>
      <c r="Q98" s="12">
        <f t="shared" si="142"/>
        <v>4.2518666666666673</v>
      </c>
    </row>
    <row r="99" spans="1:17" ht="16" thickBot="1">
      <c r="A99" s="2" t="s">
        <v>16</v>
      </c>
      <c r="B99" s="8">
        <f t="shared" si="139"/>
        <v>4523.5600000000004</v>
      </c>
      <c r="C99" s="8">
        <f t="shared" si="139"/>
        <v>4955.9110000000001</v>
      </c>
      <c r="D99" s="8">
        <f t="shared" si="139"/>
        <v>3670.8020000000001</v>
      </c>
      <c r="E99" s="8">
        <f t="shared" si="139"/>
        <v>4889.7730000000001</v>
      </c>
      <c r="F99" s="8">
        <f t="shared" si="139"/>
        <v>2750.3580000000002</v>
      </c>
      <c r="G99" s="8">
        <f t="shared" ref="G99:K99" si="147">(G95-G94)/1000</f>
        <v>5743.2860000000001</v>
      </c>
      <c r="H99" s="8">
        <f t="shared" si="147"/>
        <v>3103.1149999999998</v>
      </c>
      <c r="I99" s="8">
        <f t="shared" si="147"/>
        <v>4755.6660000000002</v>
      </c>
      <c r="J99" s="8">
        <f t="shared" si="147"/>
        <v>4736.2860000000001</v>
      </c>
      <c r="K99" s="8">
        <f t="shared" si="147"/>
        <v>5689.0219999999999</v>
      </c>
      <c r="L99" s="8">
        <f t="shared" ref="L99:P99" si="148">(L95-L94)/1000</f>
        <v>4487.4409999999998</v>
      </c>
      <c r="M99" s="8">
        <f t="shared" si="148"/>
        <v>4478.6469999999999</v>
      </c>
      <c r="N99" s="8">
        <f t="shared" si="148"/>
        <v>4158.866</v>
      </c>
      <c r="O99" s="8">
        <f t="shared" si="148"/>
        <v>6007.6049999999996</v>
      </c>
      <c r="P99" s="8">
        <f t="shared" si="148"/>
        <v>2878.5369999999998</v>
      </c>
      <c r="Q99" s="12">
        <f t="shared" si="142"/>
        <v>4455.2583333333323</v>
      </c>
    </row>
    <row r="100" spans="1:17" ht="16" thickBot="1">
      <c r="A100" s="2" t="s">
        <v>17</v>
      </c>
      <c r="B100" s="8">
        <f>(B95-B91)/1000</f>
        <v>5077.9629999999997</v>
      </c>
      <c r="C100" s="8">
        <f>(C95-C91)/1000</f>
        <v>5467.277</v>
      </c>
      <c r="D100" s="8">
        <f>(D95-D91)/1000</f>
        <v>4216.0569999999998</v>
      </c>
      <c r="E100" s="8">
        <f>(E95-E91)/1000</f>
        <v>5445.5739999999996</v>
      </c>
      <c r="F100" s="8">
        <f>(F95-F91)/1000</f>
        <v>3316.3510000000001</v>
      </c>
      <c r="G100" s="8">
        <f t="shared" ref="G100:K100" si="149">(G95-G91)/1000</f>
        <v>6292.0919999999996</v>
      </c>
      <c r="H100" s="8">
        <f t="shared" si="149"/>
        <v>3664.1089999999999</v>
      </c>
      <c r="I100" s="8">
        <f t="shared" si="149"/>
        <v>5312.598</v>
      </c>
      <c r="J100" s="8">
        <f t="shared" si="149"/>
        <v>5298.8860000000004</v>
      </c>
      <c r="K100" s="8">
        <f t="shared" si="149"/>
        <v>6226.9639999999999</v>
      </c>
      <c r="L100" s="8">
        <f t="shared" ref="L100:P100" si="150">(L95-L91)/1000</f>
        <v>5040.9639999999999</v>
      </c>
      <c r="M100" s="8">
        <f t="shared" si="150"/>
        <v>5037.7830000000004</v>
      </c>
      <c r="N100" s="8">
        <f t="shared" si="150"/>
        <v>4716.2640000000001</v>
      </c>
      <c r="O100" s="8">
        <f t="shared" si="150"/>
        <v>6561.8509999999997</v>
      </c>
      <c r="P100" s="8">
        <f t="shared" si="150"/>
        <v>3434.165</v>
      </c>
      <c r="Q100" s="12">
        <f t="shared" si="142"/>
        <v>5007.2598666666654</v>
      </c>
    </row>
    <row r="101" spans="1:17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t="s">
        <v>21</v>
      </c>
    </row>
    <row r="102" spans="1:17">
      <c r="A102" s="2" t="s">
        <v>11</v>
      </c>
      <c r="B102" s="2">
        <v>8</v>
      </c>
      <c r="C102" s="2">
        <v>8</v>
      </c>
      <c r="D102" s="2">
        <v>8</v>
      </c>
      <c r="E102" s="2">
        <v>8</v>
      </c>
      <c r="F102" s="2">
        <v>8</v>
      </c>
      <c r="G102" s="2">
        <v>8</v>
      </c>
      <c r="H102" s="2">
        <v>8</v>
      </c>
      <c r="I102" s="2">
        <v>8</v>
      </c>
      <c r="J102" s="2">
        <v>8</v>
      </c>
      <c r="K102" s="2">
        <v>8</v>
      </c>
      <c r="L102" s="2">
        <v>8</v>
      </c>
      <c r="M102" s="2">
        <v>8</v>
      </c>
      <c r="N102" s="2">
        <v>8</v>
      </c>
      <c r="O102" s="2">
        <v>8</v>
      </c>
      <c r="P102" s="2">
        <v>8</v>
      </c>
    </row>
    <row r="103" spans="1:17" ht="16" thickBot="1">
      <c r="A103" s="8" t="s">
        <v>13</v>
      </c>
      <c r="B103" s="8">
        <v>1364928819105</v>
      </c>
      <c r="C103" s="8">
        <v>1364935748456</v>
      </c>
      <c r="D103" s="8">
        <v>1364941787791</v>
      </c>
      <c r="E103" s="8">
        <v>1364946429955</v>
      </c>
      <c r="F103" s="8">
        <v>1364951681233</v>
      </c>
      <c r="G103" s="8">
        <v>1365003252017</v>
      </c>
      <c r="H103" s="8">
        <v>1365007465721</v>
      </c>
      <c r="I103" s="8">
        <v>1365012426302</v>
      </c>
      <c r="J103" s="8">
        <v>1365017654685</v>
      </c>
      <c r="K103" s="8">
        <v>1365025244723</v>
      </c>
      <c r="L103" s="8">
        <v>1365176690943</v>
      </c>
      <c r="M103" s="8"/>
      <c r="N103" s="8"/>
      <c r="O103" s="8"/>
      <c r="P103" s="8"/>
      <c r="Q103" s="11"/>
    </row>
    <row r="104" spans="1:17" ht="16" thickBot="1">
      <c r="A104" s="8" t="s">
        <v>14</v>
      </c>
      <c r="B104" s="8">
        <v>1364928822195</v>
      </c>
      <c r="C104" s="8">
        <v>1364935751492</v>
      </c>
      <c r="D104" s="8">
        <v>1364941790820</v>
      </c>
      <c r="E104" s="8">
        <v>1364946432967</v>
      </c>
      <c r="F104" s="8">
        <v>1364951684262</v>
      </c>
      <c r="G104" s="8">
        <v>1365003255100</v>
      </c>
      <c r="H104" s="8">
        <v>1365007468733</v>
      </c>
      <c r="I104" s="8">
        <v>1365012429330</v>
      </c>
      <c r="J104" s="8">
        <v>1365017657759</v>
      </c>
      <c r="K104" s="8">
        <v>1365025247752</v>
      </c>
      <c r="L104" s="8">
        <v>1365176694082</v>
      </c>
      <c r="M104" s="8"/>
      <c r="N104" s="8"/>
      <c r="O104" s="8"/>
      <c r="P104" s="8"/>
      <c r="Q104" s="11"/>
    </row>
    <row r="105" spans="1:17" ht="16" thickBot="1">
      <c r="A105" s="8" t="s">
        <v>15</v>
      </c>
      <c r="B105" s="8">
        <v>1364929365814</v>
      </c>
      <c r="C105" s="8">
        <v>1364936303222</v>
      </c>
      <c r="D105" s="8">
        <v>1364942062578</v>
      </c>
      <c r="E105" s="8">
        <v>1364946955093</v>
      </c>
      <c r="F105" s="8">
        <v>1364952227383</v>
      </c>
      <c r="G105" s="8">
        <v>1365003802778</v>
      </c>
      <c r="H105" s="8">
        <v>1365008011927</v>
      </c>
      <c r="I105" s="8">
        <v>1365012973214</v>
      </c>
      <c r="J105" s="8">
        <v>1365018191466</v>
      </c>
      <c r="K105" s="8">
        <v>1365025789491</v>
      </c>
      <c r="L105" s="8">
        <v>1365177184987</v>
      </c>
      <c r="M105" s="8"/>
      <c r="N105" s="8"/>
      <c r="O105" s="8"/>
      <c r="P105" s="8"/>
      <c r="Q105" s="11"/>
    </row>
    <row r="106" spans="1:17" ht="16" thickBot="1">
      <c r="A106" s="8" t="s">
        <v>16</v>
      </c>
      <c r="B106" s="8">
        <v>1364929369538</v>
      </c>
      <c r="C106" s="8">
        <v>1364936306613</v>
      </c>
      <c r="D106" s="8">
        <v>1364942066325</v>
      </c>
      <c r="E106" s="8">
        <v>1364946958278</v>
      </c>
      <c r="F106" s="8">
        <v>1364952230502</v>
      </c>
      <c r="G106" s="8">
        <v>1365003806043</v>
      </c>
      <c r="H106" s="8">
        <v>1365008015069</v>
      </c>
      <c r="I106" s="8">
        <v>1365012977501</v>
      </c>
      <c r="J106" s="8">
        <v>1365018194803</v>
      </c>
      <c r="K106" s="8">
        <v>1365025792891</v>
      </c>
      <c r="L106" s="8">
        <v>1365177188647</v>
      </c>
      <c r="M106" s="8"/>
      <c r="N106" s="8"/>
      <c r="O106" s="8"/>
      <c r="P106" s="8"/>
      <c r="Q106" s="11"/>
    </row>
    <row r="107" spans="1:17" ht="16" thickBot="1">
      <c r="A107" s="8" t="s">
        <v>18</v>
      </c>
      <c r="B107" s="8">
        <v>1364932197257</v>
      </c>
      <c r="C107" s="8">
        <v>1364941786145</v>
      </c>
      <c r="D107" s="8">
        <v>1364946428300</v>
      </c>
      <c r="E107" s="8">
        <v>1364951679594</v>
      </c>
      <c r="F107" s="8">
        <v>1364956414104</v>
      </c>
      <c r="G107" s="8">
        <v>1365007464078</v>
      </c>
      <c r="H107" s="8">
        <v>1365012424659</v>
      </c>
      <c r="I107" s="8">
        <v>1365017653037</v>
      </c>
      <c r="J107" s="8">
        <v>1365025243073</v>
      </c>
      <c r="K107" s="8">
        <v>1365029905518</v>
      </c>
      <c r="L107" s="8">
        <v>1365180975154</v>
      </c>
      <c r="M107" s="8"/>
      <c r="N107" s="8"/>
      <c r="O107" s="8"/>
      <c r="P107" s="8"/>
      <c r="Q107" s="11"/>
    </row>
    <row r="108" spans="1:17" ht="16" thickBot="1">
      <c r="A108" s="2" t="s">
        <v>13</v>
      </c>
      <c r="B108" s="8">
        <f t="shared" ref="B108:K108" si="151">(B104-B103)/1000</f>
        <v>3.09</v>
      </c>
      <c r="C108" s="8">
        <f t="shared" si="151"/>
        <v>3.036</v>
      </c>
      <c r="D108" s="8">
        <f t="shared" si="151"/>
        <v>3.0289999999999999</v>
      </c>
      <c r="E108" s="8">
        <f t="shared" si="151"/>
        <v>3.012</v>
      </c>
      <c r="F108" s="8">
        <f t="shared" si="151"/>
        <v>3.0289999999999999</v>
      </c>
      <c r="G108" s="8">
        <f t="shared" si="151"/>
        <v>3.0830000000000002</v>
      </c>
      <c r="H108" s="8">
        <f t="shared" si="151"/>
        <v>3.012</v>
      </c>
      <c r="I108" s="8">
        <f t="shared" si="151"/>
        <v>3.028</v>
      </c>
      <c r="J108" s="8">
        <f t="shared" si="151"/>
        <v>3.0739999999999998</v>
      </c>
      <c r="K108" s="8">
        <f t="shared" si="151"/>
        <v>3.0289999999999999</v>
      </c>
      <c r="L108" s="8">
        <f t="shared" ref="L108" si="152">(L104-L103)/1000</f>
        <v>3.1389999999999998</v>
      </c>
      <c r="M108" s="8"/>
      <c r="N108" s="8"/>
      <c r="O108" s="8"/>
      <c r="P108" s="8"/>
      <c r="Q108" s="12">
        <f t="shared" ref="Q108" si="153">AVERAGE(B108:P108)</f>
        <v>3.0510000000000002</v>
      </c>
    </row>
    <row r="109" spans="1:17" ht="16" thickBot="1">
      <c r="A109" s="2" t="s">
        <v>14</v>
      </c>
      <c r="B109" s="8">
        <f t="shared" ref="B109:K109" si="154">(B105-B104)/1000</f>
        <v>543.61900000000003</v>
      </c>
      <c r="C109" s="8">
        <f t="shared" si="154"/>
        <v>551.73</v>
      </c>
      <c r="D109" s="8">
        <f t="shared" si="154"/>
        <v>271.75799999999998</v>
      </c>
      <c r="E109" s="8">
        <f t="shared" si="154"/>
        <v>522.12599999999998</v>
      </c>
      <c r="F109" s="8">
        <f t="shared" si="154"/>
        <v>543.12099999999998</v>
      </c>
      <c r="G109" s="8">
        <f t="shared" si="154"/>
        <v>547.678</v>
      </c>
      <c r="H109" s="8">
        <f t="shared" si="154"/>
        <v>543.19399999999996</v>
      </c>
      <c r="I109" s="8">
        <f t="shared" si="154"/>
        <v>543.88400000000001</v>
      </c>
      <c r="J109" s="8">
        <f t="shared" si="154"/>
        <v>533.70699999999999</v>
      </c>
      <c r="K109" s="8">
        <f t="shared" si="154"/>
        <v>541.73900000000003</v>
      </c>
      <c r="L109" s="8">
        <f t="shared" ref="L109" si="155">(L105-L104)/1000</f>
        <v>490.90499999999997</v>
      </c>
      <c r="M109" s="8"/>
      <c r="N109" s="8"/>
      <c r="O109" s="8"/>
      <c r="P109" s="8"/>
      <c r="Q109" s="12">
        <f t="shared" si="142"/>
        <v>512.13281818181815</v>
      </c>
    </row>
    <row r="110" spans="1:17" ht="16" thickBot="1">
      <c r="A110" s="2" t="s">
        <v>15</v>
      </c>
      <c r="B110" s="8">
        <f t="shared" ref="B110:K110" si="156">(B106-B105)/1000</f>
        <v>3.7240000000000002</v>
      </c>
      <c r="C110" s="8">
        <f t="shared" si="156"/>
        <v>3.391</v>
      </c>
      <c r="D110" s="8">
        <f t="shared" si="156"/>
        <v>3.7469999999999999</v>
      </c>
      <c r="E110" s="8">
        <f t="shared" si="156"/>
        <v>3.1850000000000001</v>
      </c>
      <c r="F110" s="8">
        <f t="shared" si="156"/>
        <v>3.1190000000000002</v>
      </c>
      <c r="G110" s="8">
        <f t="shared" si="156"/>
        <v>3.2650000000000001</v>
      </c>
      <c r="H110" s="8">
        <f t="shared" si="156"/>
        <v>3.1419999999999999</v>
      </c>
      <c r="I110" s="8">
        <f t="shared" si="156"/>
        <v>4.2869999999999999</v>
      </c>
      <c r="J110" s="8">
        <f t="shared" si="156"/>
        <v>3.3370000000000002</v>
      </c>
      <c r="K110" s="8">
        <f t="shared" si="156"/>
        <v>3.4</v>
      </c>
      <c r="L110" s="8">
        <f t="shared" ref="L110" si="157">(L106-L105)/1000</f>
        <v>3.66</v>
      </c>
      <c r="M110" s="8"/>
      <c r="N110" s="8"/>
      <c r="O110" s="8"/>
      <c r="P110" s="8"/>
      <c r="Q110" s="12">
        <f t="shared" si="142"/>
        <v>3.4779090909090913</v>
      </c>
    </row>
    <row r="111" spans="1:17" ht="16" thickBot="1">
      <c r="A111" s="2" t="s">
        <v>16</v>
      </c>
      <c r="B111" s="8">
        <f t="shared" ref="B111:K111" si="158">(B107-B106)/1000</f>
        <v>2827.7190000000001</v>
      </c>
      <c r="C111" s="8">
        <f t="shared" si="158"/>
        <v>5479.5320000000002</v>
      </c>
      <c r="D111" s="8">
        <f t="shared" si="158"/>
        <v>4361.9750000000004</v>
      </c>
      <c r="E111" s="8">
        <f t="shared" si="158"/>
        <v>4721.3159999999998</v>
      </c>
      <c r="F111" s="8">
        <f t="shared" si="158"/>
        <v>4183.6019999999999</v>
      </c>
      <c r="G111" s="8">
        <f t="shared" si="158"/>
        <v>3658.0349999999999</v>
      </c>
      <c r="H111" s="8">
        <f t="shared" si="158"/>
        <v>4409.59</v>
      </c>
      <c r="I111" s="8">
        <f t="shared" si="158"/>
        <v>4675.5360000000001</v>
      </c>
      <c r="J111" s="8">
        <f t="shared" si="158"/>
        <v>7048.27</v>
      </c>
      <c r="K111" s="8">
        <f t="shared" si="158"/>
        <v>4112.6270000000004</v>
      </c>
      <c r="L111" s="8">
        <f t="shared" ref="L111" si="159">(L107-L106)/1000</f>
        <v>3786.5070000000001</v>
      </c>
      <c r="M111" s="8"/>
      <c r="N111" s="8"/>
      <c r="O111" s="8"/>
      <c r="P111" s="8"/>
      <c r="Q111" s="12">
        <f t="shared" si="142"/>
        <v>4478.6099090909083</v>
      </c>
    </row>
    <row r="112" spans="1:17" ht="16" thickBot="1">
      <c r="A112" s="2" t="s">
        <v>17</v>
      </c>
      <c r="B112" s="8">
        <f t="shared" ref="B112:K112" si="160">(B107-B103)/1000</f>
        <v>3378.152</v>
      </c>
      <c r="C112" s="8">
        <f t="shared" si="160"/>
        <v>6037.6890000000003</v>
      </c>
      <c r="D112" s="8">
        <f t="shared" si="160"/>
        <v>4640.509</v>
      </c>
      <c r="E112" s="8">
        <f t="shared" si="160"/>
        <v>5249.6390000000001</v>
      </c>
      <c r="F112" s="8">
        <f t="shared" si="160"/>
        <v>4732.8710000000001</v>
      </c>
      <c r="G112" s="8">
        <f t="shared" si="160"/>
        <v>4212.0609999999997</v>
      </c>
      <c r="H112" s="8">
        <f t="shared" si="160"/>
        <v>4958.9380000000001</v>
      </c>
      <c r="I112" s="8">
        <f t="shared" si="160"/>
        <v>5226.7349999999997</v>
      </c>
      <c r="J112" s="8">
        <f t="shared" si="160"/>
        <v>7588.3879999999999</v>
      </c>
      <c r="K112" s="8">
        <f t="shared" si="160"/>
        <v>4660.7950000000001</v>
      </c>
      <c r="L112" s="8">
        <f t="shared" ref="L112" si="161">(L107-L103)/1000</f>
        <v>4284.2110000000002</v>
      </c>
      <c r="M112" s="8"/>
      <c r="N112" s="8"/>
      <c r="O112" s="8"/>
      <c r="P112" s="8"/>
      <c r="Q112" s="12">
        <f t="shared" si="142"/>
        <v>4997.2716363636364</v>
      </c>
    </row>
    <row r="113" spans="12:16">
      <c r="L113" s="8"/>
      <c r="M113" s="8"/>
      <c r="N113" s="8"/>
      <c r="O113" s="8"/>
      <c r="P113" s="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2" workbookViewId="0">
      <selection activeCell="K22" sqref="K22"/>
    </sheetView>
  </sheetViews>
  <sheetFormatPr baseColWidth="10" defaultRowHeight="15" x14ac:dyDescent="0"/>
  <cols>
    <col min="1" max="1" width="28" customWidth="1"/>
  </cols>
  <sheetData>
    <row r="1" spans="1:9">
      <c r="A1" t="s">
        <v>10</v>
      </c>
    </row>
    <row r="2" spans="1:9">
      <c r="A2" s="1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</row>
    <row r="3" spans="1:9">
      <c r="A3" s="1" t="s">
        <v>1</v>
      </c>
      <c r="B3">
        <v>5686.9288160799997</v>
      </c>
      <c r="C3">
        <v>3647.6778562099998</v>
      </c>
      <c r="D3">
        <v>3026.3571090700002</v>
      </c>
      <c r="E3">
        <v>2557.3535170599998</v>
      </c>
      <c r="F3">
        <v>2213.8392779800001</v>
      </c>
      <c r="G3">
        <v>2014.52925301</v>
      </c>
      <c r="H3">
        <v>1856.09815097</v>
      </c>
      <c r="I3">
        <v>1786.8712689900001</v>
      </c>
    </row>
    <row r="4" spans="1:9">
      <c r="A4" s="1"/>
      <c r="B4">
        <v>5670.7520220300003</v>
      </c>
      <c r="C4">
        <v>3639.9692330399998</v>
      </c>
      <c r="D4">
        <v>2716.6751429999999</v>
      </c>
      <c r="E4">
        <v>2573.0417230100002</v>
      </c>
      <c r="F4">
        <v>2236.3419499400002</v>
      </c>
      <c r="G4">
        <v>1745.6358408900001</v>
      </c>
      <c r="H4">
        <v>1859.2961289899999</v>
      </c>
      <c r="I4">
        <v>1748.3389890200001</v>
      </c>
    </row>
    <row r="5" spans="1:9">
      <c r="A5" s="1"/>
      <c r="B5">
        <v>5690.3787558100003</v>
      </c>
      <c r="C5">
        <v>3701.4023868999998</v>
      </c>
      <c r="D5">
        <v>3069.0490410299999</v>
      </c>
      <c r="E5">
        <v>2206.9175219499998</v>
      </c>
      <c r="F5">
        <v>2206.4678309000001</v>
      </c>
      <c r="G5">
        <v>2019.33200502</v>
      </c>
      <c r="H5">
        <v>1600.65553808</v>
      </c>
      <c r="I5">
        <v>1759.62376404</v>
      </c>
    </row>
    <row r="6" spans="1:9">
      <c r="A6" s="1"/>
      <c r="B6">
        <v>5683.4545648100002</v>
      </c>
      <c r="C6">
        <v>3591.51308298</v>
      </c>
      <c r="D6">
        <v>3051.6455249800001</v>
      </c>
      <c r="E6">
        <v>2208.0232670300002</v>
      </c>
      <c r="F6">
        <v>2210.2663619499999</v>
      </c>
      <c r="G6">
        <v>2009.4228570499999</v>
      </c>
      <c r="H6">
        <v>1861.1947011899999</v>
      </c>
      <c r="I6">
        <v>1743.17605996</v>
      </c>
    </row>
    <row r="7" spans="1:9">
      <c r="A7" s="1"/>
      <c r="B7">
        <v>5661.2264699899997</v>
      </c>
      <c r="C7">
        <v>3642.17756414</v>
      </c>
      <c r="D7">
        <v>3031.3751358999998</v>
      </c>
      <c r="E7">
        <v>2574.333709</v>
      </c>
      <c r="F7">
        <v>2225.7823941699999</v>
      </c>
      <c r="G7">
        <v>2026.3192360400001</v>
      </c>
      <c r="H7">
        <v>1856.9164848299999</v>
      </c>
      <c r="I7">
        <v>1738.00076199</v>
      </c>
    </row>
    <row r="8" spans="1:9">
      <c r="A8" s="1"/>
      <c r="B8">
        <v>5696.5764450999995</v>
      </c>
      <c r="C8">
        <v>3911.9143788800002</v>
      </c>
      <c r="D8">
        <v>2672.9524159399998</v>
      </c>
      <c r="E8">
        <v>2573.82542014</v>
      </c>
      <c r="F8">
        <v>2237.8422689399999</v>
      </c>
      <c r="G8">
        <v>2705.7413780699999</v>
      </c>
      <c r="H8">
        <v>1856.1948349500001</v>
      </c>
      <c r="I8">
        <v>1769.59852505</v>
      </c>
    </row>
    <row r="9" spans="1:9">
      <c r="A9" s="1"/>
      <c r="B9">
        <v>5630.6062049900002</v>
      </c>
      <c r="C9">
        <v>3901.1799039799998</v>
      </c>
      <c r="D9">
        <v>3062.29530406</v>
      </c>
      <c r="E9">
        <v>2569.7858910599998</v>
      </c>
      <c r="F9">
        <v>1926.302598</v>
      </c>
      <c r="G9">
        <v>2608.5692451</v>
      </c>
      <c r="H9">
        <v>1805.48558998</v>
      </c>
      <c r="I9">
        <v>1749.81255913</v>
      </c>
    </row>
    <row r="10" spans="1:9">
      <c r="A10" s="1"/>
      <c r="B10">
        <v>5648.0012068699998</v>
      </c>
      <c r="C10">
        <v>3924.5625498300001</v>
      </c>
      <c r="D10">
        <v>3063.8869500199999</v>
      </c>
      <c r="E10">
        <v>2548.4294359700002</v>
      </c>
      <c r="F10">
        <v>2200.0197868300002</v>
      </c>
      <c r="G10">
        <v>2444.07810402</v>
      </c>
      <c r="H10">
        <v>1855.30925703</v>
      </c>
      <c r="I10">
        <v>1765.9264171100001</v>
      </c>
    </row>
    <row r="11" spans="1:9">
      <c r="A11" s="1"/>
      <c r="B11">
        <v>5632.8726861499999</v>
      </c>
      <c r="C11">
        <v>3929.8638458300002</v>
      </c>
      <c r="D11">
        <v>3049.43959713</v>
      </c>
      <c r="E11">
        <v>2582.65268707</v>
      </c>
      <c r="F11">
        <v>2228.77635908</v>
      </c>
      <c r="G11">
        <v>2229.3539638500001</v>
      </c>
      <c r="H11">
        <v>1850.2923829599999</v>
      </c>
      <c r="I11">
        <v>1525.6521980800001</v>
      </c>
    </row>
    <row r="12" spans="1:9">
      <c r="A12" s="1"/>
      <c r="B12">
        <v>5647.8006990000003</v>
      </c>
      <c r="C12">
        <v>3901.5605781099998</v>
      </c>
      <c r="D12">
        <v>3072.15960503</v>
      </c>
      <c r="E12">
        <v>2522.6140129599999</v>
      </c>
      <c r="F12">
        <v>1923.0589749799999</v>
      </c>
      <c r="G12">
        <v>2679.3651089700002</v>
      </c>
      <c r="H12">
        <v>1836.6319208100001</v>
      </c>
      <c r="I12">
        <v>1769.81436396</v>
      </c>
    </row>
    <row r="13" spans="1:9">
      <c r="A13" s="1" t="s">
        <v>2</v>
      </c>
      <c r="B13" s="3">
        <f>AVERAGE(B3:B12)</f>
        <v>5664.8597870829999</v>
      </c>
      <c r="C13" s="3">
        <f t="shared" ref="C13:H13" si="0">AVERAGE(C3:C12)</f>
        <v>3779.1821379900002</v>
      </c>
      <c r="D13" s="3">
        <f t="shared" si="0"/>
        <v>2981.5835826159996</v>
      </c>
      <c r="E13" s="3">
        <f t="shared" si="0"/>
        <v>2491.6977185249998</v>
      </c>
      <c r="F13" s="3">
        <f t="shared" si="0"/>
        <v>2160.8697802769998</v>
      </c>
      <c r="G13" s="3">
        <f t="shared" si="0"/>
        <v>2248.2346992020002</v>
      </c>
      <c r="H13" s="3">
        <f t="shared" si="0"/>
        <v>1823.8074989789998</v>
      </c>
      <c r="I13" s="3">
        <f>AVERAGE(I3:I12)</f>
        <v>1735.6814907330001</v>
      </c>
    </row>
    <row r="14" spans="1:9">
      <c r="A14" t="s">
        <v>3</v>
      </c>
      <c r="B14" s="4">
        <f t="shared" ref="B14:H14" si="1">STDEV(B3:B12)</f>
        <v>24.288996391448833</v>
      </c>
      <c r="C14" s="4">
        <f t="shared" si="1"/>
        <v>144.54197878650407</v>
      </c>
      <c r="D14" s="4">
        <f t="shared" si="1"/>
        <v>152.23122356872429</v>
      </c>
      <c r="E14" s="4">
        <f t="shared" si="1"/>
        <v>150.78204507473859</v>
      </c>
      <c r="F14" s="4">
        <f t="shared" si="1"/>
        <v>125.11292703915674</v>
      </c>
      <c r="G14" s="4">
        <f t="shared" si="1"/>
        <v>338.23656381029429</v>
      </c>
      <c r="H14" s="4">
        <f t="shared" si="1"/>
        <v>80.163611908628269</v>
      </c>
      <c r="I14" s="4">
        <f>STDEV(I3:I12)</f>
        <v>75.245930409377934</v>
      </c>
    </row>
    <row r="15" spans="1:9">
      <c r="A15" s="1" t="s">
        <v>4</v>
      </c>
      <c r="B15" s="5">
        <f>1/B13</f>
        <v>1.7652687578961754E-4</v>
      </c>
      <c r="C15" s="5">
        <f t="shared" ref="C15:I15" si="2">1/C13</f>
        <v>2.6460751651728037E-4</v>
      </c>
      <c r="D15" s="5">
        <f t="shared" si="2"/>
        <v>3.3539224116689494E-4</v>
      </c>
      <c r="E15" s="5">
        <f t="shared" si="2"/>
        <v>4.0133279111880633E-4</v>
      </c>
      <c r="F15" s="5">
        <f t="shared" si="2"/>
        <v>4.6277661390211629E-4</v>
      </c>
      <c r="G15" s="5">
        <f t="shared" si="2"/>
        <v>4.4479341963494514E-4</v>
      </c>
      <c r="H15" s="5">
        <f t="shared" si="2"/>
        <v>5.4830348080036847E-4</v>
      </c>
      <c r="I15" s="5">
        <f t="shared" si="2"/>
        <v>5.7614257301187642E-4</v>
      </c>
    </row>
    <row r="16" spans="1:9">
      <c r="A16" s="1" t="s">
        <v>5</v>
      </c>
      <c r="B16" s="5">
        <f>B15</f>
        <v>1.7652687578961754E-4</v>
      </c>
      <c r="C16" s="5">
        <f>C15-B15</f>
        <v>8.8080640727662831E-5</v>
      </c>
      <c r="D16" s="5">
        <f t="shared" ref="D16:I16" si="3">D15-C15</f>
        <v>7.0784724649614571E-5</v>
      </c>
      <c r="E16" s="5">
        <f t="shared" si="3"/>
        <v>6.5940549951911385E-5</v>
      </c>
      <c r="F16" s="5">
        <f t="shared" si="3"/>
        <v>6.1443822783309964E-5</v>
      </c>
      <c r="G16" s="5">
        <f t="shared" si="3"/>
        <v>-1.798319426717115E-5</v>
      </c>
      <c r="H16" s="5">
        <f t="shared" si="3"/>
        <v>1.0351006116542333E-4</v>
      </c>
      <c r="I16" s="5">
        <f t="shared" si="3"/>
        <v>2.7839092211507949E-5</v>
      </c>
    </row>
    <row r="17" spans="1:9">
      <c r="A17" s="1" t="s">
        <v>6</v>
      </c>
      <c r="B17" s="5">
        <f>B15/B2</f>
        <v>1.7652687578961754E-4</v>
      </c>
      <c r="C17" s="5">
        <f t="shared" ref="C17:I17" si="4">C15/C2</f>
        <v>1.3230375825864019E-4</v>
      </c>
      <c r="D17" s="5">
        <f t="shared" si="4"/>
        <v>1.1179741372229831E-4</v>
      </c>
      <c r="E17" s="5">
        <f t="shared" si="4"/>
        <v>1.0033319777970158E-4</v>
      </c>
      <c r="F17" s="5">
        <f t="shared" si="4"/>
        <v>9.2555322780423264E-5</v>
      </c>
      <c r="G17" s="5">
        <f t="shared" si="4"/>
        <v>7.4132236605824195E-5</v>
      </c>
      <c r="H17" s="5">
        <f t="shared" si="4"/>
        <v>7.8329068685766928E-5</v>
      </c>
      <c r="I17" s="5">
        <f t="shared" si="4"/>
        <v>7.2017821626484552E-5</v>
      </c>
    </row>
    <row r="18" spans="1:9">
      <c r="A18" t="s">
        <v>7</v>
      </c>
      <c r="B18" s="6">
        <f>B15/B15</f>
        <v>1</v>
      </c>
      <c r="C18" s="6">
        <f>C15/B15</f>
        <v>1.4989644796786423</v>
      </c>
      <c r="D18" s="6">
        <f>D15/B15</f>
        <v>1.8999500198859867</v>
      </c>
      <c r="E18" s="6">
        <f>E15/B15</f>
        <v>2.2734939896467075</v>
      </c>
      <c r="F18" s="6">
        <f>F15/B15</f>
        <v>2.6215646304965343</v>
      </c>
      <c r="G18" s="6">
        <f>G15/B15</f>
        <v>2.5196923564491347</v>
      </c>
      <c r="H18" s="6">
        <f>H15/B15</f>
        <v>3.1060623395036431</v>
      </c>
      <c r="I18" s="6">
        <f>I15/B15</f>
        <v>3.2637668934815101</v>
      </c>
    </row>
    <row r="19" spans="1:9">
      <c r="A19" s="1" t="s">
        <v>8</v>
      </c>
      <c r="B19" s="6">
        <f>B16/B16</f>
        <v>1</v>
      </c>
      <c r="C19" s="6">
        <f>C15/(B15*C2)</f>
        <v>0.74948223983932116</v>
      </c>
      <c r="D19" s="6">
        <f>D15/(B15*D2)</f>
        <v>0.63331667329532892</v>
      </c>
      <c r="E19" s="6">
        <f>E15/(B15*E2)</f>
        <v>0.56837349741167686</v>
      </c>
      <c r="F19" s="6">
        <f>F15/(B15*F2)</f>
        <v>0.5243129260993068</v>
      </c>
      <c r="G19" s="6">
        <f>G15/(B15*G2)</f>
        <v>0.41994872607485584</v>
      </c>
      <c r="H19" s="6">
        <f>H15/(B15*H2)</f>
        <v>0.44372319135766325</v>
      </c>
      <c r="I19" s="6">
        <f>I15/(B15*I2)</f>
        <v>0.40797086168518876</v>
      </c>
    </row>
    <row r="20" spans="1:9">
      <c r="A20" s="1" t="s">
        <v>9</v>
      </c>
      <c r="B20" s="7">
        <v>1</v>
      </c>
      <c r="C20" s="6">
        <f>(C15-B15)/B15</f>
        <v>0.49896447967864227</v>
      </c>
      <c r="D20" s="6">
        <f>(D15-C15)/B15</f>
        <v>0.40098554020734439</v>
      </c>
      <c r="E20" s="6">
        <f>(E15-D15)/B15</f>
        <v>0.37354396976072063</v>
      </c>
      <c r="F20" s="6">
        <f>(F15-E15)/B15</f>
        <v>0.34807064084982686</v>
      </c>
      <c r="G20" s="6">
        <f>(G15-F15)/B15</f>
        <v>-0.10187227404739939</v>
      </c>
      <c r="H20" s="6">
        <f>(H15-G15)/B15</f>
        <v>0.58636998305450827</v>
      </c>
      <c r="I20" s="6">
        <f>(I15-H15)/B15</f>
        <v>0.15770455397786692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B47" sqref="A40:B47"/>
    </sheetView>
  </sheetViews>
  <sheetFormatPr baseColWidth="10" defaultRowHeight="15" x14ac:dyDescent="0"/>
  <cols>
    <col min="2" max="2" width="16.1640625" customWidth="1"/>
  </cols>
  <sheetData>
    <row r="1" spans="1:9">
      <c r="A1" t="s">
        <v>22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>
      <c r="A2" t="s">
        <v>23</v>
      </c>
      <c r="B2" s="6">
        <v>1</v>
      </c>
      <c r="C2" s="6">
        <v>0.67051637338801906</v>
      </c>
      <c r="D2" s="6">
        <v>0.55548676563498145</v>
      </c>
      <c r="E2" s="6">
        <v>0.42609614181287253</v>
      </c>
      <c r="F2" s="6">
        <v>0.36749285840031048</v>
      </c>
      <c r="G2" s="6">
        <v>0.36020695694242066</v>
      </c>
      <c r="H2" s="6">
        <v>0.31342853832825934</v>
      </c>
      <c r="I2" s="6">
        <v>0.31280332683380407</v>
      </c>
    </row>
    <row r="3" spans="1:9">
      <c r="A3" t="s">
        <v>24</v>
      </c>
      <c r="B3" s="6">
        <v>1</v>
      </c>
      <c r="C3" s="6">
        <v>1.0760051592360611</v>
      </c>
      <c r="D3" s="6">
        <v>0.94331627938715945</v>
      </c>
      <c r="E3" s="6">
        <v>0.82586132678705493</v>
      </c>
      <c r="F3" s="6">
        <v>0.70781766599042517</v>
      </c>
      <c r="G3" s="6">
        <v>0.61082104075638344</v>
      </c>
      <c r="H3" s="6">
        <v>0.67001348090576007</v>
      </c>
      <c r="I3" s="6">
        <v>0.6299556785902648</v>
      </c>
    </row>
    <row r="4" spans="1:9">
      <c r="A4" t="s">
        <v>25</v>
      </c>
      <c r="B4" s="6">
        <v>1</v>
      </c>
      <c r="C4" s="6">
        <v>0.48436010987162947</v>
      </c>
      <c r="D4" s="6">
        <v>0.32722958040520683</v>
      </c>
      <c r="E4" s="6">
        <v>0.24346078646207578</v>
      </c>
      <c r="F4" s="6">
        <v>0.2533753930356879</v>
      </c>
      <c r="G4" s="6">
        <v>0.21522655829511594</v>
      </c>
      <c r="H4" s="6">
        <v>0.1516751686380029</v>
      </c>
      <c r="I4" s="6">
        <v>0.12406608419939782</v>
      </c>
    </row>
    <row r="5" spans="1:9">
      <c r="A5" t="s">
        <v>27</v>
      </c>
      <c r="B5" s="6">
        <v>1</v>
      </c>
      <c r="C5" s="6">
        <v>0.64901068308158305</v>
      </c>
      <c r="D5" s="6">
        <v>0.53498381146435947</v>
      </c>
      <c r="E5" s="6">
        <v>0.40484074400296355</v>
      </c>
      <c r="F5" s="6">
        <v>0.34929403375096446</v>
      </c>
      <c r="G5" s="6">
        <v>0.34688230687324245</v>
      </c>
      <c r="H5" s="6">
        <v>0.2944321861431351</v>
      </c>
      <c r="I5" s="6">
        <v>0.2959754087771066</v>
      </c>
    </row>
    <row r="10" spans="1:9">
      <c r="B10" t="s">
        <v>23</v>
      </c>
    </row>
    <row r="11" spans="1:9">
      <c r="A11">
        <v>1</v>
      </c>
      <c r="B11" s="13">
        <v>1</v>
      </c>
    </row>
    <row r="12" spans="1:9">
      <c r="A12">
        <v>2</v>
      </c>
      <c r="B12" s="13">
        <v>0.67051637338801906</v>
      </c>
    </row>
    <row r="13" spans="1:9">
      <c r="A13">
        <v>3</v>
      </c>
      <c r="B13" s="13">
        <v>0.55548676563498145</v>
      </c>
    </row>
    <row r="14" spans="1:9">
      <c r="A14">
        <v>4</v>
      </c>
      <c r="B14" s="13">
        <v>0.42609614181287253</v>
      </c>
    </row>
    <row r="15" spans="1:9">
      <c r="A15">
        <v>5</v>
      </c>
      <c r="B15" s="13">
        <v>0.36749285840031048</v>
      </c>
    </row>
    <row r="16" spans="1:9">
      <c r="A16">
        <v>6</v>
      </c>
      <c r="B16" s="13">
        <v>0.36020695694242066</v>
      </c>
    </row>
    <row r="17" spans="1:2">
      <c r="A17">
        <v>7</v>
      </c>
      <c r="B17" s="13">
        <v>0.31342853832825934</v>
      </c>
    </row>
    <row r="18" spans="1:2">
      <c r="A18">
        <v>8</v>
      </c>
      <c r="B18" s="13">
        <v>0.31280332683380407</v>
      </c>
    </row>
    <row r="19" spans="1:2">
      <c r="B19" s="13"/>
    </row>
    <row r="20" spans="1:2">
      <c r="B20" s="13" t="s">
        <v>24</v>
      </c>
    </row>
    <row r="21" spans="1:2">
      <c r="A21">
        <v>1</v>
      </c>
      <c r="B21" s="13">
        <v>1</v>
      </c>
    </row>
    <row r="22" spans="1:2">
      <c r="A22">
        <v>2</v>
      </c>
      <c r="B22" s="13">
        <v>1.0760051592360611</v>
      </c>
    </row>
    <row r="23" spans="1:2">
      <c r="A23">
        <v>3</v>
      </c>
      <c r="B23" s="13">
        <v>0.94331627938715945</v>
      </c>
    </row>
    <row r="24" spans="1:2">
      <c r="A24">
        <v>4</v>
      </c>
      <c r="B24" s="13">
        <v>0.82586132678705493</v>
      </c>
    </row>
    <row r="25" spans="1:2">
      <c r="A25">
        <v>5</v>
      </c>
      <c r="B25" s="13">
        <v>0.70781766599042517</v>
      </c>
    </row>
    <row r="26" spans="1:2">
      <c r="A26">
        <v>6</v>
      </c>
      <c r="B26" s="13">
        <v>0.61082104075638344</v>
      </c>
    </row>
    <row r="27" spans="1:2">
      <c r="A27">
        <v>7</v>
      </c>
      <c r="B27" s="13">
        <v>0.67001348090576007</v>
      </c>
    </row>
    <row r="28" spans="1:2">
      <c r="A28">
        <v>8</v>
      </c>
      <c r="B28" s="13">
        <v>0.6299556785902648</v>
      </c>
    </row>
    <row r="29" spans="1:2">
      <c r="B29" s="13"/>
    </row>
    <row r="30" spans="1:2">
      <c r="B30" s="13" t="s">
        <v>25</v>
      </c>
    </row>
    <row r="31" spans="1:2">
      <c r="A31">
        <v>1</v>
      </c>
      <c r="B31" s="13">
        <v>1</v>
      </c>
    </row>
    <row r="32" spans="1:2">
      <c r="A32">
        <v>2</v>
      </c>
      <c r="B32" s="13">
        <v>0.48436010987162947</v>
      </c>
    </row>
    <row r="33" spans="1:2">
      <c r="A33">
        <v>3</v>
      </c>
      <c r="B33" s="13">
        <v>0.32722958040520683</v>
      </c>
    </row>
    <row r="34" spans="1:2">
      <c r="A34">
        <v>4</v>
      </c>
      <c r="B34" s="13">
        <v>0.24346078646207578</v>
      </c>
    </row>
    <row r="35" spans="1:2">
      <c r="A35">
        <v>5</v>
      </c>
      <c r="B35" s="13">
        <v>0.2533753930356879</v>
      </c>
    </row>
    <row r="36" spans="1:2">
      <c r="A36">
        <v>6</v>
      </c>
      <c r="B36" s="13">
        <v>0.21522655829511594</v>
      </c>
    </row>
    <row r="37" spans="1:2">
      <c r="A37">
        <v>7</v>
      </c>
      <c r="B37" s="13">
        <v>0.1516751686380029</v>
      </c>
    </row>
    <row r="38" spans="1:2">
      <c r="A38">
        <v>8</v>
      </c>
      <c r="B38" s="13">
        <v>0.12406608419939782</v>
      </c>
    </row>
    <row r="39" spans="1:2">
      <c r="B39" s="13" t="s">
        <v>27</v>
      </c>
    </row>
    <row r="40" spans="1:2">
      <c r="A40">
        <v>1</v>
      </c>
      <c r="B40" s="13">
        <v>1</v>
      </c>
    </row>
    <row r="41" spans="1:2">
      <c r="A41">
        <v>2</v>
      </c>
      <c r="B41" s="13">
        <v>0.64901068308158305</v>
      </c>
    </row>
    <row r="42" spans="1:2">
      <c r="A42">
        <v>3</v>
      </c>
      <c r="B42" s="13">
        <v>0.53498381146435947</v>
      </c>
    </row>
    <row r="43" spans="1:2">
      <c r="A43">
        <v>4</v>
      </c>
      <c r="B43" s="13">
        <v>0.40484074400296355</v>
      </c>
    </row>
    <row r="44" spans="1:2">
      <c r="A44">
        <v>5</v>
      </c>
      <c r="B44" s="13">
        <v>0.34929403375096446</v>
      </c>
    </row>
    <row r="45" spans="1:2">
      <c r="A45">
        <v>6</v>
      </c>
      <c r="B45" s="13">
        <v>0.34688230687324245</v>
      </c>
    </row>
    <row r="46" spans="1:2">
      <c r="A46">
        <v>7</v>
      </c>
      <c r="B46" s="13">
        <v>0.2944321861431351</v>
      </c>
    </row>
    <row r="47" spans="1:2">
      <c r="A47">
        <v>8</v>
      </c>
      <c r="B47" s="13">
        <v>0.2959754087771066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include demarcation</vt:lpstr>
      <vt:lpstr>without-demarcation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Lingyuan Ke</dc:creator>
  <cp:lastModifiedBy>Diego Calderon</cp:lastModifiedBy>
  <dcterms:created xsi:type="dcterms:W3CDTF">2013-04-01T13:45:21Z</dcterms:created>
  <dcterms:modified xsi:type="dcterms:W3CDTF">2013-04-08T17:03:48Z</dcterms:modified>
</cp:coreProperties>
</file>