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le\Work\Projetos\datasets\polis\"/>
    </mc:Choice>
  </mc:AlternateContent>
  <xr:revisionPtr revIDLastSave="0" documentId="13_ncr:1_{75A603D1-6A15-4ACC-AE1B-D4D7B422D6AC}" xr6:coauthVersionLast="47" xr6:coauthVersionMax="47" xr10:uidLastSave="{00000000-0000-0000-0000-000000000000}"/>
  <bookViews>
    <workbookView xWindow="28680" yWindow="-120" windowWidth="29040" windowHeight="15840" xr2:uid="{63518E3F-A97C-4E68-816E-5CC1A6D12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G32" i="1"/>
  <c r="G31" i="1"/>
  <c r="G30" i="1"/>
  <c r="C30" i="1"/>
  <c r="D25" i="1" s="1"/>
  <c r="D3" i="1"/>
  <c r="D15" i="1" l="1"/>
  <c r="D16" i="1"/>
  <c r="D26" i="1"/>
  <c r="D27" i="1"/>
  <c r="D4" i="1"/>
  <c r="D14" i="1"/>
  <c r="D5" i="1"/>
  <c r="D17" i="1"/>
  <c r="D6" i="1"/>
  <c r="D18" i="1"/>
  <c r="D7" i="1"/>
  <c r="D19" i="1"/>
  <c r="D8" i="1"/>
  <c r="D20" i="1"/>
  <c r="D9" i="1"/>
  <c r="D21" i="1"/>
  <c r="D10" i="1"/>
  <c r="D22" i="1"/>
  <c r="D11" i="1"/>
  <c r="D23" i="1"/>
  <c r="D12" i="1"/>
  <c r="D24" i="1"/>
  <c r="D13" i="1"/>
</calcChain>
</file>

<file path=xl/sharedStrings.xml><?xml version="1.0" encoding="utf-8"?>
<sst xmlns="http://schemas.openxmlformats.org/spreadsheetml/2006/main" count="168" uniqueCount="49">
  <si>
    <t>%</t>
  </si>
  <si>
    <t>AVANTE</t>
  </si>
  <si>
    <t>PTdoB</t>
  </si>
  <si>
    <t>C</t>
  </si>
  <si>
    <t>-</t>
  </si>
  <si>
    <t>CIDADANIA</t>
  </si>
  <si>
    <t>PPS</t>
  </si>
  <si>
    <t>DEM</t>
  </si>
  <si>
    <t>MDB</t>
  </si>
  <si>
    <t>NOVO</t>
  </si>
  <si>
    <t>PATRIOTA</t>
  </si>
  <si>
    <t>PEN</t>
  </si>
  <si>
    <t>PCDOB</t>
  </si>
  <si>
    <t>PDT</t>
  </si>
  <si>
    <t>PL</t>
  </si>
  <si>
    <t>PR/PRONA</t>
  </si>
  <si>
    <t>PMN</t>
  </si>
  <si>
    <t>PODE</t>
  </si>
  <si>
    <t>PP</t>
  </si>
  <si>
    <t>PROS</t>
  </si>
  <si>
    <t>PSB</t>
  </si>
  <si>
    <t>PSC</t>
  </si>
  <si>
    <t>PSD</t>
  </si>
  <si>
    <t>PSDB</t>
  </si>
  <si>
    <t>PSL</t>
  </si>
  <si>
    <t>PSOL</t>
  </si>
  <si>
    <t>PT</t>
  </si>
  <si>
    <t>PTB</t>
  </si>
  <si>
    <t>PV</t>
  </si>
  <si>
    <t>REDE</t>
  </si>
  <si>
    <t>REPUBLICANOS</t>
  </si>
  <si>
    <t>PMR/PRB</t>
  </si>
  <si>
    <t>SOLIDARIEDADE</t>
  </si>
  <si>
    <t>Political Party</t>
  </si>
  <si>
    <t>Speeches</t>
  </si>
  <si>
    <t>Previous name</t>
  </si>
  <si>
    <t>Leaning according to the sources</t>
  </si>
  <si>
    <t>Congresso em Foco (2019)</t>
  </si>
  <si>
    <t>BBC (2017)</t>
  </si>
  <si>
    <t>O Globo (2016)</t>
  </si>
  <si>
    <t>Wikipedia (2021)</t>
  </si>
  <si>
    <t>Majority</t>
  </si>
  <si>
    <t>Total</t>
  </si>
  <si>
    <t># Political Parties</t>
  </si>
  <si>
    <t>L</t>
  </si>
  <si>
    <t>R</t>
  </si>
  <si>
    <t>Political Parties</t>
  </si>
  <si>
    <t>Right (R)</t>
  </si>
  <si>
    <t>Left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</si>
</sst>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2" fontId="1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1" fillId="2" borderId="0" xfId="0" applyFont="1" applyFill="1"/>
    <xf numFmtId="0" fontId="0" fillId="2" borderId="3" xfId="0" applyFill="1" applyBorder="1"/>
    <xf numFmtId="0" fontId="0" fillId="2" borderId="0" xfId="0" applyFill="1" applyBorder="1"/>
    <xf numFmtId="0" fontId="0" fillId="2" borderId="8" xfId="0" applyFill="1" applyBorder="1"/>
    <xf numFmtId="0" fontId="1" fillId="2" borderId="2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0" fillId="2" borderId="4" xfId="0" applyFill="1" applyBorder="1"/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8" tint="0.79998168889431442"/>
        </patternFill>
      </fill>
    </dxf>
    <dxf>
      <fill>
        <patternFill>
          <bgColor rgb="FFFFD5D5"/>
        </patternFill>
      </fill>
    </dxf>
    <dxf>
      <fill>
        <patternFill>
          <bgColor theme="8" tint="0.79998168889431442"/>
        </patternFill>
      </fill>
    </dxf>
    <dxf>
      <fill>
        <patternFill>
          <bgColor rgb="FFFFD5D5"/>
        </patternFill>
      </fill>
    </dxf>
    <dxf>
      <fill>
        <patternFill>
          <bgColor theme="8" tint="0.79998168889431442"/>
        </patternFill>
      </fill>
    </dxf>
    <dxf>
      <fill>
        <patternFill>
          <bgColor rgb="FFFFD5D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C8F2-3874-47D1-B319-9167607E25F9}">
  <dimension ref="A1:J32"/>
  <sheetViews>
    <sheetView tabSelected="1" workbookViewId="0">
      <selection activeCell="F29" sqref="F29:H32"/>
    </sheetView>
  </sheetViews>
  <sheetFormatPr defaultRowHeight="14.4" x14ac:dyDescent="0.3"/>
  <cols>
    <col min="1" max="1" width="14.33203125" bestFit="1" customWidth="1"/>
    <col min="2" max="2" width="13.5546875" bestFit="1" customWidth="1"/>
    <col min="4" max="4" width="8.88671875" style="5"/>
    <col min="5" max="5" width="3" customWidth="1"/>
    <col min="6" max="6" width="11.77734375" style="4" customWidth="1"/>
    <col min="7" max="7" width="8.88671875" style="4"/>
    <col min="8" max="8" width="11.21875" style="4" customWidth="1"/>
    <col min="9" max="9" width="10.33203125" style="4" customWidth="1"/>
    <col min="10" max="10" width="8.88671875" style="4"/>
  </cols>
  <sheetData>
    <row r="1" spans="1:10" x14ac:dyDescent="0.3">
      <c r="E1" s="7"/>
      <c r="F1" s="3" t="s">
        <v>36</v>
      </c>
      <c r="G1" s="3"/>
      <c r="H1" s="3"/>
      <c r="I1" s="3"/>
      <c r="J1" s="32"/>
    </row>
    <row r="2" spans="1:10" ht="40.799999999999997" customHeight="1" thickBot="1" x14ac:dyDescent="0.35">
      <c r="A2" s="1" t="s">
        <v>33</v>
      </c>
      <c r="B2" s="1" t="s">
        <v>35</v>
      </c>
      <c r="C2" s="1" t="s">
        <v>34</v>
      </c>
      <c r="D2" s="6" t="s">
        <v>0</v>
      </c>
      <c r="E2" s="22"/>
      <c r="F2" s="2" t="s">
        <v>39</v>
      </c>
      <c r="G2" s="2" t="s">
        <v>38</v>
      </c>
      <c r="H2" s="2" t="s">
        <v>37</v>
      </c>
      <c r="I2" s="2" t="s">
        <v>40</v>
      </c>
      <c r="J2" s="33" t="s">
        <v>41</v>
      </c>
    </row>
    <row r="3" spans="1:10" x14ac:dyDescent="0.3">
      <c r="A3" s="8" t="s">
        <v>1</v>
      </c>
      <c r="B3" s="9" t="s">
        <v>2</v>
      </c>
      <c r="C3" s="9">
        <v>311</v>
      </c>
      <c r="D3" s="10">
        <f>C3/SUM(C3:C27)*100</f>
        <v>0.9999678466930324</v>
      </c>
      <c r="E3" s="23"/>
      <c r="F3" s="11" t="s">
        <v>3</v>
      </c>
      <c r="G3" s="11" t="s">
        <v>44</v>
      </c>
      <c r="H3" s="11" t="s">
        <v>3</v>
      </c>
      <c r="I3" s="11" t="s">
        <v>44</v>
      </c>
      <c r="J3" s="34" t="s">
        <v>4</v>
      </c>
    </row>
    <row r="4" spans="1:10" x14ac:dyDescent="0.3">
      <c r="A4" s="13" t="s">
        <v>5</v>
      </c>
      <c r="B4" s="14" t="s">
        <v>6</v>
      </c>
      <c r="C4" s="14">
        <v>833</v>
      </c>
      <c r="D4" s="15">
        <f>C4/C30*100</f>
        <v>2.6783704704028808</v>
      </c>
      <c r="E4" s="24"/>
      <c r="F4" s="16" t="s">
        <v>44</v>
      </c>
      <c r="G4" s="16" t="s">
        <v>45</v>
      </c>
      <c r="H4" s="16" t="s">
        <v>44</v>
      </c>
      <c r="I4" s="16" t="s">
        <v>44</v>
      </c>
      <c r="J4" s="35" t="s">
        <v>44</v>
      </c>
    </row>
    <row r="5" spans="1:10" x14ac:dyDescent="0.3">
      <c r="A5" s="13" t="s">
        <v>7</v>
      </c>
      <c r="B5" s="14"/>
      <c r="C5" s="14">
        <v>1150</v>
      </c>
      <c r="D5" s="15">
        <f>C5/C30*100</f>
        <v>3.6976303012764862</v>
      </c>
      <c r="E5" s="24"/>
      <c r="F5" s="16" t="s">
        <v>3</v>
      </c>
      <c r="G5" s="16" t="s">
        <v>45</v>
      </c>
      <c r="H5" s="16" t="s">
        <v>45</v>
      </c>
      <c r="I5" s="16" t="s">
        <v>45</v>
      </c>
      <c r="J5" s="35" t="s">
        <v>45</v>
      </c>
    </row>
    <row r="6" spans="1:10" x14ac:dyDescent="0.3">
      <c r="A6" s="13" t="s">
        <v>8</v>
      </c>
      <c r="B6" s="14"/>
      <c r="C6" s="14">
        <v>1402</v>
      </c>
      <c r="D6" s="15">
        <f>C6/C30*100</f>
        <v>4.5078936368605511</v>
      </c>
      <c r="E6" s="24"/>
      <c r="F6" s="16" t="s">
        <v>3</v>
      </c>
      <c r="G6" s="16" t="s">
        <v>45</v>
      </c>
      <c r="H6" s="16" t="s">
        <v>3</v>
      </c>
      <c r="I6" s="16" t="s">
        <v>3</v>
      </c>
      <c r="J6" s="35" t="s">
        <v>4</v>
      </c>
    </row>
    <row r="7" spans="1:10" x14ac:dyDescent="0.3">
      <c r="A7" s="13" t="s">
        <v>9</v>
      </c>
      <c r="B7" s="14"/>
      <c r="C7" s="14">
        <v>587</v>
      </c>
      <c r="D7" s="15">
        <f>C7/C30*100</f>
        <v>1.8873991189993893</v>
      </c>
      <c r="E7" s="24"/>
      <c r="F7" s="16" t="s">
        <v>45</v>
      </c>
      <c r="G7" s="16"/>
      <c r="H7" s="16" t="s">
        <v>45</v>
      </c>
      <c r="I7" s="16" t="s">
        <v>45</v>
      </c>
      <c r="J7" s="35" t="s">
        <v>45</v>
      </c>
    </row>
    <row r="8" spans="1:10" x14ac:dyDescent="0.3">
      <c r="A8" s="13" t="s">
        <v>10</v>
      </c>
      <c r="B8" s="14" t="s">
        <v>11</v>
      </c>
      <c r="C8" s="14">
        <v>166</v>
      </c>
      <c r="D8" s="15">
        <f>C8/C30*100</f>
        <v>0.53374489566251881</v>
      </c>
      <c r="E8" s="24"/>
      <c r="F8" s="16" t="s">
        <v>3</v>
      </c>
      <c r="G8" s="16" t="s">
        <v>45</v>
      </c>
      <c r="H8" s="16" t="s">
        <v>45</v>
      </c>
      <c r="I8" s="16" t="s">
        <v>45</v>
      </c>
      <c r="J8" s="35" t="s">
        <v>45</v>
      </c>
    </row>
    <row r="9" spans="1:10" x14ac:dyDescent="0.3">
      <c r="A9" s="13" t="s">
        <v>12</v>
      </c>
      <c r="B9" s="14"/>
      <c r="C9" s="14">
        <v>1663</v>
      </c>
      <c r="D9" s="15">
        <f>C9/C30*100</f>
        <v>5.3470949487154753</v>
      </c>
      <c r="E9" s="24"/>
      <c r="F9" s="16" t="s">
        <v>4</v>
      </c>
      <c r="G9" s="16" t="s">
        <v>44</v>
      </c>
      <c r="H9" s="16" t="s">
        <v>44</v>
      </c>
      <c r="I9" s="16" t="s">
        <v>44</v>
      </c>
      <c r="J9" s="35" t="s">
        <v>44</v>
      </c>
    </row>
    <row r="10" spans="1:10" x14ac:dyDescent="0.3">
      <c r="A10" s="13" t="s">
        <v>13</v>
      </c>
      <c r="B10" s="14"/>
      <c r="C10" s="14">
        <v>1481</v>
      </c>
      <c r="D10" s="15">
        <f>C10/C30*100</f>
        <v>4.7619047619047619</v>
      </c>
      <c r="E10" s="24"/>
      <c r="F10" s="16" t="s">
        <v>44</v>
      </c>
      <c r="G10" s="16" t="s">
        <v>44</v>
      </c>
      <c r="H10" s="16" t="s">
        <v>44</v>
      </c>
      <c r="I10" s="16" t="s">
        <v>44</v>
      </c>
      <c r="J10" s="35" t="s">
        <v>44</v>
      </c>
    </row>
    <row r="11" spans="1:10" x14ac:dyDescent="0.3">
      <c r="A11" s="13" t="s">
        <v>14</v>
      </c>
      <c r="B11" s="14" t="s">
        <v>15</v>
      </c>
      <c r="C11" s="14">
        <v>1339</v>
      </c>
      <c r="D11" s="15">
        <f>C11/C30*100</f>
        <v>4.305327802964535</v>
      </c>
      <c r="E11" s="24"/>
      <c r="F11" s="16" t="s">
        <v>4</v>
      </c>
      <c r="G11" s="16" t="s">
        <v>45</v>
      </c>
      <c r="H11" s="16" t="s">
        <v>45</v>
      </c>
      <c r="I11" s="16" t="s">
        <v>45</v>
      </c>
      <c r="J11" s="35" t="s">
        <v>45</v>
      </c>
    </row>
    <row r="12" spans="1:10" x14ac:dyDescent="0.3">
      <c r="A12" s="13" t="s">
        <v>16</v>
      </c>
      <c r="B12" s="14"/>
      <c r="C12" s="14">
        <v>51</v>
      </c>
      <c r="D12" s="15">
        <f>C12/C30*100</f>
        <v>0.16398186553487026</v>
      </c>
      <c r="E12" s="24"/>
      <c r="F12" s="16" t="s">
        <v>4</v>
      </c>
      <c r="G12" s="16"/>
      <c r="H12" s="16" t="s">
        <v>44</v>
      </c>
      <c r="I12" s="16" t="s">
        <v>3</v>
      </c>
      <c r="J12" s="35" t="s">
        <v>4</v>
      </c>
    </row>
    <row r="13" spans="1:10" x14ac:dyDescent="0.3">
      <c r="A13" s="13" t="s">
        <v>17</v>
      </c>
      <c r="B13" s="14"/>
      <c r="C13" s="14">
        <v>808</v>
      </c>
      <c r="D13" s="15">
        <f>C13/C30*100</f>
        <v>2.5979872029838269</v>
      </c>
      <c r="E13" s="24"/>
      <c r="F13" s="16"/>
      <c r="G13" s="16" t="s">
        <v>45</v>
      </c>
      <c r="H13" s="16" t="s">
        <v>45</v>
      </c>
      <c r="I13" s="16" t="s">
        <v>45</v>
      </c>
      <c r="J13" s="35" t="s">
        <v>45</v>
      </c>
    </row>
    <row r="14" spans="1:10" x14ac:dyDescent="0.3">
      <c r="A14" s="13" t="s">
        <v>18</v>
      </c>
      <c r="B14" s="14"/>
      <c r="C14" s="14">
        <v>1394</v>
      </c>
      <c r="D14" s="15">
        <f>C14/C30*100</f>
        <v>4.4821709912864538</v>
      </c>
      <c r="E14" s="24"/>
      <c r="F14" s="16" t="s">
        <v>45</v>
      </c>
      <c r="G14" s="16" t="s">
        <v>45</v>
      </c>
      <c r="H14" s="16" t="s">
        <v>45</v>
      </c>
      <c r="I14" s="16" t="s">
        <v>45</v>
      </c>
      <c r="J14" s="35" t="s">
        <v>45</v>
      </c>
    </row>
    <row r="15" spans="1:10" x14ac:dyDescent="0.3">
      <c r="A15" s="13" t="s">
        <v>19</v>
      </c>
      <c r="B15" s="14"/>
      <c r="C15" s="14">
        <v>520</v>
      </c>
      <c r="D15" s="15">
        <f>C15/C30*100</f>
        <v>1.6719719623163241</v>
      </c>
      <c r="E15" s="24"/>
      <c r="F15" s="16" t="s">
        <v>44</v>
      </c>
      <c r="G15" s="16" t="s">
        <v>44</v>
      </c>
      <c r="H15" s="16" t="s">
        <v>3</v>
      </c>
      <c r="I15" s="16" t="s">
        <v>44</v>
      </c>
      <c r="J15" s="35" t="s">
        <v>44</v>
      </c>
    </row>
    <row r="16" spans="1:10" x14ac:dyDescent="0.3">
      <c r="A16" s="13" t="s">
        <v>20</v>
      </c>
      <c r="B16" s="14"/>
      <c r="C16" s="14">
        <v>2104</v>
      </c>
      <c r="D16" s="15">
        <f>C16/C30*100</f>
        <v>6.7650557859875891</v>
      </c>
      <c r="E16" s="24"/>
      <c r="F16" s="16" t="s">
        <v>44</v>
      </c>
      <c r="G16" s="16" t="s">
        <v>44</v>
      </c>
      <c r="H16" s="16" t="s">
        <v>44</v>
      </c>
      <c r="I16" s="16" t="s">
        <v>44</v>
      </c>
      <c r="J16" s="35" t="s">
        <v>44</v>
      </c>
    </row>
    <row r="17" spans="1:10" x14ac:dyDescent="0.3">
      <c r="A17" s="13" t="s">
        <v>21</v>
      </c>
      <c r="B17" s="14"/>
      <c r="C17" s="14">
        <v>667</v>
      </c>
      <c r="D17" s="15">
        <f>C17/C30*100</f>
        <v>2.144625574740362</v>
      </c>
      <c r="E17" s="24"/>
      <c r="F17" s="16" t="s">
        <v>45</v>
      </c>
      <c r="G17" s="16" t="s">
        <v>45</v>
      </c>
      <c r="H17" s="16" t="s">
        <v>45</v>
      </c>
      <c r="I17" s="16" t="s">
        <v>45</v>
      </c>
      <c r="J17" s="35" t="s">
        <v>45</v>
      </c>
    </row>
    <row r="18" spans="1:10" x14ac:dyDescent="0.3">
      <c r="A18" s="13" t="s">
        <v>22</v>
      </c>
      <c r="B18" s="14"/>
      <c r="C18" s="14">
        <v>1624</v>
      </c>
      <c r="D18" s="15">
        <f>C18/C30*100</f>
        <v>5.2216970515417511</v>
      </c>
      <c r="E18" s="24"/>
      <c r="F18" s="16" t="s">
        <v>3</v>
      </c>
      <c r="G18" s="16" t="s">
        <v>45</v>
      </c>
      <c r="H18" s="16" t="s">
        <v>45</v>
      </c>
      <c r="I18" s="16" t="s">
        <v>45</v>
      </c>
      <c r="J18" s="35" t="s">
        <v>45</v>
      </c>
    </row>
    <row r="19" spans="1:10" x14ac:dyDescent="0.3">
      <c r="A19" s="13" t="s">
        <v>23</v>
      </c>
      <c r="B19" s="14"/>
      <c r="C19" s="14">
        <v>1555</v>
      </c>
      <c r="D19" s="15">
        <f>C19/C30*100</f>
        <v>4.9998392334651625</v>
      </c>
      <c r="E19" s="24"/>
      <c r="F19" s="16" t="s">
        <v>4</v>
      </c>
      <c r="G19" s="16" t="s">
        <v>45</v>
      </c>
      <c r="H19" s="16" t="s">
        <v>3</v>
      </c>
      <c r="I19" s="16" t="s">
        <v>4</v>
      </c>
      <c r="J19" s="35" t="s">
        <v>4</v>
      </c>
    </row>
    <row r="20" spans="1:10" x14ac:dyDescent="0.3">
      <c r="A20" s="13" t="s">
        <v>24</v>
      </c>
      <c r="B20" s="14"/>
      <c r="C20" s="14">
        <v>2099</v>
      </c>
      <c r="D20" s="15">
        <f>C20/C30*100</f>
        <v>6.748979132503778</v>
      </c>
      <c r="E20" s="24"/>
      <c r="F20" s="16" t="s">
        <v>3</v>
      </c>
      <c r="G20" s="16" t="s">
        <v>45</v>
      </c>
      <c r="H20" s="16" t="s">
        <v>45</v>
      </c>
      <c r="I20" s="16" t="s">
        <v>45</v>
      </c>
      <c r="J20" s="35" t="s">
        <v>45</v>
      </c>
    </row>
    <row r="21" spans="1:10" x14ac:dyDescent="0.3">
      <c r="A21" s="13" t="s">
        <v>25</v>
      </c>
      <c r="B21" s="14"/>
      <c r="C21" s="14">
        <v>1976</v>
      </c>
      <c r="D21" s="15">
        <f>C21/C30*100</f>
        <v>6.3534934568020329</v>
      </c>
      <c r="E21" s="24"/>
      <c r="F21" s="16" t="s">
        <v>44</v>
      </c>
      <c r="G21" s="16" t="s">
        <v>44</v>
      </c>
      <c r="H21" s="16" t="s">
        <v>44</v>
      </c>
      <c r="I21" s="16" t="s">
        <v>44</v>
      </c>
      <c r="J21" s="35" t="s">
        <v>44</v>
      </c>
    </row>
    <row r="22" spans="1:10" x14ac:dyDescent="0.3">
      <c r="A22" s="13" t="s">
        <v>26</v>
      </c>
      <c r="B22" s="14"/>
      <c r="C22" s="14">
        <v>6965</v>
      </c>
      <c r="D22" s="15">
        <f>C22/C30*100</f>
        <v>22.39477830294846</v>
      </c>
      <c r="E22" s="24"/>
      <c r="F22" s="16" t="s">
        <v>44</v>
      </c>
      <c r="G22" s="16" t="s">
        <v>44</v>
      </c>
      <c r="H22" s="16" t="s">
        <v>44</v>
      </c>
      <c r="I22" s="16" t="s">
        <v>44</v>
      </c>
      <c r="J22" s="35" t="s">
        <v>44</v>
      </c>
    </row>
    <row r="23" spans="1:10" x14ac:dyDescent="0.3">
      <c r="A23" s="13" t="s">
        <v>27</v>
      </c>
      <c r="B23" s="14"/>
      <c r="C23" s="14">
        <v>444</v>
      </c>
      <c r="D23" s="15">
        <f>C23/C30*100</f>
        <v>1.4276068293624</v>
      </c>
      <c r="E23" s="24"/>
      <c r="F23" s="16" t="s">
        <v>4</v>
      </c>
      <c r="G23" s="16" t="s">
        <v>45</v>
      </c>
      <c r="H23" s="16" t="s">
        <v>45</v>
      </c>
      <c r="I23" s="16" t="s">
        <v>45</v>
      </c>
      <c r="J23" s="35" t="s">
        <v>45</v>
      </c>
    </row>
    <row r="24" spans="1:10" x14ac:dyDescent="0.3">
      <c r="A24" s="13" t="s">
        <v>28</v>
      </c>
      <c r="B24" s="14"/>
      <c r="C24" s="14">
        <v>227</v>
      </c>
      <c r="D24" s="15">
        <f>C24/C30*100</f>
        <v>0.72988006816501083</v>
      </c>
      <c r="E24" s="24"/>
      <c r="F24" s="16" t="s">
        <v>3</v>
      </c>
      <c r="G24" s="16" t="s">
        <v>45</v>
      </c>
      <c r="H24" s="16" t="s">
        <v>44</v>
      </c>
      <c r="I24" s="16" t="s">
        <v>44</v>
      </c>
      <c r="J24" s="35" t="s">
        <v>4</v>
      </c>
    </row>
    <row r="25" spans="1:10" x14ac:dyDescent="0.3">
      <c r="A25" s="13" t="s">
        <v>29</v>
      </c>
      <c r="B25" s="14"/>
      <c r="C25" s="14">
        <v>189</v>
      </c>
      <c r="D25" s="15">
        <f>C25/C30*100</f>
        <v>0.60769750168804859</v>
      </c>
      <c r="E25" s="24"/>
      <c r="F25" s="16" t="s">
        <v>4</v>
      </c>
      <c r="G25" s="16" t="s">
        <v>44</v>
      </c>
      <c r="H25" s="16" t="s">
        <v>44</v>
      </c>
      <c r="I25" s="16" t="s">
        <v>44</v>
      </c>
      <c r="J25" s="35" t="s">
        <v>44</v>
      </c>
    </row>
    <row r="26" spans="1:10" x14ac:dyDescent="0.3">
      <c r="A26" s="13" t="s">
        <v>30</v>
      </c>
      <c r="B26" s="14" t="s">
        <v>31</v>
      </c>
      <c r="C26" s="14">
        <v>960</v>
      </c>
      <c r="D26" s="15">
        <f>C26/C30*100</f>
        <v>3.0867174688916754</v>
      </c>
      <c r="E26" s="24"/>
      <c r="F26" s="16" t="s">
        <v>45</v>
      </c>
      <c r="G26" s="16" t="s">
        <v>45</v>
      </c>
      <c r="H26" s="16" t="s">
        <v>45</v>
      </c>
      <c r="I26" s="16" t="s">
        <v>45</v>
      </c>
      <c r="J26" s="35" t="s">
        <v>45</v>
      </c>
    </row>
    <row r="27" spans="1:10" ht="15" thickBot="1" x14ac:dyDescent="0.35">
      <c r="A27" s="17" t="s">
        <v>32</v>
      </c>
      <c r="B27" s="18"/>
      <c r="C27" s="18">
        <v>586</v>
      </c>
      <c r="D27" s="19">
        <f>C27/C30*100</f>
        <v>1.8841837883026271</v>
      </c>
      <c r="E27" s="25"/>
      <c r="F27" s="20" t="s">
        <v>4</v>
      </c>
      <c r="G27" s="20"/>
      <c r="H27" s="20" t="s">
        <v>3</v>
      </c>
      <c r="I27" s="20" t="s">
        <v>44</v>
      </c>
      <c r="J27" s="36" t="s">
        <v>4</v>
      </c>
    </row>
    <row r="28" spans="1:10" ht="15" thickBot="1" x14ac:dyDescent="0.35">
      <c r="A28" s="13"/>
      <c r="B28" s="14"/>
      <c r="C28" s="14"/>
      <c r="D28" s="15"/>
      <c r="E28" s="24"/>
      <c r="F28" s="16"/>
      <c r="G28" s="16"/>
      <c r="H28" s="16"/>
      <c r="I28" s="16"/>
      <c r="J28" s="16"/>
    </row>
    <row r="29" spans="1:10" ht="29.4" thickBot="1" x14ac:dyDescent="0.35">
      <c r="A29" s="13"/>
      <c r="B29" s="14"/>
      <c r="C29" s="14"/>
      <c r="D29" s="15"/>
      <c r="E29" s="24"/>
      <c r="F29"/>
      <c r="G29" s="38" t="s">
        <v>46</v>
      </c>
      <c r="H29" s="39" t="s">
        <v>34</v>
      </c>
      <c r="I29" s="16"/>
      <c r="J29" s="16"/>
    </row>
    <row r="30" spans="1:10" x14ac:dyDescent="0.3">
      <c r="A30" s="26" t="s">
        <v>42</v>
      </c>
      <c r="B30" s="28"/>
      <c r="C30" s="12">
        <f>SUM(C3:C27)</f>
        <v>31101</v>
      </c>
      <c r="E30" s="37"/>
      <c r="F30" s="30" t="s">
        <v>47</v>
      </c>
      <c r="G30" s="43">
        <f>COUNTIF(J3:J27,"R")</f>
        <v>11</v>
      </c>
      <c r="H30" s="44">
        <f>SUMIF(J3:J27,"R",C3:C27)</f>
        <v>11238</v>
      </c>
    </row>
    <row r="31" spans="1:10" ht="15" thickBot="1" x14ac:dyDescent="0.35">
      <c r="A31" s="27" t="s">
        <v>43</v>
      </c>
      <c r="B31" s="29"/>
      <c r="C31" s="21">
        <v>25</v>
      </c>
      <c r="E31" s="37"/>
      <c r="F31" s="31" t="s">
        <v>48</v>
      </c>
      <c r="G31" s="45">
        <f>COUNTIF(J3:J27,"L")</f>
        <v>8</v>
      </c>
      <c r="H31" s="46">
        <f>SUMIF(J3:J27,"L",C3:C27)</f>
        <v>15731</v>
      </c>
    </row>
    <row r="32" spans="1:10" ht="15" thickBot="1" x14ac:dyDescent="0.35">
      <c r="C32" s="14"/>
      <c r="E32" s="37"/>
      <c r="F32" s="40" t="s">
        <v>4</v>
      </c>
      <c r="G32" s="41">
        <f>COUNTIF(J3:J27,"-")</f>
        <v>6</v>
      </c>
      <c r="H32" s="42">
        <f>SUMIF(J3:J27,"-",C3:C27)</f>
        <v>4132</v>
      </c>
    </row>
  </sheetData>
  <mergeCells count="2">
    <mergeCell ref="F1:I1"/>
    <mergeCell ref="A31:B31"/>
  </mergeCells>
  <conditionalFormatting sqref="J3:J29">
    <cfRule type="cellIs" dxfId="3" priority="3" operator="equal">
      <formula>"L"</formula>
    </cfRule>
    <cfRule type="cellIs" dxfId="2" priority="4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Vieira</dc:creator>
  <cp:lastModifiedBy>Danielle Vieira</cp:lastModifiedBy>
  <dcterms:created xsi:type="dcterms:W3CDTF">2021-12-12T15:02:28Z</dcterms:created>
  <dcterms:modified xsi:type="dcterms:W3CDTF">2021-12-12T15:55:42Z</dcterms:modified>
</cp:coreProperties>
</file>