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xr:revisionPtr revIDLastSave="0" documentId="13_ncr:1_{60730C30-CFAF-4DC6-AE12-1ECFC7C0D6A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" sheetId="1" r:id="rId1"/>
    <sheet name="6" sheetId="2" r:id="rId2"/>
    <sheet name="1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3" l="1"/>
  <c r="K25" i="3"/>
  <c r="K24" i="3"/>
  <c r="K23" i="3"/>
  <c r="J26" i="2"/>
  <c r="F17" i="1"/>
</calcChain>
</file>

<file path=xl/sharedStrings.xml><?xml version="1.0" encoding="utf-8"?>
<sst xmlns="http://schemas.openxmlformats.org/spreadsheetml/2006/main" count="134" uniqueCount="110">
  <si>
    <t>Santiago Serrano González</t>
  </si>
  <si>
    <t>Octavio Andrés Prada Calderon</t>
  </si>
  <si>
    <t>Juan David Ramirez Lopez</t>
  </si>
  <si>
    <t>David Andrés Camelo Suarez</t>
  </si>
  <si>
    <t>valor</t>
  </si>
  <si>
    <t>venta</t>
  </si>
  <si>
    <t xml:space="preserve">producción </t>
  </si>
  <si>
    <t>Hombre</t>
  </si>
  <si>
    <t>VARIABLES</t>
  </si>
  <si>
    <t>Dama</t>
  </si>
  <si>
    <t>X1</t>
  </si>
  <si>
    <t>Cantidad de relojes para hombre</t>
  </si>
  <si>
    <t>X2</t>
  </si>
  <si>
    <t>Cantidad de relojes para dama</t>
  </si>
  <si>
    <t>Horas producción:</t>
  </si>
  <si>
    <t>F.O MIN Z=</t>
  </si>
  <si>
    <t>3000X1+2000X2</t>
  </si>
  <si>
    <t xml:space="preserve">Esta función es de minimización, pues buscamos que los costos de la fabricación de relojes sean menores, cumpliendo las restricciones dadas </t>
  </si>
  <si>
    <t>RESTRICCIONES</t>
  </si>
  <si>
    <t>R.HORAS HOMBRE</t>
  </si>
  <si>
    <t>8X1 +5X2 &lt;= 400</t>
  </si>
  <si>
    <t>R CANTIDAD RELOJES MUJER</t>
  </si>
  <si>
    <t>X2 &gt;= 60</t>
  </si>
  <si>
    <t>R CANTIDAD RELOJES HOMBRE</t>
  </si>
  <si>
    <t>X1&gt;=70</t>
  </si>
  <si>
    <t>NO NEGATIVOS</t>
  </si>
  <si>
    <t>X1,X2 &gt;=0</t>
  </si>
  <si>
    <t>NO TIENE SOLUCIÓN: Como se puede apreciar en el gráfico, el máximo de restricciones que tienen un area común es de dos, por lo que no existe un área factible que involucre las 3 restricciones. Entonces. podemos concluir que este problema no tiene solución</t>
  </si>
  <si>
    <t>Fibra de vidrio</t>
  </si>
  <si>
    <t>Litros de resina</t>
  </si>
  <si>
    <t>Catalizador (mg)</t>
  </si>
  <si>
    <t>Utilidad</t>
  </si>
  <si>
    <t>Recursos sema</t>
  </si>
  <si>
    <t>-</t>
  </si>
  <si>
    <t>Napoles</t>
  </si>
  <si>
    <t>Milan</t>
  </si>
  <si>
    <t>F.O  Z MAX</t>
  </si>
  <si>
    <t>Restricciones</t>
  </si>
  <si>
    <t>6000X1 + 9000X2</t>
  </si>
  <si>
    <t>R FIBRA DE VIDRIO</t>
  </si>
  <si>
    <t>8X1+5X2 &lt;= 400</t>
  </si>
  <si>
    <t>R RESINA</t>
  </si>
  <si>
    <t>6X1+6X2 &lt;= 360</t>
  </si>
  <si>
    <t>R CATALIZADOR</t>
  </si>
  <si>
    <t>5X1+10X2 &lt;= 500</t>
  </si>
  <si>
    <t>No negatividad</t>
  </si>
  <si>
    <t>X1,X2 &gt;= 0</t>
  </si>
  <si>
    <t>Reemplazando datos (Maximización)</t>
  </si>
  <si>
    <t>Punto A (Maximización)</t>
  </si>
  <si>
    <t>PUNTOS DE CORTE CON LOS EJES</t>
  </si>
  <si>
    <t>F Vidrio</t>
  </si>
  <si>
    <t>8(20)+5(40)</t>
  </si>
  <si>
    <t>6(20)+6(40)</t>
  </si>
  <si>
    <t>X1 = 0</t>
  </si>
  <si>
    <t>X2=0</t>
  </si>
  <si>
    <t>5(20)+10(40)</t>
  </si>
  <si>
    <t>X2 = 80</t>
  </si>
  <si>
    <t>X1=50</t>
  </si>
  <si>
    <t>F.O</t>
  </si>
  <si>
    <t>6000(20) + 9000(40)</t>
  </si>
  <si>
    <t>Punto B</t>
  </si>
  <si>
    <t>100/3</t>
  </si>
  <si>
    <t>80/3</t>
  </si>
  <si>
    <t>X2 = 60</t>
  </si>
  <si>
    <t>X1=60</t>
  </si>
  <si>
    <t>8(100/3)+5(80/3)</t>
  </si>
  <si>
    <t>6(100/3)+6(80/3)</t>
  </si>
  <si>
    <t>5(100/3)+10(80/3)</t>
  </si>
  <si>
    <t>6000(100/3) + 9000(80/3)</t>
  </si>
  <si>
    <t>X2 = 50</t>
  </si>
  <si>
    <t>X1=100</t>
  </si>
  <si>
    <t>SOLUCIÓN ÚNICA</t>
  </si>
  <si>
    <t>La solución directa y única es x1=20 y x2=40, para obtener una utilidad máxima de la siguiente forma: Max Z:6000(20)+9000(40)=480000</t>
  </si>
  <si>
    <t>Para esta solución se deben producir 20 tinas referencia Nápoles y 40 tinas referencia Milán para obtener una utilidad de 480000</t>
  </si>
  <si>
    <t>En esta solución se consumen exactamente 360 litros de resina y 500 miligramos de catalizador, de modo que no sobrarían estos recursos</t>
  </si>
  <si>
    <t>Se consumen también 360 metros de fibra de vidrio, y dado que teniamos disponibilidad de 400 metros, nos quedarían sobrando 40 metros</t>
  </si>
  <si>
    <t>SOLUCION</t>
  </si>
  <si>
    <t>VARIABLES:</t>
  </si>
  <si>
    <t>Cantidad de salas a producir</t>
  </si>
  <si>
    <t>Cantidad de comedores a producir</t>
  </si>
  <si>
    <t>F.O MAX Z:</t>
  </si>
  <si>
    <t>(14-12)X1 + (17-11)X2</t>
  </si>
  <si>
    <t>2X1 + 6X2</t>
  </si>
  <si>
    <t>PUNTO OPTIMO:</t>
  </si>
  <si>
    <t>RESTRICCIONES:</t>
  </si>
  <si>
    <t>X1 = 5</t>
  </si>
  <si>
    <t>X2 = 5</t>
  </si>
  <si>
    <t>R maquina 1</t>
  </si>
  <si>
    <t>4X1+6X2 &lt;= 100</t>
  </si>
  <si>
    <t>R maquina 2</t>
  </si>
  <si>
    <t>16X1 &lt;= 80</t>
  </si>
  <si>
    <t>REEMPLAZO DE DATOS</t>
  </si>
  <si>
    <t>R maquina 3</t>
  </si>
  <si>
    <t>14X1+18X2 &lt;= 160</t>
  </si>
  <si>
    <t>Funcion</t>
  </si>
  <si>
    <t>Valor</t>
  </si>
  <si>
    <t>Cumple</t>
  </si>
  <si>
    <t>R venta salas</t>
  </si>
  <si>
    <t>X1 &gt;= 5</t>
  </si>
  <si>
    <t xml:space="preserve">2*5+6*5 </t>
  </si>
  <si>
    <t>No negativos</t>
  </si>
  <si>
    <t>4*5+6*5</t>
  </si>
  <si>
    <t>16*5</t>
  </si>
  <si>
    <t>14*5+18*5</t>
  </si>
  <si>
    <t>ANALISIS</t>
  </si>
  <si>
    <t>La solución directa y única es x1=5 y x2=5, para obtener una utilidad máxima de la siguiente forma: Max Z:2(5)+6(5)=40</t>
  </si>
  <si>
    <t>Para esta solución se deben producir 5 salas y 5 comedores para obetenr una utilidad de 40</t>
  </si>
  <si>
    <t>En esta solución se consumen 50 horas de la máquina 1, que tiene disponibilidad de 100, por lo que hubo un sobrante de 50 horas</t>
  </si>
  <si>
    <t>En esta solución se consumen 80 horas de la máquina 2, que tiene disponibilidad de 80, por lo que no hubo sobrante</t>
  </si>
  <si>
    <t>En esta solución se consumen 160 horas de la máquina 3, que tiene disponibilidad de 160, por lo que no hubo 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</si>
</sst>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7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4" fillId="0" borderId="3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72300" cy="1990725"/>
    <xdr:pic>
      <xdr:nvPicPr>
        <xdr:cNvPr id="2" name="image2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200025</xdr:rowOff>
    </xdr:from>
    <xdr:ext cx="8867775" cy="495300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81675" cy="1762125"/>
    <xdr:pic>
      <xdr:nvPicPr>
        <xdr:cNvPr id="2" name="image5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81675" cy="1762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11</xdr:row>
      <xdr:rowOff>161925</xdr:rowOff>
    </xdr:from>
    <xdr:ext cx="4876800" cy="3581400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43700" cy="200025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933450</xdr:colOff>
      <xdr:row>0</xdr:row>
      <xdr:rowOff>190500</xdr:rowOff>
    </xdr:from>
    <xdr:ext cx="4867275" cy="3028950"/>
    <xdr:pic>
      <xdr:nvPicPr>
        <xdr:cNvPr id="3" name="image6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54"/>
  <sheetViews>
    <sheetView workbookViewId="0">
      <selection activeCell="L11" sqref="L11:O14"/>
    </sheetView>
  </sheetViews>
  <sheetFormatPr baseColWidth="10" defaultColWidth="12.5703125" defaultRowHeight="15.75" customHeight="1" x14ac:dyDescent="0.2"/>
  <cols>
    <col min="1" max="1" width="18.42578125" customWidth="1"/>
    <col min="2" max="2" width="14.5703125" customWidth="1"/>
    <col min="5" max="5" width="15" customWidth="1"/>
  </cols>
  <sheetData>
    <row r="2" spans="1:14" ht="15.75" customHeight="1" x14ac:dyDescent="0.2">
      <c r="K2" s="17" t="s">
        <v>0</v>
      </c>
      <c r="L2" s="17"/>
      <c r="M2" s="18"/>
      <c r="N2" s="18"/>
    </row>
    <row r="3" spans="1:14" ht="15.75" customHeight="1" x14ac:dyDescent="0.2">
      <c r="K3" s="17" t="s">
        <v>1</v>
      </c>
      <c r="L3" s="17"/>
      <c r="M3" s="18"/>
      <c r="N3" s="18"/>
    </row>
    <row r="4" spans="1:14" ht="15.75" customHeight="1" x14ac:dyDescent="0.2">
      <c r="K4" s="17" t="s">
        <v>2</v>
      </c>
      <c r="L4" s="17"/>
      <c r="M4" s="18"/>
      <c r="N4" s="18"/>
    </row>
    <row r="5" spans="1:14" ht="15.75" customHeight="1" x14ac:dyDescent="0.2">
      <c r="K5" s="17" t="s">
        <v>3</v>
      </c>
      <c r="L5" s="17"/>
      <c r="M5" s="18"/>
      <c r="N5" s="18"/>
    </row>
    <row r="11" spans="1:14" ht="15.75" customHeight="1" x14ac:dyDescent="0.3">
      <c r="L11" s="1"/>
    </row>
    <row r="12" spans="1:14" ht="15.75" customHeight="1" x14ac:dyDescent="0.3">
      <c r="L12" s="1"/>
    </row>
    <row r="13" spans="1:14" ht="21.75" x14ac:dyDescent="0.3">
      <c r="F13" s="2" t="s">
        <v>4</v>
      </c>
      <c r="G13" s="2" t="s">
        <v>5</v>
      </c>
      <c r="H13" s="2" t="s">
        <v>6</v>
      </c>
      <c r="L13" s="1"/>
    </row>
    <row r="14" spans="1:14" ht="21.75" x14ac:dyDescent="0.3">
      <c r="E14" s="2" t="s">
        <v>7</v>
      </c>
      <c r="F14" s="2">
        <v>3000</v>
      </c>
      <c r="G14" s="2">
        <v>70</v>
      </c>
      <c r="H14" s="2">
        <v>8</v>
      </c>
      <c r="L14" s="1"/>
    </row>
    <row r="15" spans="1:14" x14ac:dyDescent="0.2">
      <c r="A15" s="3" t="s">
        <v>8</v>
      </c>
      <c r="E15" s="2" t="s">
        <v>9</v>
      </c>
      <c r="F15" s="2">
        <v>2000</v>
      </c>
      <c r="G15" s="2">
        <v>60</v>
      </c>
      <c r="H15" s="2">
        <v>5</v>
      </c>
    </row>
    <row r="16" spans="1:14" x14ac:dyDescent="0.2">
      <c r="A16" s="2" t="s">
        <v>10</v>
      </c>
      <c r="B16" s="11" t="s">
        <v>11</v>
      </c>
      <c r="C16" s="12"/>
    </row>
    <row r="17" spans="1:6" x14ac:dyDescent="0.2">
      <c r="A17" s="2" t="s">
        <v>12</v>
      </c>
      <c r="B17" s="11" t="s">
        <v>13</v>
      </c>
      <c r="C17" s="12"/>
      <c r="E17" s="2" t="s">
        <v>14</v>
      </c>
      <c r="F17" s="4">
        <f>8*25*2</f>
        <v>400</v>
      </c>
    </row>
    <row r="19" spans="1:6" x14ac:dyDescent="0.2">
      <c r="A19" s="3" t="s">
        <v>15</v>
      </c>
      <c r="B19" s="2" t="s">
        <v>16</v>
      </c>
      <c r="C19" s="2" t="s">
        <v>17</v>
      </c>
    </row>
    <row r="21" spans="1:6" x14ac:dyDescent="0.2">
      <c r="A21" s="3" t="s">
        <v>18</v>
      </c>
    </row>
    <row r="22" spans="1:6" x14ac:dyDescent="0.2">
      <c r="A22" s="11" t="s">
        <v>19</v>
      </c>
      <c r="B22" s="12"/>
      <c r="C22" s="2" t="s">
        <v>20</v>
      </c>
    </row>
    <row r="23" spans="1:6" x14ac:dyDescent="0.2">
      <c r="A23" s="11" t="s">
        <v>21</v>
      </c>
      <c r="B23" s="12"/>
      <c r="C23" s="2" t="s">
        <v>22</v>
      </c>
    </row>
    <row r="24" spans="1:6" x14ac:dyDescent="0.2">
      <c r="A24" s="11" t="s">
        <v>23</v>
      </c>
      <c r="B24" s="12"/>
      <c r="C24" s="2" t="s">
        <v>24</v>
      </c>
    </row>
    <row r="25" spans="1:6" x14ac:dyDescent="0.2">
      <c r="A25" s="2" t="s">
        <v>25</v>
      </c>
      <c r="C25" s="2" t="s">
        <v>26</v>
      </c>
      <c r="D25" s="2"/>
    </row>
    <row r="26" spans="1:6" ht="15.75" customHeight="1" x14ac:dyDescent="0.2">
      <c r="A26" s="12"/>
      <c r="B26" s="12"/>
    </row>
    <row r="54" spans="1:1" ht="12.75" x14ac:dyDescent="0.2">
      <c r="A54" s="2" t="s">
        <v>27</v>
      </c>
    </row>
  </sheetData>
  <mergeCells count="6">
    <mergeCell ref="A26:B26"/>
    <mergeCell ref="B16:C16"/>
    <mergeCell ref="B17:C17"/>
    <mergeCell ref="A22:B22"/>
    <mergeCell ref="A23:B23"/>
    <mergeCell ref="A24:B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H2:N35"/>
  <sheetViews>
    <sheetView tabSelected="1" workbookViewId="0">
      <selection activeCell="H13" sqref="H13"/>
    </sheetView>
  </sheetViews>
  <sheetFormatPr baseColWidth="10" defaultColWidth="12.5703125" defaultRowHeight="15.75" customHeight="1" x14ac:dyDescent="0.2"/>
  <cols>
    <col min="8" max="8" width="14.5703125" customWidth="1"/>
    <col min="9" max="9" width="16.5703125" customWidth="1"/>
    <col min="10" max="10" width="15.28515625" customWidth="1"/>
    <col min="11" max="11" width="14.85546875" customWidth="1"/>
    <col min="12" max="12" width="16.42578125" customWidth="1"/>
    <col min="13" max="13" width="16.7109375" customWidth="1"/>
  </cols>
  <sheetData>
    <row r="2" spans="8:14" x14ac:dyDescent="0.2">
      <c r="J2" s="5"/>
      <c r="K2" s="6" t="s">
        <v>28</v>
      </c>
      <c r="L2" s="6" t="s">
        <v>29</v>
      </c>
      <c r="M2" s="6" t="s">
        <v>30</v>
      </c>
      <c r="N2" s="6" t="s">
        <v>31</v>
      </c>
    </row>
    <row r="3" spans="8:14" x14ac:dyDescent="0.2">
      <c r="I3" s="5"/>
      <c r="J3" s="6" t="s">
        <v>32</v>
      </c>
      <c r="K3" s="6">
        <v>400</v>
      </c>
      <c r="L3" s="6">
        <v>360</v>
      </c>
      <c r="M3" s="6">
        <v>500</v>
      </c>
      <c r="N3" s="6" t="s">
        <v>33</v>
      </c>
    </row>
    <row r="4" spans="8:14" x14ac:dyDescent="0.2">
      <c r="I4" s="6" t="s">
        <v>10</v>
      </c>
      <c r="J4" s="6" t="s">
        <v>34</v>
      </c>
      <c r="K4" s="6">
        <v>8</v>
      </c>
      <c r="L4" s="6">
        <v>6</v>
      </c>
      <c r="M4" s="6">
        <v>5</v>
      </c>
      <c r="N4" s="6">
        <v>6000</v>
      </c>
    </row>
    <row r="5" spans="8:14" x14ac:dyDescent="0.2">
      <c r="I5" s="6" t="s">
        <v>12</v>
      </c>
      <c r="J5" s="6" t="s">
        <v>35</v>
      </c>
      <c r="K5" s="6">
        <v>5</v>
      </c>
      <c r="L5" s="6">
        <v>6</v>
      </c>
      <c r="M5" s="6">
        <v>10</v>
      </c>
      <c r="N5" s="6">
        <v>9000</v>
      </c>
    </row>
    <row r="7" spans="8:14" x14ac:dyDescent="0.2">
      <c r="H7" s="2" t="s">
        <v>36</v>
      </c>
      <c r="J7" s="2" t="s">
        <v>37</v>
      </c>
    </row>
    <row r="8" spans="8:14" x14ac:dyDescent="0.2">
      <c r="H8" s="2" t="s">
        <v>38</v>
      </c>
      <c r="J8" s="2" t="s">
        <v>39</v>
      </c>
      <c r="K8" s="2" t="s">
        <v>40</v>
      </c>
    </row>
    <row r="9" spans="8:14" x14ac:dyDescent="0.2">
      <c r="J9" s="2" t="s">
        <v>41</v>
      </c>
      <c r="K9" s="2" t="s">
        <v>42</v>
      </c>
    </row>
    <row r="10" spans="8:14" x14ac:dyDescent="0.2">
      <c r="J10" s="2" t="s">
        <v>43</v>
      </c>
      <c r="K10" s="2" t="s">
        <v>44</v>
      </c>
    </row>
    <row r="11" spans="8:14" x14ac:dyDescent="0.2">
      <c r="J11" s="2" t="s">
        <v>45</v>
      </c>
      <c r="K11" s="2" t="s">
        <v>46</v>
      </c>
    </row>
    <row r="14" spans="8:14" x14ac:dyDescent="0.2">
      <c r="H14" s="2" t="s">
        <v>47</v>
      </c>
    </row>
    <row r="15" spans="8:14" x14ac:dyDescent="0.2">
      <c r="H15" s="7" t="s">
        <v>48</v>
      </c>
      <c r="I15" s="2">
        <v>20</v>
      </c>
      <c r="J15" s="2">
        <v>40</v>
      </c>
      <c r="L15" s="13" t="s">
        <v>49</v>
      </c>
      <c r="M15" s="14"/>
    </row>
    <row r="16" spans="8:14" x14ac:dyDescent="0.2">
      <c r="H16" s="2" t="s">
        <v>50</v>
      </c>
      <c r="I16" s="2" t="s">
        <v>51</v>
      </c>
      <c r="J16" s="2">
        <v>360</v>
      </c>
      <c r="L16" s="6" t="s">
        <v>39</v>
      </c>
      <c r="M16" s="5"/>
    </row>
    <row r="17" spans="8:13" x14ac:dyDescent="0.2">
      <c r="H17" s="2" t="s">
        <v>41</v>
      </c>
      <c r="I17" s="2" t="s">
        <v>52</v>
      </c>
      <c r="J17" s="2">
        <v>360</v>
      </c>
      <c r="L17" s="6" t="s">
        <v>53</v>
      </c>
      <c r="M17" s="6" t="s">
        <v>54</v>
      </c>
    </row>
    <row r="18" spans="8:13" x14ac:dyDescent="0.2">
      <c r="H18" s="2" t="s">
        <v>43</v>
      </c>
      <c r="I18" s="2" t="s">
        <v>55</v>
      </c>
      <c r="J18" s="2">
        <v>500</v>
      </c>
      <c r="L18" s="8" t="s">
        <v>56</v>
      </c>
      <c r="M18" s="8" t="s">
        <v>57</v>
      </c>
    </row>
    <row r="19" spans="8:13" x14ac:dyDescent="0.2">
      <c r="H19" s="2" t="s">
        <v>58</v>
      </c>
      <c r="I19" s="2" t="s">
        <v>59</v>
      </c>
      <c r="J19" s="2">
        <v>480000</v>
      </c>
      <c r="L19" s="5"/>
      <c r="M19" s="5"/>
    </row>
    <row r="20" spans="8:13" x14ac:dyDescent="0.2">
      <c r="L20" s="6" t="s">
        <v>41</v>
      </c>
      <c r="M20" s="5"/>
    </row>
    <row r="21" spans="8:13" x14ac:dyDescent="0.2">
      <c r="L21" s="6" t="s">
        <v>53</v>
      </c>
      <c r="M21" s="6" t="s">
        <v>54</v>
      </c>
    </row>
    <row r="22" spans="8:13" x14ac:dyDescent="0.2">
      <c r="H22" s="2" t="s">
        <v>60</v>
      </c>
      <c r="I22" s="2" t="s">
        <v>61</v>
      </c>
      <c r="J22" s="2" t="s">
        <v>62</v>
      </c>
      <c r="L22" s="8" t="s">
        <v>63</v>
      </c>
      <c r="M22" s="8" t="s">
        <v>64</v>
      </c>
    </row>
    <row r="23" spans="8:13" x14ac:dyDescent="0.2">
      <c r="H23" s="2" t="s">
        <v>50</v>
      </c>
      <c r="I23" s="2" t="s">
        <v>65</v>
      </c>
      <c r="J23" s="2">
        <v>400</v>
      </c>
      <c r="L23" s="5"/>
      <c r="M23" s="5"/>
    </row>
    <row r="24" spans="8:13" x14ac:dyDescent="0.2">
      <c r="H24" s="2" t="s">
        <v>41</v>
      </c>
      <c r="I24" s="2" t="s">
        <v>66</v>
      </c>
      <c r="J24" s="2">
        <v>360</v>
      </c>
      <c r="L24" s="6" t="s">
        <v>43</v>
      </c>
      <c r="M24" s="5"/>
    </row>
    <row r="25" spans="8:13" x14ac:dyDescent="0.2">
      <c r="H25" s="2" t="s">
        <v>43</v>
      </c>
      <c r="I25" s="2" t="s">
        <v>67</v>
      </c>
      <c r="J25" s="2">
        <v>433</v>
      </c>
      <c r="L25" s="6" t="s">
        <v>53</v>
      </c>
      <c r="M25" s="6" t="s">
        <v>54</v>
      </c>
    </row>
    <row r="26" spans="8:13" x14ac:dyDescent="0.2">
      <c r="H26" s="2" t="s">
        <v>58</v>
      </c>
      <c r="I26" s="2" t="s">
        <v>68</v>
      </c>
      <c r="J26" s="4">
        <f>6000*(100/3)+9000*(80/3)</f>
        <v>440000</v>
      </c>
      <c r="L26" s="8" t="s">
        <v>69</v>
      </c>
      <c r="M26" s="8" t="s">
        <v>70</v>
      </c>
    </row>
    <row r="28" spans="8:13" x14ac:dyDescent="0.2">
      <c r="H28" s="2"/>
      <c r="I28" s="2"/>
    </row>
    <row r="29" spans="8:13" x14ac:dyDescent="0.2">
      <c r="H29" s="2"/>
    </row>
    <row r="31" spans="8:13" x14ac:dyDescent="0.2">
      <c r="H31" s="2" t="s">
        <v>71</v>
      </c>
    </row>
    <row r="32" spans="8:13" x14ac:dyDescent="0.2">
      <c r="H32" s="2" t="s">
        <v>72</v>
      </c>
    </row>
    <row r="33" spans="8:8" x14ac:dyDescent="0.2">
      <c r="H33" s="2" t="s">
        <v>73</v>
      </c>
    </row>
    <row r="34" spans="8:8" x14ac:dyDescent="0.2">
      <c r="H34" s="2" t="s">
        <v>74</v>
      </c>
    </row>
    <row r="35" spans="8:8" x14ac:dyDescent="0.2">
      <c r="H35" s="2" t="s">
        <v>75</v>
      </c>
    </row>
  </sheetData>
  <mergeCells count="1">
    <mergeCell ref="L15:M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4"/>
  <sheetViews>
    <sheetView workbookViewId="0"/>
  </sheetViews>
  <sheetFormatPr baseColWidth="10" defaultColWidth="12.5703125" defaultRowHeight="15.75" customHeight="1" x14ac:dyDescent="0.2"/>
  <sheetData>
    <row r="1" spans="1:9" x14ac:dyDescent="0.2">
      <c r="I1" s="3" t="s">
        <v>76</v>
      </c>
    </row>
    <row r="12" spans="1:9" x14ac:dyDescent="0.2">
      <c r="A12" s="3" t="s">
        <v>77</v>
      </c>
    </row>
    <row r="13" spans="1:9" x14ac:dyDescent="0.2">
      <c r="A13" s="2" t="s">
        <v>10</v>
      </c>
      <c r="B13" s="2" t="s">
        <v>78</v>
      </c>
    </row>
    <row r="14" spans="1:9" x14ac:dyDescent="0.2">
      <c r="A14" s="2" t="s">
        <v>12</v>
      </c>
      <c r="B14" s="2" t="s">
        <v>79</v>
      </c>
    </row>
    <row r="16" spans="1:9" x14ac:dyDescent="0.2">
      <c r="A16" s="3" t="s">
        <v>80</v>
      </c>
      <c r="B16" s="2" t="s">
        <v>81</v>
      </c>
    </row>
    <row r="17" spans="1:12" x14ac:dyDescent="0.2">
      <c r="B17" s="2" t="s">
        <v>82</v>
      </c>
    </row>
    <row r="18" spans="1:12" x14ac:dyDescent="0.2">
      <c r="I18" s="15" t="s">
        <v>83</v>
      </c>
      <c r="J18" s="12"/>
    </row>
    <row r="19" spans="1:12" x14ac:dyDescent="0.2">
      <c r="A19" s="3" t="s">
        <v>84</v>
      </c>
      <c r="I19" s="2" t="s">
        <v>85</v>
      </c>
      <c r="J19" s="2" t="s">
        <v>86</v>
      </c>
    </row>
    <row r="20" spans="1:12" x14ac:dyDescent="0.2">
      <c r="A20" s="2" t="s">
        <v>87</v>
      </c>
      <c r="B20" s="2" t="s">
        <v>88</v>
      </c>
    </row>
    <row r="21" spans="1:12" x14ac:dyDescent="0.2">
      <c r="A21" s="2" t="s">
        <v>89</v>
      </c>
      <c r="B21" s="2" t="s">
        <v>90</v>
      </c>
      <c r="I21" s="16" t="s">
        <v>91</v>
      </c>
      <c r="J21" s="14"/>
      <c r="K21" s="5"/>
      <c r="L21" s="5"/>
    </row>
    <row r="22" spans="1:12" x14ac:dyDescent="0.2">
      <c r="A22" s="2" t="s">
        <v>92</v>
      </c>
      <c r="B22" s="2" t="s">
        <v>93</v>
      </c>
      <c r="I22" s="5"/>
      <c r="J22" s="6" t="s">
        <v>94</v>
      </c>
      <c r="K22" s="6" t="s">
        <v>95</v>
      </c>
      <c r="L22" s="6" t="s">
        <v>96</v>
      </c>
    </row>
    <row r="23" spans="1:12" x14ac:dyDescent="0.2">
      <c r="A23" s="2" t="s">
        <v>97</v>
      </c>
      <c r="B23" s="2" t="s">
        <v>98</v>
      </c>
      <c r="I23" s="6" t="s">
        <v>58</v>
      </c>
      <c r="J23" s="6" t="s">
        <v>99</v>
      </c>
      <c r="K23" s="5">
        <f>2*5+6*5</f>
        <v>40</v>
      </c>
      <c r="L23" s="9"/>
    </row>
    <row r="24" spans="1:12" x14ac:dyDescent="0.2">
      <c r="A24" s="2" t="s">
        <v>100</v>
      </c>
      <c r="B24" s="2" t="s">
        <v>46</v>
      </c>
      <c r="I24" s="6" t="s">
        <v>87</v>
      </c>
      <c r="J24" s="6" t="s">
        <v>101</v>
      </c>
      <c r="K24" s="5">
        <f>4*5+6*5</f>
        <v>50</v>
      </c>
      <c r="L24" s="9"/>
    </row>
    <row r="25" spans="1:12" x14ac:dyDescent="0.2">
      <c r="I25" s="6" t="s">
        <v>89</v>
      </c>
      <c r="J25" s="6" t="s">
        <v>102</v>
      </c>
      <c r="K25" s="5">
        <f>16*5</f>
        <v>80</v>
      </c>
      <c r="L25" s="9"/>
    </row>
    <row r="26" spans="1:12" x14ac:dyDescent="0.2">
      <c r="I26" s="6" t="s">
        <v>92</v>
      </c>
      <c r="J26" s="6" t="s">
        <v>103</v>
      </c>
      <c r="K26" s="6">
        <f>14*5+18*5</f>
        <v>160</v>
      </c>
      <c r="L26" s="9"/>
    </row>
    <row r="27" spans="1:12" x14ac:dyDescent="0.2">
      <c r="I27" s="6" t="s">
        <v>97</v>
      </c>
      <c r="J27" s="6">
        <v>5</v>
      </c>
      <c r="K27" s="6">
        <v>5</v>
      </c>
      <c r="L27" s="9"/>
    </row>
    <row r="29" spans="1:12" x14ac:dyDescent="0.2">
      <c r="I29" s="3" t="s">
        <v>104</v>
      </c>
      <c r="J29" s="2" t="s">
        <v>71</v>
      </c>
    </row>
    <row r="30" spans="1:12" x14ac:dyDescent="0.2">
      <c r="I30" s="2" t="s">
        <v>105</v>
      </c>
    </row>
    <row r="31" spans="1:12" x14ac:dyDescent="0.2">
      <c r="I31" s="2" t="s">
        <v>106</v>
      </c>
    </row>
    <row r="32" spans="1:12" x14ac:dyDescent="0.2">
      <c r="I32" s="2" t="s">
        <v>107</v>
      </c>
    </row>
    <row r="33" spans="9:13" x14ac:dyDescent="0.2">
      <c r="I33" s="2" t="s">
        <v>108</v>
      </c>
    </row>
    <row r="34" spans="9:13" x14ac:dyDescent="0.2">
      <c r="I34" s="2" t="s">
        <v>109</v>
      </c>
      <c r="J34" s="10"/>
      <c r="K34" s="10"/>
      <c r="L34" s="10"/>
      <c r="M34" s="10"/>
    </row>
  </sheetData>
  <mergeCells count="2">
    <mergeCell ref="I18:J18"/>
    <mergeCell ref="I21:J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</vt:lpstr>
      <vt:lpstr>6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estudiante</cp:lastModifiedBy>
  <dcterms:modified xsi:type="dcterms:W3CDTF">2025-05-09T17:39:14Z</dcterms:modified>
</cp:coreProperties>
</file>