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la/Desktop/"/>
    </mc:Choice>
  </mc:AlternateContent>
  <bookViews>
    <workbookView xWindow="1260" yWindow="3180" windowWidth="24500" windowHeight="12960" tabRatio="500" activeTab="2"/>
  </bookViews>
  <sheets>
    <sheet name="Sheet1" sheetId="1" r:id="rId1"/>
    <sheet name="M4 + M5" sheetId="2" r:id="rId2"/>
    <sheet name="Akos + M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" l="1"/>
  <c r="D26" i="3"/>
  <c r="D25" i="3"/>
  <c r="D30" i="3"/>
  <c r="B30" i="3"/>
  <c r="B29" i="3"/>
  <c r="D16" i="3"/>
  <c r="D15" i="3"/>
  <c r="D14" i="3"/>
  <c r="D19" i="3"/>
  <c r="B19" i="3"/>
  <c r="B18" i="3"/>
  <c r="D38" i="2"/>
  <c r="D39" i="2"/>
  <c r="D40" i="2"/>
  <c r="D43" i="2"/>
  <c r="B43" i="2"/>
  <c r="B42" i="2"/>
  <c r="D16" i="2"/>
  <c r="D15" i="2"/>
  <c r="D14" i="2"/>
  <c r="D19" i="2"/>
  <c r="B19" i="2"/>
  <c r="B18" i="2"/>
  <c r="K60" i="1"/>
  <c r="K59" i="1"/>
  <c r="K58" i="1"/>
  <c r="K34" i="1"/>
  <c r="K33" i="1"/>
  <c r="K32" i="1"/>
  <c r="C21" i="1"/>
  <c r="D21" i="1"/>
  <c r="J21" i="1"/>
  <c r="K21" i="1"/>
  <c r="L21" i="1"/>
  <c r="C22" i="1"/>
  <c r="D22" i="1"/>
  <c r="J22" i="1"/>
  <c r="K22" i="1"/>
  <c r="L22" i="1"/>
  <c r="C23" i="1"/>
  <c r="D23" i="1"/>
  <c r="J23" i="1"/>
  <c r="K23" i="1"/>
  <c r="L23" i="1"/>
  <c r="C24" i="1"/>
  <c r="D24" i="1"/>
  <c r="J24" i="1"/>
  <c r="K24" i="1"/>
  <c r="L24" i="1"/>
  <c r="C25" i="1"/>
  <c r="D25" i="1"/>
  <c r="J25" i="1"/>
  <c r="K25" i="1"/>
  <c r="L25" i="1"/>
  <c r="C26" i="1"/>
  <c r="D26" i="1"/>
  <c r="J26" i="1"/>
  <c r="K26" i="1"/>
  <c r="L26" i="1"/>
  <c r="L27" i="1"/>
  <c r="D67" i="1"/>
  <c r="I67" i="1"/>
  <c r="J67" i="1"/>
  <c r="K67" i="1"/>
  <c r="D68" i="1"/>
  <c r="I68" i="1"/>
  <c r="J68" i="1"/>
  <c r="K68" i="1"/>
  <c r="D69" i="1"/>
  <c r="I69" i="1"/>
  <c r="J69" i="1"/>
  <c r="K69" i="1"/>
  <c r="D70" i="1"/>
  <c r="I70" i="1"/>
  <c r="J70" i="1"/>
  <c r="K70" i="1"/>
  <c r="D71" i="1"/>
  <c r="I71" i="1"/>
  <c r="J71" i="1"/>
  <c r="K71" i="1"/>
  <c r="D66" i="1"/>
  <c r="I66" i="1"/>
  <c r="J66" i="1"/>
  <c r="K66" i="1"/>
  <c r="D72" i="1"/>
  <c r="D50" i="1"/>
  <c r="I50" i="1"/>
  <c r="J50" i="1"/>
  <c r="K50" i="1"/>
  <c r="D51" i="1"/>
  <c r="I51" i="1"/>
  <c r="J51" i="1"/>
  <c r="K51" i="1"/>
  <c r="D52" i="1"/>
  <c r="I52" i="1"/>
  <c r="J52" i="1"/>
  <c r="K52" i="1"/>
  <c r="D53" i="1"/>
  <c r="I53" i="1"/>
  <c r="J53" i="1"/>
  <c r="K53" i="1"/>
  <c r="D49" i="1"/>
  <c r="I49" i="1"/>
  <c r="J49" i="1"/>
  <c r="K49" i="1"/>
  <c r="D41" i="1"/>
  <c r="I41" i="1"/>
  <c r="J41" i="1"/>
  <c r="K41" i="1"/>
  <c r="D42" i="1"/>
  <c r="I42" i="1"/>
  <c r="J42" i="1"/>
  <c r="K42" i="1"/>
  <c r="D43" i="1"/>
  <c r="I43" i="1"/>
  <c r="J43" i="1"/>
  <c r="K43" i="1"/>
  <c r="D44" i="1"/>
  <c r="I44" i="1"/>
  <c r="J44" i="1"/>
  <c r="K44" i="1"/>
  <c r="D45" i="1"/>
  <c r="I45" i="1"/>
  <c r="J45" i="1"/>
  <c r="K45" i="1"/>
  <c r="D40" i="1"/>
  <c r="I40" i="1"/>
  <c r="J40" i="1"/>
  <c r="K40" i="1"/>
  <c r="D54" i="1"/>
  <c r="D46" i="1"/>
  <c r="M58" i="1"/>
  <c r="M59" i="1"/>
  <c r="M60" i="1"/>
  <c r="M63" i="1"/>
  <c r="L58" i="1"/>
  <c r="L59" i="1"/>
  <c r="L60" i="1"/>
  <c r="L63" i="1"/>
  <c r="K63" i="1"/>
  <c r="J58" i="1"/>
  <c r="J59" i="1"/>
  <c r="J60" i="1"/>
  <c r="J63" i="1"/>
  <c r="I58" i="1"/>
  <c r="I59" i="1"/>
  <c r="I60" i="1"/>
  <c r="I63" i="1"/>
  <c r="H58" i="1"/>
  <c r="H59" i="1"/>
  <c r="H60" i="1"/>
  <c r="H63" i="1"/>
  <c r="G58" i="1"/>
  <c r="G59" i="1"/>
  <c r="G60" i="1"/>
  <c r="G63" i="1"/>
  <c r="F58" i="1"/>
  <c r="F59" i="1"/>
  <c r="F60" i="1"/>
  <c r="F63" i="1"/>
  <c r="E58" i="1"/>
  <c r="E59" i="1"/>
  <c r="E60" i="1"/>
  <c r="E63" i="1"/>
  <c r="D58" i="1"/>
  <c r="D59" i="1"/>
  <c r="D60" i="1"/>
  <c r="D63" i="1"/>
  <c r="B63" i="1"/>
  <c r="B62" i="1"/>
  <c r="M32" i="1"/>
  <c r="M33" i="1"/>
  <c r="M34" i="1"/>
  <c r="M37" i="1"/>
  <c r="L32" i="1"/>
  <c r="L33" i="1"/>
  <c r="L34" i="1"/>
  <c r="L37" i="1"/>
  <c r="K37" i="1"/>
  <c r="J32" i="1"/>
  <c r="J33" i="1"/>
  <c r="J34" i="1"/>
  <c r="J37" i="1"/>
  <c r="I32" i="1"/>
  <c r="I33" i="1"/>
  <c r="I34" i="1"/>
  <c r="I37" i="1"/>
  <c r="H32" i="1"/>
  <c r="H33" i="1"/>
  <c r="H34" i="1"/>
  <c r="H37" i="1"/>
  <c r="G32" i="1"/>
  <c r="G33" i="1"/>
  <c r="G34" i="1"/>
  <c r="G37" i="1"/>
  <c r="F32" i="1"/>
  <c r="F33" i="1"/>
  <c r="F34" i="1"/>
  <c r="F37" i="1"/>
  <c r="E32" i="1"/>
  <c r="E33" i="1"/>
  <c r="E34" i="1"/>
  <c r="E37" i="1"/>
  <c r="D32" i="1"/>
  <c r="D33" i="1"/>
  <c r="D34" i="1"/>
  <c r="D37" i="1"/>
  <c r="B37" i="1"/>
  <c r="B36" i="1"/>
  <c r="D27" i="1"/>
  <c r="C27" i="1"/>
  <c r="M13" i="1"/>
  <c r="M14" i="1"/>
  <c r="M15" i="1"/>
  <c r="M18" i="1"/>
  <c r="L13" i="1"/>
  <c r="L14" i="1"/>
  <c r="L15" i="1"/>
  <c r="L18" i="1"/>
  <c r="K13" i="1"/>
  <c r="K14" i="1"/>
  <c r="K15" i="1"/>
  <c r="K18" i="1"/>
  <c r="J13" i="1"/>
  <c r="J14" i="1"/>
  <c r="J15" i="1"/>
  <c r="J18" i="1"/>
  <c r="I13" i="1"/>
  <c r="I14" i="1"/>
  <c r="I15" i="1"/>
  <c r="I18" i="1"/>
  <c r="H13" i="1"/>
  <c r="H14" i="1"/>
  <c r="H15" i="1"/>
  <c r="H18" i="1"/>
  <c r="G13" i="1"/>
  <c r="G14" i="1"/>
  <c r="G15" i="1"/>
  <c r="G18" i="1"/>
  <c r="F13" i="1"/>
  <c r="F14" i="1"/>
  <c r="F15" i="1"/>
  <c r="F18" i="1"/>
  <c r="E13" i="1"/>
  <c r="E14" i="1"/>
  <c r="E15" i="1"/>
  <c r="E18" i="1"/>
  <c r="D13" i="1"/>
  <c r="D14" i="1"/>
  <c r="D15" i="1"/>
  <c r="D18" i="1"/>
  <c r="B18" i="1"/>
  <c r="B17" i="1"/>
</calcChain>
</file>

<file path=xl/sharedStrings.xml><?xml version="1.0" encoding="utf-8"?>
<sst xmlns="http://schemas.openxmlformats.org/spreadsheetml/2006/main" count="228" uniqueCount="82">
  <si>
    <t>PCR protocole on PE PCR machines</t>
  </si>
  <si>
    <t>95°</t>
  </si>
  <si>
    <t>15'</t>
  </si>
  <si>
    <t>94°</t>
  </si>
  <si>
    <t>30''</t>
  </si>
  <si>
    <t>34 cycles</t>
  </si>
  <si>
    <t>57°</t>
  </si>
  <si>
    <t>1'30''</t>
  </si>
  <si>
    <t>72°</t>
  </si>
  <si>
    <t>1'</t>
  </si>
  <si>
    <t>60°</t>
  </si>
  <si>
    <t>30'</t>
  </si>
  <si>
    <t>25°</t>
  </si>
  <si>
    <t>pause</t>
  </si>
  <si>
    <t>nb sample</t>
  </si>
  <si>
    <t>produit</t>
  </si>
  <si>
    <t>8 µl sample</t>
  </si>
  <si>
    <t>master mix</t>
  </si>
  <si>
    <r>
      <t>H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O</t>
    </r>
  </si>
  <si>
    <t>primers mix</t>
  </si>
  <si>
    <t>mix MM Quiagen</t>
  </si>
  <si>
    <t>DNA (4ng/µl)</t>
  </si>
  <si>
    <t>sum well</t>
  </si>
  <si>
    <t>sum mix</t>
  </si>
  <si>
    <t>Dye</t>
  </si>
  <si>
    <t>qty well</t>
  </si>
  <si>
    <t>qty mix</t>
  </si>
  <si>
    <t>projected nb ind</t>
  </si>
  <si>
    <t>Primers</t>
  </si>
  <si>
    <t>Dilution primers</t>
  </si>
  <si>
    <t>primer stock</t>
  </si>
  <si>
    <t>H20</t>
  </si>
  <si>
    <t>FEP42</t>
  </si>
  <si>
    <t>FAM</t>
  </si>
  <si>
    <t>54f2</t>
  </si>
  <si>
    <t>NED</t>
  </si>
  <si>
    <t>TGU06</t>
  </si>
  <si>
    <t>HEX</t>
  </si>
  <si>
    <t>Calex05</t>
  </si>
  <si>
    <t>Dyo630</t>
  </si>
  <si>
    <t>RBG18</t>
  </si>
  <si>
    <t>Oeo53</t>
  </si>
  <si>
    <t>sum</t>
  </si>
  <si>
    <t>prop. primers</t>
  </si>
  <si>
    <t>Ta-206</t>
  </si>
  <si>
    <t>Ta-207</t>
  </si>
  <si>
    <t>Ta-210</t>
  </si>
  <si>
    <t>Ta-216</t>
  </si>
  <si>
    <t>Ta-306</t>
  </si>
  <si>
    <t>Ta-308</t>
  </si>
  <si>
    <t>Ta-414</t>
  </si>
  <si>
    <t>Primers MIX 1</t>
  </si>
  <si>
    <t>Ta-305</t>
  </si>
  <si>
    <t>Ta-204</t>
  </si>
  <si>
    <t>Ta-214</t>
  </si>
  <si>
    <t>Ta-413</t>
  </si>
  <si>
    <t>Ta-310</t>
  </si>
  <si>
    <t>Primers MIX 4</t>
  </si>
  <si>
    <t>Ta-202</t>
  </si>
  <si>
    <t>Ta-215</t>
  </si>
  <si>
    <t>Ta-408</t>
  </si>
  <si>
    <t>Ta-402</t>
  </si>
  <si>
    <t>Ta-212</t>
  </si>
  <si>
    <t>DYO630</t>
  </si>
  <si>
    <t>Primers MIX 5</t>
  </si>
  <si>
    <t>PCR MIX 1 et 2</t>
  </si>
  <si>
    <t>PCR MIX 4 et 5</t>
  </si>
  <si>
    <t>PCR MIX Akos</t>
  </si>
  <si>
    <t>Primers MIX</t>
  </si>
  <si>
    <t>&amp; 4 controls</t>
  </si>
  <si>
    <t>T [°C]</t>
  </si>
  <si>
    <t>time</t>
  </si>
  <si>
    <t>15 min</t>
  </si>
  <si>
    <t>30 sec</t>
  </si>
  <si>
    <t>1 min 30</t>
  </si>
  <si>
    <t>34x</t>
  </si>
  <si>
    <t>1 min</t>
  </si>
  <si>
    <t>30 min</t>
  </si>
  <si>
    <t>infini</t>
  </si>
  <si>
    <t xml:space="preserve">Program PCR: </t>
  </si>
  <si>
    <t xml:space="preserve">PCR MIX 4 </t>
  </si>
  <si>
    <t>PCR MIX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</si>
</sst>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/>
    <xf numFmtId="0" fontId="11" fillId="0" borderId="0"/>
  </cellStyleXfs>
  <cellXfs count="1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0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Fill="1" applyBorder="1"/>
    <xf numFmtId="0" fontId="0" fillId="0" borderId="26" xfId="0" applyBorder="1"/>
    <xf numFmtId="2" fontId="0" fillId="0" borderId="14" xfId="0" applyNumberFormat="1" applyBorder="1"/>
    <xf numFmtId="2" fontId="0" fillId="0" borderId="27" xfId="0" applyNumberFormat="1" applyBorder="1"/>
    <xf numFmtId="2" fontId="0" fillId="0" borderId="0" xfId="0" applyNumberFormat="1"/>
    <xf numFmtId="2" fontId="0" fillId="0" borderId="16" xfId="0" applyNumberFormat="1" applyBorder="1"/>
    <xf numFmtId="2" fontId="0" fillId="0" borderId="2" xfId="0" applyNumberFormat="1" applyBorder="1"/>
    <xf numFmtId="0" fontId="1" fillId="0" borderId="2" xfId="0" applyFont="1" applyBorder="1"/>
    <xf numFmtId="2" fontId="0" fillId="0" borderId="28" xfId="0" applyNumberFormat="1" applyBorder="1"/>
    <xf numFmtId="0" fontId="0" fillId="0" borderId="2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3" fillId="0" borderId="10" xfId="1" applyBorder="1"/>
    <xf numFmtId="0" fontId="3" fillId="0" borderId="0" xfId="1" applyBorder="1"/>
    <xf numFmtId="0" fontId="0" fillId="0" borderId="33" xfId="0" applyBorder="1"/>
    <xf numFmtId="2" fontId="0" fillId="0" borderId="19" xfId="0" applyNumberFormat="1" applyBorder="1"/>
    <xf numFmtId="0" fontId="3" fillId="0" borderId="10" xfId="1" applyFont="1" applyBorder="1"/>
    <xf numFmtId="0" fontId="3" fillId="0" borderId="0" xfId="1" applyFont="1" applyBorder="1"/>
    <xf numFmtId="0" fontId="3" fillId="0" borderId="4" xfId="1" applyFont="1" applyBorder="1"/>
    <xf numFmtId="0" fontId="3" fillId="0" borderId="5" xfId="1" applyFont="1" applyBorder="1"/>
    <xf numFmtId="0" fontId="0" fillId="0" borderId="34" xfId="0" applyBorder="1"/>
    <xf numFmtId="0" fontId="0" fillId="0" borderId="35" xfId="0" applyBorder="1"/>
    <xf numFmtId="0" fontId="1" fillId="0" borderId="0" xfId="0" applyFont="1"/>
    <xf numFmtId="0" fontId="0" fillId="0" borderId="3" xfId="0" applyBorder="1"/>
    <xf numFmtId="0" fontId="0" fillId="0" borderId="0" xfId="0" applyFill="1" applyBorder="1"/>
    <xf numFmtId="2" fontId="0" fillId="0" borderId="11" xfId="0" applyNumberFormat="1" applyBorder="1"/>
    <xf numFmtId="0" fontId="0" fillId="0" borderId="36" xfId="0" applyBorder="1"/>
    <xf numFmtId="0" fontId="0" fillId="0" borderId="37" xfId="0" applyBorder="1"/>
    <xf numFmtId="2" fontId="0" fillId="0" borderId="38" xfId="0" applyNumberForma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3" fillId="0" borderId="13" xfId="1" applyFont="1" applyBorder="1"/>
    <xf numFmtId="0" fontId="0" fillId="0" borderId="10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0" xfId="0" applyFill="1"/>
    <xf numFmtId="0" fontId="3" fillId="2" borderId="0" xfId="0" applyFont="1" applyFill="1"/>
    <xf numFmtId="164" fontId="0" fillId="0" borderId="0" xfId="0" applyNumberFormat="1" applyBorder="1"/>
    <xf numFmtId="164" fontId="0" fillId="0" borderId="14" xfId="0" applyNumberFormat="1" applyBorder="1"/>
    <xf numFmtId="164" fontId="0" fillId="0" borderId="0" xfId="0" applyNumberFormat="1"/>
    <xf numFmtId="2" fontId="0" fillId="0" borderId="5" xfId="0" applyNumberFormat="1" applyBorder="1"/>
    <xf numFmtId="164" fontId="0" fillId="0" borderId="19" xfId="0" applyNumberFormat="1" applyBorder="1"/>
    <xf numFmtId="164" fontId="0" fillId="0" borderId="12" xfId="0" applyNumberFormat="1" applyBorder="1"/>
    <xf numFmtId="164" fontId="0" fillId="0" borderId="26" xfId="0" applyNumberFormat="1" applyBorder="1"/>
    <xf numFmtId="164" fontId="0" fillId="0" borderId="15" xfId="0" applyNumberFormat="1" applyBorder="1"/>
    <xf numFmtId="2" fontId="0" fillId="0" borderId="32" xfId="0" applyNumberFormat="1" applyBorder="1" applyAlignment="1">
      <alignment horizontal="right"/>
    </xf>
    <xf numFmtId="0" fontId="3" fillId="2" borderId="0" xfId="0" applyFont="1" applyFill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0" fontId="6" fillId="0" borderId="1" xfId="0" applyFont="1" applyFill="1" applyBorder="1"/>
    <xf numFmtId="0" fontId="6" fillId="0" borderId="2" xfId="0" applyFont="1" applyFill="1" applyBorder="1"/>
    <xf numFmtId="0" fontId="7" fillId="0" borderId="2" xfId="0" applyFont="1" applyFill="1" applyBorder="1"/>
    <xf numFmtId="2" fontId="7" fillId="0" borderId="28" xfId="0" applyNumberFormat="1" applyFont="1" applyFill="1" applyBorder="1"/>
    <xf numFmtId="2" fontId="7" fillId="0" borderId="2" xfId="0" applyNumberFormat="1" applyFont="1" applyFill="1" applyBorder="1"/>
    <xf numFmtId="0" fontId="7" fillId="0" borderId="3" xfId="0" applyFont="1" applyFill="1" applyBorder="1"/>
    <xf numFmtId="2" fontId="7" fillId="0" borderId="0" xfId="0" applyNumberFormat="1" applyFont="1" applyFill="1"/>
    <xf numFmtId="0" fontId="7" fillId="0" borderId="29" xfId="0" applyFont="1" applyFill="1" applyBorder="1"/>
    <xf numFmtId="2" fontId="7" fillId="0" borderId="30" xfId="0" applyNumberFormat="1" applyFont="1" applyFill="1" applyBorder="1"/>
    <xf numFmtId="2" fontId="7" fillId="0" borderId="31" xfId="0" applyNumberFormat="1" applyFont="1" applyFill="1" applyBorder="1"/>
    <xf numFmtId="2" fontId="7" fillId="0" borderId="32" xfId="0" applyNumberFormat="1" applyFont="1" applyFill="1" applyBorder="1"/>
    <xf numFmtId="0" fontId="7" fillId="0" borderId="0" xfId="0" applyFont="1" applyFill="1"/>
    <xf numFmtId="0" fontId="7" fillId="0" borderId="10" xfId="1" applyFont="1" applyFill="1" applyBorder="1"/>
    <xf numFmtId="0" fontId="7" fillId="0" borderId="0" xfId="1" applyFont="1" applyFill="1" applyBorder="1"/>
    <xf numFmtId="0" fontId="7" fillId="0" borderId="0" xfId="0" applyFont="1" applyFill="1" applyBorder="1"/>
    <xf numFmtId="0" fontId="7" fillId="0" borderId="33" xfId="0" applyFont="1" applyFill="1" applyBorder="1"/>
    <xf numFmtId="0" fontId="7" fillId="0" borderId="12" xfId="0" applyFont="1" applyFill="1" applyBorder="1"/>
    <xf numFmtId="2" fontId="7" fillId="0" borderId="0" xfId="0" applyNumberFormat="1" applyFont="1" applyFill="1" applyBorder="1"/>
    <xf numFmtId="0" fontId="7" fillId="0" borderId="5" xfId="1" applyFont="1" applyFill="1" applyBorder="1"/>
    <xf numFmtId="0" fontId="7" fillId="0" borderId="5" xfId="0" applyFont="1" applyFill="1" applyBorder="1"/>
    <xf numFmtId="0" fontId="7" fillId="0" borderId="34" xfId="0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7" fillId="0" borderId="35" xfId="0" applyFont="1" applyFill="1" applyBorder="1"/>
    <xf numFmtId="0" fontId="7" fillId="0" borderId="15" xfId="0" applyFont="1" applyFill="1" applyBorder="1"/>
    <xf numFmtId="0" fontId="7" fillId="0" borderId="13" xfId="1" applyFont="1" applyFill="1" applyBorder="1"/>
    <xf numFmtId="164" fontId="7" fillId="0" borderId="19" xfId="0" applyNumberFormat="1" applyFont="1" applyFill="1" applyBorder="1"/>
    <xf numFmtId="164" fontId="7" fillId="0" borderId="0" xfId="0" applyNumberFormat="1" applyFont="1" applyFill="1" applyBorder="1"/>
    <xf numFmtId="164" fontId="7" fillId="0" borderId="12" xfId="0" applyNumberFormat="1" applyFont="1" applyFill="1" applyBorder="1"/>
    <xf numFmtId="164" fontId="7" fillId="0" borderId="26" xfId="0" applyNumberFormat="1" applyFont="1" applyFill="1" applyBorder="1"/>
    <xf numFmtId="164" fontId="7" fillId="0" borderId="14" xfId="0" applyNumberFormat="1" applyFont="1" applyFill="1" applyBorder="1"/>
    <xf numFmtId="164" fontId="7" fillId="0" borderId="15" xfId="0" applyNumberFormat="1" applyFont="1" applyFill="1" applyBorder="1"/>
    <xf numFmtId="164" fontId="0" fillId="0" borderId="12" xfId="0" applyNumberFormat="1" applyFill="1" applyBorder="1"/>
    <xf numFmtId="0" fontId="8" fillId="0" borderId="10" xfId="0" applyFont="1" applyBorder="1"/>
    <xf numFmtId="0" fontId="8" fillId="0" borderId="4" xfId="0" applyFont="1" applyBorder="1"/>
    <xf numFmtId="0" fontId="9" fillId="0" borderId="4" xfId="1" applyFont="1" applyFill="1" applyBorder="1"/>
    <xf numFmtId="0" fontId="10" fillId="3" borderId="2" xfId="0" applyFont="1" applyFill="1" applyBorder="1"/>
    <xf numFmtId="0" fontId="10" fillId="3" borderId="8" xfId="0" applyFont="1" applyFill="1" applyBorder="1"/>
    <xf numFmtId="2" fontId="10" fillId="3" borderId="0" xfId="0" applyNumberFormat="1" applyFont="1" applyFill="1" applyBorder="1"/>
    <xf numFmtId="0" fontId="10" fillId="3" borderId="22" xfId="0" applyFont="1" applyFill="1" applyBorder="1"/>
    <xf numFmtId="0" fontId="10" fillId="3" borderId="25" xfId="0" applyFont="1" applyFill="1" applyBorder="1"/>
    <xf numFmtId="2" fontId="10" fillId="3" borderId="14" xfId="0" applyNumberFormat="1" applyFont="1" applyFill="1" applyBorder="1"/>
    <xf numFmtId="2" fontId="0" fillId="0" borderId="15" xfId="0" applyNumberFormat="1" applyBorder="1"/>
    <xf numFmtId="0" fontId="1" fillId="0" borderId="0" xfId="0" applyFont="1" applyBorder="1"/>
    <xf numFmtId="0" fontId="1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40" xfId="1" applyFont="1" applyBorder="1" applyAlignment="1">
      <alignment horizontal="center"/>
    </xf>
    <xf numFmtId="0" fontId="13" fillId="0" borderId="43" xfId="1" applyFont="1" applyBorder="1" applyAlignment="1">
      <alignment horizontal="center"/>
    </xf>
    <xf numFmtId="0" fontId="13" fillId="0" borderId="44" xfId="1" applyFont="1" applyBorder="1" applyAlignment="1">
      <alignment horizontal="center"/>
    </xf>
    <xf numFmtId="0" fontId="13" fillId="0" borderId="0" xfId="1" applyFont="1" applyBorder="1"/>
    <xf numFmtId="0" fontId="13" fillId="0" borderId="45" xfId="1" applyFont="1" applyBorder="1" applyAlignment="1">
      <alignment horizontal="center"/>
    </xf>
    <xf numFmtId="0" fontId="13" fillId="0" borderId="11" xfId="1" applyFont="1" applyBorder="1" applyAlignment="1">
      <alignment horizontal="center"/>
    </xf>
    <xf numFmtId="0" fontId="12" fillId="0" borderId="43" xfId="1" applyFont="1" applyBorder="1" applyAlignment="1">
      <alignment horizontal="center"/>
    </xf>
    <xf numFmtId="0" fontId="12" fillId="0" borderId="44" xfId="1" applyFont="1" applyBorder="1" applyAlignment="1">
      <alignment horizontal="center"/>
    </xf>
    <xf numFmtId="0" fontId="12" fillId="0" borderId="0" xfId="1" applyFont="1" applyBorder="1"/>
    <xf numFmtId="0" fontId="12" fillId="0" borderId="46" xfId="1" applyFont="1" applyBorder="1" applyAlignment="1">
      <alignment horizontal="center"/>
    </xf>
    <xf numFmtId="0" fontId="12" fillId="0" borderId="0" xfId="1" applyFont="1" applyFill="1" applyBorder="1"/>
    <xf numFmtId="0" fontId="12" fillId="0" borderId="41" xfId="1" applyFont="1" applyBorder="1" applyAlignment="1">
      <alignment horizontal="center"/>
    </xf>
    <xf numFmtId="0" fontId="12" fillId="0" borderId="47" xfId="1" applyFont="1" applyBorder="1" applyAlignment="1">
      <alignment horizontal="center"/>
    </xf>
    <xf numFmtId="0" fontId="13" fillId="0" borderId="40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3" fillId="0" borderId="41" xfId="1" applyFont="1" applyFill="1" applyBorder="1" applyAlignment="1">
      <alignment horizontal="center"/>
    </xf>
    <xf numFmtId="0" fontId="13" fillId="0" borderId="15" xfId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1" xfId="0" applyBorder="1" applyAlignment="1">
      <alignment horizontal="left" vertical="center" textRotation="90"/>
    </xf>
    <xf numFmtId="0" fontId="0" fillId="0" borderId="12" xfId="0" applyBorder="1" applyAlignment="1">
      <alignment horizontal="left" vertical="center" textRotation="90"/>
    </xf>
    <xf numFmtId="0" fontId="0" fillId="0" borderId="9" xfId="0" applyBorder="1" applyAlignment="1">
      <alignment horizontal="left" vertical="center" textRotation="90"/>
    </xf>
    <xf numFmtId="0" fontId="12" fillId="0" borderId="48" xfId="1" applyFont="1" applyBorder="1" applyAlignment="1">
      <alignment horizontal="center"/>
    </xf>
    <xf numFmtId="0" fontId="12" fillId="0" borderId="49" xfId="1" applyFont="1" applyBorder="1" applyAlignment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 2" xfId="1"/>
    <cellStyle name="Normal 2 2 2" xfId="11"/>
    <cellStyle name="Normale 2" xf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2"/>
  <sheetViews>
    <sheetView topLeftCell="A8" workbookViewId="0">
      <selection activeCell="B13" sqref="B13:B15"/>
    </sheetView>
  </sheetViews>
  <sheetFormatPr baseColWidth="10" defaultColWidth="11.1640625" defaultRowHeight="16" x14ac:dyDescent="0.2"/>
  <cols>
    <col min="1" max="1" width="16.83203125" bestFit="1" customWidth="1"/>
    <col min="2" max="2" width="12.33203125" bestFit="1" customWidth="1"/>
    <col min="9" max="9" width="14.5" bestFit="1" customWidth="1"/>
    <col min="10" max="10" width="14.6640625" bestFit="1" customWidth="1"/>
    <col min="14" max="15" width="11.1640625" style="8"/>
  </cols>
  <sheetData>
    <row r="1" spans="1:16" ht="16.25" thickBot="1" x14ac:dyDescent="0.35">
      <c r="A1" s="50"/>
    </row>
    <row r="2" spans="1:16" x14ac:dyDescent="0.2">
      <c r="A2" s="143" t="s">
        <v>0</v>
      </c>
      <c r="B2" s="144"/>
      <c r="C2" s="145"/>
    </row>
    <row r="3" spans="1:16" ht="16.25" thickBot="1" x14ac:dyDescent="0.35">
      <c r="A3" s="1"/>
      <c r="B3" s="2"/>
      <c r="C3" s="3"/>
    </row>
    <row r="4" spans="1:16" ht="17" thickTop="1" x14ac:dyDescent="0.2">
      <c r="A4" s="4" t="s">
        <v>1</v>
      </c>
      <c r="B4" s="5" t="s">
        <v>2</v>
      </c>
      <c r="C4" s="6"/>
    </row>
    <row r="5" spans="1:16" x14ac:dyDescent="0.2">
      <c r="A5" s="7" t="s">
        <v>3</v>
      </c>
      <c r="B5" s="8" t="s">
        <v>4</v>
      </c>
      <c r="C5" s="146" t="s">
        <v>5</v>
      </c>
    </row>
    <row r="6" spans="1:16" x14ac:dyDescent="0.2">
      <c r="A6" s="7" t="s">
        <v>6</v>
      </c>
      <c r="B6" s="8" t="s">
        <v>7</v>
      </c>
      <c r="C6" s="147"/>
    </row>
    <row r="7" spans="1:16" x14ac:dyDescent="0.2">
      <c r="A7" s="4" t="s">
        <v>8</v>
      </c>
      <c r="B7" s="5" t="s">
        <v>9</v>
      </c>
      <c r="C7" s="148"/>
    </row>
    <row r="8" spans="1:16" x14ac:dyDescent="0.2">
      <c r="A8" s="7" t="s">
        <v>10</v>
      </c>
      <c r="B8" s="8" t="s">
        <v>11</v>
      </c>
      <c r="C8" s="9"/>
    </row>
    <row r="9" spans="1:16" ht="17" thickBot="1" x14ac:dyDescent="0.25">
      <c r="A9" s="10" t="s">
        <v>12</v>
      </c>
      <c r="B9" s="11" t="s">
        <v>13</v>
      </c>
      <c r="C9" s="12"/>
      <c r="D9" s="7"/>
      <c r="E9" s="8"/>
      <c r="F9" s="8"/>
      <c r="G9" s="8"/>
      <c r="H9" s="8"/>
      <c r="I9" s="8"/>
      <c r="J9" s="8"/>
      <c r="K9" s="8"/>
      <c r="L9" s="8"/>
      <c r="M9" s="8"/>
      <c r="P9" s="8"/>
    </row>
    <row r="10" spans="1:16" s="65" customFormat="1" ht="17" thickBot="1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</row>
    <row r="11" spans="1:16" x14ac:dyDescent="0.2">
      <c r="A11" s="13" t="s">
        <v>65</v>
      </c>
      <c r="B11" s="14"/>
      <c r="C11" s="15" t="s">
        <v>14</v>
      </c>
      <c r="D11" s="15">
        <v>1</v>
      </c>
      <c r="E11" s="15">
        <v>2</v>
      </c>
      <c r="F11" s="15">
        <v>3</v>
      </c>
      <c r="G11" s="15">
        <v>4</v>
      </c>
      <c r="H11" s="15">
        <v>5</v>
      </c>
      <c r="I11" s="15">
        <v>8</v>
      </c>
      <c r="J11" s="15">
        <v>16</v>
      </c>
      <c r="K11" s="116">
        <v>24</v>
      </c>
      <c r="L11" s="15">
        <v>48</v>
      </c>
      <c r="M11" s="51">
        <v>96</v>
      </c>
      <c r="N11" s="52"/>
    </row>
    <row r="12" spans="1:16" x14ac:dyDescent="0.2">
      <c r="A12" s="4" t="s">
        <v>15</v>
      </c>
      <c r="B12" s="16" t="s">
        <v>16</v>
      </c>
      <c r="C12" s="5" t="s">
        <v>17</v>
      </c>
      <c r="D12" s="5">
        <v>2</v>
      </c>
      <c r="E12" s="5">
        <v>3</v>
      </c>
      <c r="F12" s="5">
        <v>4</v>
      </c>
      <c r="G12" s="5">
        <v>5</v>
      </c>
      <c r="H12" s="5">
        <v>6</v>
      </c>
      <c r="I12" s="5">
        <v>10</v>
      </c>
      <c r="J12" s="5">
        <v>18</v>
      </c>
      <c r="K12" s="117">
        <v>26</v>
      </c>
      <c r="L12" s="5">
        <v>54</v>
      </c>
      <c r="M12" s="6">
        <v>102</v>
      </c>
      <c r="N12" s="52"/>
    </row>
    <row r="13" spans="1:16" x14ac:dyDescent="0.2">
      <c r="A13" s="7" t="s">
        <v>18</v>
      </c>
      <c r="B13" s="43">
        <v>1.71</v>
      </c>
      <c r="C13" s="8"/>
      <c r="D13" s="18">
        <f>$B13*D$12</f>
        <v>3.42</v>
      </c>
      <c r="E13" s="18">
        <f t="shared" ref="E13:M15" si="0">$B13*E$12</f>
        <v>5.13</v>
      </c>
      <c r="F13" s="18">
        <f t="shared" si="0"/>
        <v>6.84</v>
      </c>
      <c r="G13" s="18">
        <f t="shared" si="0"/>
        <v>8.5500000000000007</v>
      </c>
      <c r="H13" s="18">
        <f t="shared" si="0"/>
        <v>10.26</v>
      </c>
      <c r="I13" s="18">
        <f t="shared" si="0"/>
        <v>17.100000000000001</v>
      </c>
      <c r="J13" s="18">
        <f t="shared" si="0"/>
        <v>30.78</v>
      </c>
      <c r="K13" s="118">
        <f t="shared" si="0"/>
        <v>44.46</v>
      </c>
      <c r="L13" s="18">
        <f t="shared" si="0"/>
        <v>92.34</v>
      </c>
      <c r="M13" s="53">
        <f t="shared" si="0"/>
        <v>174.42</v>
      </c>
      <c r="N13" s="20"/>
    </row>
    <row r="14" spans="1:16" x14ac:dyDescent="0.2">
      <c r="A14" s="7" t="s">
        <v>19</v>
      </c>
      <c r="B14" s="43">
        <v>0.79</v>
      </c>
      <c r="C14" s="8"/>
      <c r="D14" s="18">
        <f>$B14*D$12</f>
        <v>1.58</v>
      </c>
      <c r="E14" s="18">
        <f t="shared" si="0"/>
        <v>2.37</v>
      </c>
      <c r="F14" s="18">
        <f t="shared" si="0"/>
        <v>3.16</v>
      </c>
      <c r="G14" s="18">
        <f t="shared" si="0"/>
        <v>3.95</v>
      </c>
      <c r="H14" s="18">
        <f t="shared" si="0"/>
        <v>4.74</v>
      </c>
      <c r="I14" s="18">
        <f t="shared" si="0"/>
        <v>7.9</v>
      </c>
      <c r="J14" s="18">
        <f t="shared" si="0"/>
        <v>14.22</v>
      </c>
      <c r="K14" s="118">
        <f t="shared" si="0"/>
        <v>20.54</v>
      </c>
      <c r="L14" s="18">
        <f t="shared" si="0"/>
        <v>42.660000000000004</v>
      </c>
      <c r="M14" s="19">
        <f t="shared" si="0"/>
        <v>80.58</v>
      </c>
      <c r="N14" s="20"/>
    </row>
    <row r="15" spans="1:16" x14ac:dyDescent="0.2">
      <c r="A15" s="4" t="s">
        <v>20</v>
      </c>
      <c r="B15" s="16">
        <v>2.5</v>
      </c>
      <c r="C15" s="5"/>
      <c r="D15" s="18">
        <f>$B15*D$12</f>
        <v>5</v>
      </c>
      <c r="E15" s="18">
        <f t="shared" si="0"/>
        <v>7.5</v>
      </c>
      <c r="F15" s="18">
        <f t="shared" si="0"/>
        <v>10</v>
      </c>
      <c r="G15" s="18">
        <f t="shared" si="0"/>
        <v>12.5</v>
      </c>
      <c r="H15" s="18">
        <f t="shared" si="0"/>
        <v>15</v>
      </c>
      <c r="I15" s="18">
        <f t="shared" si="0"/>
        <v>25</v>
      </c>
      <c r="J15" s="18">
        <f t="shared" si="0"/>
        <v>45</v>
      </c>
      <c r="K15" s="118">
        <f t="shared" si="0"/>
        <v>65</v>
      </c>
      <c r="L15" s="18">
        <f t="shared" si="0"/>
        <v>135</v>
      </c>
      <c r="M15" s="19">
        <f t="shared" si="0"/>
        <v>255</v>
      </c>
      <c r="N15" s="20"/>
    </row>
    <row r="16" spans="1:16" ht="17" thickBot="1" x14ac:dyDescent="0.25">
      <c r="A16" s="21" t="s">
        <v>21</v>
      </c>
      <c r="B16" s="22">
        <v>3</v>
      </c>
      <c r="C16" s="23"/>
      <c r="D16" s="23"/>
      <c r="E16" s="23"/>
      <c r="F16" s="23"/>
      <c r="G16" s="23"/>
      <c r="H16" s="23"/>
      <c r="I16" s="23"/>
      <c r="J16" s="23"/>
      <c r="K16" s="119"/>
      <c r="L16" s="23"/>
      <c r="M16" s="54"/>
      <c r="N16" s="18"/>
    </row>
    <row r="17" spans="1:16" ht="18" thickTop="1" thickBot="1" x14ac:dyDescent="0.25">
      <c r="A17" s="24" t="s">
        <v>22</v>
      </c>
      <c r="B17" s="25">
        <f>SUM(B13:B16)</f>
        <v>8</v>
      </c>
      <c r="C17" s="26"/>
      <c r="D17" s="26"/>
      <c r="E17" s="26"/>
      <c r="F17" s="26"/>
      <c r="G17" s="26"/>
      <c r="H17" s="26"/>
      <c r="I17" s="26"/>
      <c r="J17" s="26"/>
      <c r="K17" s="120"/>
      <c r="L17" s="26"/>
      <c r="M17" s="55"/>
      <c r="N17" s="18"/>
    </row>
    <row r="18" spans="1:16" ht="18" thickTop="1" thickBot="1" x14ac:dyDescent="0.25">
      <c r="A18" s="27" t="s">
        <v>23</v>
      </c>
      <c r="B18" s="28">
        <f>SUM(B13:B15)</f>
        <v>5</v>
      </c>
      <c r="C18" s="11"/>
      <c r="D18" s="29">
        <f>SUM(D13:D15)</f>
        <v>10</v>
      </c>
      <c r="E18" s="29">
        <f t="shared" ref="E18:M18" si="1">SUM(E13:E15)</f>
        <v>15</v>
      </c>
      <c r="F18" s="29">
        <f t="shared" si="1"/>
        <v>20</v>
      </c>
      <c r="G18" s="29">
        <f t="shared" si="1"/>
        <v>25</v>
      </c>
      <c r="H18" s="29">
        <f t="shared" si="1"/>
        <v>30</v>
      </c>
      <c r="I18" s="29">
        <f t="shared" si="1"/>
        <v>50</v>
      </c>
      <c r="J18" s="29">
        <f t="shared" si="1"/>
        <v>90</v>
      </c>
      <c r="K18" s="121">
        <f t="shared" si="1"/>
        <v>130</v>
      </c>
      <c r="L18" s="29">
        <f t="shared" si="1"/>
        <v>270</v>
      </c>
      <c r="M18" s="30">
        <f t="shared" si="1"/>
        <v>510</v>
      </c>
      <c r="N18" s="18"/>
    </row>
    <row r="19" spans="1:16" ht="17" thickBot="1" x14ac:dyDescent="0.25">
      <c r="D19" s="31"/>
      <c r="E19" s="31"/>
      <c r="F19" s="32"/>
      <c r="G19" s="32"/>
      <c r="H19" s="31"/>
      <c r="I19" s="31"/>
      <c r="J19" s="31"/>
      <c r="K19" s="31"/>
      <c r="L19" s="31"/>
      <c r="M19" s="31"/>
      <c r="N19" s="18"/>
      <c r="O19" s="18"/>
      <c r="P19" s="31"/>
    </row>
    <row r="20" spans="1:16" x14ac:dyDescent="0.2">
      <c r="A20" s="13" t="s">
        <v>51</v>
      </c>
      <c r="B20" s="15" t="s">
        <v>43</v>
      </c>
      <c r="C20" s="15" t="s">
        <v>25</v>
      </c>
      <c r="D20" s="35" t="s">
        <v>26</v>
      </c>
      <c r="E20" s="56"/>
      <c r="F20" s="18" t="s">
        <v>27</v>
      </c>
      <c r="G20" s="9">
        <v>700</v>
      </c>
      <c r="H20" s="31"/>
      <c r="I20" s="36" t="s">
        <v>28</v>
      </c>
      <c r="J20" s="37" t="s">
        <v>29</v>
      </c>
      <c r="K20" s="38" t="s">
        <v>30</v>
      </c>
      <c r="L20" s="75" t="s">
        <v>31</v>
      </c>
      <c r="M20" s="31"/>
      <c r="N20" s="18"/>
      <c r="O20" s="18"/>
      <c r="P20" s="31"/>
    </row>
    <row r="21" spans="1:16" x14ac:dyDescent="0.2">
      <c r="A21" s="7" t="s">
        <v>44</v>
      </c>
      <c r="B21" s="18">
        <v>0.3</v>
      </c>
      <c r="C21" s="18">
        <f t="shared" ref="C21:C26" si="2">B21*120/100</f>
        <v>0.36</v>
      </c>
      <c r="D21" s="42">
        <f>C21*$G$20</f>
        <v>252</v>
      </c>
      <c r="E21" s="57"/>
      <c r="G21" s="9"/>
      <c r="I21" s="58" t="s">
        <v>44</v>
      </c>
      <c r="J21" s="71">
        <f t="shared" ref="J21:J26" si="3">D21*105/100</f>
        <v>264.60000000000002</v>
      </c>
      <c r="K21" s="67">
        <f t="shared" ref="K21:K26" si="4">J21*10/100</f>
        <v>26.46</v>
      </c>
      <c r="L21" s="72">
        <f t="shared" ref="L21:L26" si="5">J21-K21</f>
        <v>238.14000000000001</v>
      </c>
    </row>
    <row r="22" spans="1:16" x14ac:dyDescent="0.2">
      <c r="A22" s="113" t="s">
        <v>45</v>
      </c>
      <c r="B22" s="18">
        <v>3.5000000000000003E-2</v>
      </c>
      <c r="C22" s="18">
        <f t="shared" si="2"/>
        <v>4.2000000000000003E-2</v>
      </c>
      <c r="D22" s="42">
        <f t="shared" ref="D22:D26" si="6">C22*$G$20</f>
        <v>29.400000000000002</v>
      </c>
      <c r="E22" s="57"/>
      <c r="F22" s="8"/>
      <c r="G22" s="9"/>
      <c r="I22" s="58" t="s">
        <v>45</v>
      </c>
      <c r="J22" s="71">
        <f t="shared" si="3"/>
        <v>30.87</v>
      </c>
      <c r="K22" s="67">
        <f t="shared" si="4"/>
        <v>3.0869999999999997</v>
      </c>
      <c r="L22" s="72">
        <f t="shared" si="5"/>
        <v>27.783000000000001</v>
      </c>
    </row>
    <row r="23" spans="1:16" x14ac:dyDescent="0.2">
      <c r="A23" s="7" t="s">
        <v>46</v>
      </c>
      <c r="B23" s="18">
        <v>7.0000000000000007E-2</v>
      </c>
      <c r="C23" s="18">
        <f t="shared" si="2"/>
        <v>8.4000000000000005E-2</v>
      </c>
      <c r="D23" s="42">
        <f t="shared" si="6"/>
        <v>58.800000000000004</v>
      </c>
      <c r="E23" s="57"/>
      <c r="F23" s="8"/>
      <c r="G23" s="9"/>
      <c r="I23" s="58" t="s">
        <v>46</v>
      </c>
      <c r="J23" s="71">
        <f t="shared" si="3"/>
        <v>61.74</v>
      </c>
      <c r="K23" s="67">
        <f t="shared" si="4"/>
        <v>6.1739999999999995</v>
      </c>
      <c r="L23" s="72">
        <f t="shared" si="5"/>
        <v>55.566000000000003</v>
      </c>
    </row>
    <row r="24" spans="1:16" x14ac:dyDescent="0.2">
      <c r="A24" s="7" t="s">
        <v>47</v>
      </c>
      <c r="B24" s="18">
        <v>0.09</v>
      </c>
      <c r="C24" s="18">
        <f t="shared" si="2"/>
        <v>0.10799999999999998</v>
      </c>
      <c r="D24" s="42">
        <f t="shared" si="6"/>
        <v>75.599999999999994</v>
      </c>
      <c r="E24" s="57"/>
      <c r="F24" s="8"/>
      <c r="G24" s="9"/>
      <c r="I24" s="58" t="s">
        <v>47</v>
      </c>
      <c r="J24" s="71">
        <f t="shared" si="3"/>
        <v>79.38</v>
      </c>
      <c r="K24" s="67">
        <f t="shared" si="4"/>
        <v>7.9379999999999997</v>
      </c>
      <c r="L24" s="72">
        <f t="shared" si="5"/>
        <v>71.441999999999993</v>
      </c>
    </row>
    <row r="25" spans="1:16" x14ac:dyDescent="0.2">
      <c r="A25" s="7" t="s">
        <v>48</v>
      </c>
      <c r="B25" s="18">
        <v>0.11</v>
      </c>
      <c r="C25" s="18">
        <f t="shared" si="2"/>
        <v>0.13200000000000001</v>
      </c>
      <c r="D25" s="42">
        <f t="shared" si="6"/>
        <v>92.4</v>
      </c>
      <c r="E25" s="57"/>
      <c r="F25" s="8"/>
      <c r="G25" s="9"/>
      <c r="I25" s="58" t="s">
        <v>48</v>
      </c>
      <c r="J25" s="71">
        <f t="shared" si="3"/>
        <v>97.02</v>
      </c>
      <c r="K25" s="67">
        <f t="shared" si="4"/>
        <v>9.702</v>
      </c>
      <c r="L25" s="72">
        <f t="shared" si="5"/>
        <v>87.317999999999998</v>
      </c>
    </row>
    <row r="26" spans="1:16" ht="17" thickBot="1" x14ac:dyDescent="0.25">
      <c r="A26" s="114" t="s">
        <v>49</v>
      </c>
      <c r="B26" s="70">
        <v>0.05</v>
      </c>
      <c r="C26" s="70">
        <f t="shared" si="2"/>
        <v>0.06</v>
      </c>
      <c r="D26" s="48">
        <f t="shared" si="6"/>
        <v>42</v>
      </c>
      <c r="E26" s="57"/>
      <c r="F26" s="8"/>
      <c r="G26" s="9"/>
      <c r="I26" s="59" t="s">
        <v>49</v>
      </c>
      <c r="J26" s="73">
        <f t="shared" si="3"/>
        <v>44.1</v>
      </c>
      <c r="K26" s="68">
        <f t="shared" si="4"/>
        <v>4.41</v>
      </c>
      <c r="L26" s="74">
        <f t="shared" si="5"/>
        <v>39.69</v>
      </c>
    </row>
    <row r="27" spans="1:16" ht="18" thickTop="1" thickBot="1" x14ac:dyDescent="0.25">
      <c r="A27" s="10" t="s">
        <v>42</v>
      </c>
      <c r="B27" s="29">
        <v>0.65500000000000003</v>
      </c>
      <c r="C27" s="29">
        <f>SUM(C21:C26)</f>
        <v>0.78600000000000003</v>
      </c>
      <c r="D27" s="49">
        <f>SUM(D21:D26)</f>
        <v>550.19999999999993</v>
      </c>
      <c r="E27" s="60"/>
      <c r="F27" s="11"/>
      <c r="G27" s="12"/>
      <c r="L27" s="112">
        <f>SUM(L21:L26)*2</f>
        <v>1039.8780000000002</v>
      </c>
    </row>
    <row r="28" spans="1:16" x14ac:dyDescent="0.2">
      <c r="B28" s="31"/>
      <c r="C28" s="31"/>
    </row>
    <row r="29" spans="1:16" s="65" customFormat="1" ht="17" thickBo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76"/>
      <c r="O29" s="76"/>
      <c r="P29" s="66"/>
    </row>
    <row r="30" spans="1:16" x14ac:dyDescent="0.2">
      <c r="A30" s="13" t="s">
        <v>66</v>
      </c>
      <c r="B30" s="14"/>
      <c r="C30" s="15" t="s">
        <v>14</v>
      </c>
      <c r="D30" s="15">
        <v>1</v>
      </c>
      <c r="E30" s="15">
        <v>2</v>
      </c>
      <c r="F30" s="15">
        <v>3</v>
      </c>
      <c r="G30" s="15">
        <v>4</v>
      </c>
      <c r="H30" s="15">
        <v>5</v>
      </c>
      <c r="I30" s="15">
        <v>8</v>
      </c>
      <c r="J30" s="15">
        <v>16</v>
      </c>
      <c r="K30" s="116">
        <v>24</v>
      </c>
      <c r="L30" s="15">
        <v>48</v>
      </c>
      <c r="M30" s="51">
        <v>96</v>
      </c>
      <c r="N30" s="52"/>
      <c r="O30" s="52"/>
    </row>
    <row r="31" spans="1:16" x14ac:dyDescent="0.2">
      <c r="A31" s="4" t="s">
        <v>15</v>
      </c>
      <c r="B31" s="16" t="s">
        <v>16</v>
      </c>
      <c r="C31" s="5" t="s">
        <v>17</v>
      </c>
      <c r="D31" s="5">
        <v>2</v>
      </c>
      <c r="E31" s="5">
        <v>3</v>
      </c>
      <c r="F31" s="5">
        <v>4</v>
      </c>
      <c r="G31" s="5">
        <v>5</v>
      </c>
      <c r="H31" s="5">
        <v>6</v>
      </c>
      <c r="I31" s="5">
        <v>10</v>
      </c>
      <c r="J31" s="5">
        <v>18</v>
      </c>
      <c r="K31" s="117">
        <v>26</v>
      </c>
      <c r="L31" s="5">
        <v>54</v>
      </c>
      <c r="M31" s="6">
        <v>102</v>
      </c>
      <c r="N31" s="52"/>
      <c r="O31" s="52"/>
    </row>
    <row r="32" spans="1:16" x14ac:dyDescent="0.2">
      <c r="A32" s="7" t="s">
        <v>18</v>
      </c>
      <c r="B32" s="17">
        <v>0.1</v>
      </c>
      <c r="C32" s="8"/>
      <c r="D32" s="18">
        <f>$B32*D$11</f>
        <v>0.1</v>
      </c>
      <c r="E32" s="18">
        <f t="shared" ref="E32:M34" si="7">$B32*E$11</f>
        <v>0.2</v>
      </c>
      <c r="F32" s="18">
        <f t="shared" si="7"/>
        <v>0.30000000000000004</v>
      </c>
      <c r="G32" s="18">
        <f t="shared" si="7"/>
        <v>0.4</v>
      </c>
      <c r="H32" s="18">
        <f t="shared" si="7"/>
        <v>0.5</v>
      </c>
      <c r="I32" s="18">
        <f>$B32*I$11</f>
        <v>0.8</v>
      </c>
      <c r="J32" s="18">
        <f t="shared" si="7"/>
        <v>1.6</v>
      </c>
      <c r="K32" s="118">
        <f>$B32*K$12</f>
        <v>2.6</v>
      </c>
      <c r="L32" s="18">
        <f t="shared" si="7"/>
        <v>4.8000000000000007</v>
      </c>
      <c r="M32" s="53">
        <f>$B32*M$11</f>
        <v>9.6000000000000014</v>
      </c>
      <c r="N32" s="18"/>
      <c r="O32" s="18"/>
    </row>
    <row r="33" spans="1:15" x14ac:dyDescent="0.2">
      <c r="A33" s="7" t="s">
        <v>19</v>
      </c>
      <c r="B33" s="17">
        <v>2.4</v>
      </c>
      <c r="C33" s="8"/>
      <c r="D33" s="18">
        <f>$B33*D$11</f>
        <v>2.4</v>
      </c>
      <c r="E33" s="18">
        <f t="shared" si="7"/>
        <v>4.8</v>
      </c>
      <c r="F33" s="18">
        <f t="shared" si="7"/>
        <v>7.1999999999999993</v>
      </c>
      <c r="G33" s="18">
        <f t="shared" si="7"/>
        <v>9.6</v>
      </c>
      <c r="H33" s="18">
        <f t="shared" si="7"/>
        <v>12</v>
      </c>
      <c r="I33" s="18">
        <f t="shared" si="7"/>
        <v>19.2</v>
      </c>
      <c r="J33" s="18">
        <f t="shared" si="7"/>
        <v>38.4</v>
      </c>
      <c r="K33" s="118">
        <f>$B33*K$12</f>
        <v>62.4</v>
      </c>
      <c r="L33" s="18">
        <f t="shared" si="7"/>
        <v>115.19999999999999</v>
      </c>
      <c r="M33" s="19">
        <f t="shared" si="7"/>
        <v>230.39999999999998</v>
      </c>
      <c r="N33" s="18"/>
      <c r="O33" s="18"/>
    </row>
    <row r="34" spans="1:15" x14ac:dyDescent="0.2">
      <c r="A34" s="4" t="s">
        <v>20</v>
      </c>
      <c r="B34" s="16">
        <v>2.5</v>
      </c>
      <c r="C34" s="5"/>
      <c r="D34" s="18">
        <f>$B34*D$11</f>
        <v>2.5</v>
      </c>
      <c r="E34" s="18">
        <f t="shared" si="7"/>
        <v>5</v>
      </c>
      <c r="F34" s="18">
        <f t="shared" si="7"/>
        <v>7.5</v>
      </c>
      <c r="G34" s="18">
        <f t="shared" si="7"/>
        <v>10</v>
      </c>
      <c r="H34" s="18">
        <f t="shared" si="7"/>
        <v>12.5</v>
      </c>
      <c r="I34" s="18">
        <f t="shared" si="7"/>
        <v>20</v>
      </c>
      <c r="J34" s="18">
        <f t="shared" si="7"/>
        <v>40</v>
      </c>
      <c r="K34" s="118">
        <f>$B34*K$12</f>
        <v>65</v>
      </c>
      <c r="L34" s="18">
        <f t="shared" si="7"/>
        <v>120</v>
      </c>
      <c r="M34" s="19">
        <f t="shared" si="7"/>
        <v>240</v>
      </c>
      <c r="N34" s="18"/>
      <c r="O34" s="18"/>
    </row>
    <row r="35" spans="1:15" ht="17" thickBot="1" x14ac:dyDescent="0.25">
      <c r="A35" s="21" t="s">
        <v>21</v>
      </c>
      <c r="B35" s="22">
        <v>3</v>
      </c>
      <c r="C35" s="23"/>
      <c r="D35" s="23"/>
      <c r="E35" s="23"/>
      <c r="F35" s="23"/>
      <c r="G35" s="23"/>
      <c r="H35" s="23"/>
      <c r="I35" s="23"/>
      <c r="J35" s="23"/>
      <c r="K35" s="119"/>
      <c r="L35" s="23"/>
      <c r="M35" s="54"/>
      <c r="N35" s="18"/>
    </row>
    <row r="36" spans="1:15" ht="18" thickTop="1" thickBot="1" x14ac:dyDescent="0.25">
      <c r="A36" s="24" t="s">
        <v>22</v>
      </c>
      <c r="B36" s="25">
        <f>SUM(B32:B35)</f>
        <v>8</v>
      </c>
      <c r="C36" s="26"/>
      <c r="D36" s="26"/>
      <c r="E36" s="26"/>
      <c r="F36" s="26"/>
      <c r="G36" s="26"/>
      <c r="H36" s="26"/>
      <c r="I36" s="26"/>
      <c r="J36" s="26"/>
      <c r="K36" s="120"/>
      <c r="L36" s="26"/>
      <c r="M36" s="55"/>
      <c r="N36" s="18"/>
    </row>
    <row r="37" spans="1:15" ht="18" thickTop="1" thickBot="1" x14ac:dyDescent="0.25">
      <c r="A37" s="27" t="s">
        <v>23</v>
      </c>
      <c r="B37" s="28">
        <f>SUM(B32:B34)</f>
        <v>5</v>
      </c>
      <c r="C37" s="11"/>
      <c r="D37" s="29">
        <f>SUM(D32:D34)</f>
        <v>5</v>
      </c>
      <c r="E37" s="29">
        <f t="shared" ref="E37:M37" si="8">SUM(E32:E34)</f>
        <v>10</v>
      </c>
      <c r="F37" s="29">
        <f t="shared" si="8"/>
        <v>15</v>
      </c>
      <c r="G37" s="29">
        <f t="shared" si="8"/>
        <v>20</v>
      </c>
      <c r="H37" s="29">
        <f t="shared" si="8"/>
        <v>25</v>
      </c>
      <c r="I37" s="29">
        <f t="shared" si="8"/>
        <v>40</v>
      </c>
      <c r="J37" s="29">
        <f t="shared" si="8"/>
        <v>80</v>
      </c>
      <c r="K37" s="121">
        <f t="shared" si="8"/>
        <v>130</v>
      </c>
      <c r="L37" s="29">
        <f t="shared" si="8"/>
        <v>240</v>
      </c>
      <c r="M37" s="30">
        <f t="shared" si="8"/>
        <v>480</v>
      </c>
      <c r="N37" s="18"/>
      <c r="O37" s="18"/>
    </row>
    <row r="38" spans="1:15" ht="17" thickBot="1" x14ac:dyDescent="0.25">
      <c r="A38" s="62"/>
      <c r="B38" s="8"/>
      <c r="C38" s="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x14ac:dyDescent="0.2">
      <c r="A39" s="13" t="s">
        <v>57</v>
      </c>
      <c r="B39" s="34" t="s">
        <v>24</v>
      </c>
      <c r="C39" s="15" t="s">
        <v>25</v>
      </c>
      <c r="D39" s="35" t="s">
        <v>26</v>
      </c>
      <c r="E39" s="33" t="s">
        <v>27</v>
      </c>
      <c r="F39" s="51">
        <v>700</v>
      </c>
      <c r="G39" s="31"/>
      <c r="H39" s="36" t="s">
        <v>28</v>
      </c>
      <c r="I39" s="37" t="s">
        <v>29</v>
      </c>
      <c r="J39" s="38" t="s">
        <v>30</v>
      </c>
      <c r="K39" s="39" t="s">
        <v>31</v>
      </c>
      <c r="L39" s="31"/>
      <c r="M39" s="31"/>
      <c r="N39" s="18"/>
      <c r="O39" s="18"/>
    </row>
    <row r="40" spans="1:15" x14ac:dyDescent="0.2">
      <c r="A40" s="40" t="s">
        <v>52</v>
      </c>
      <c r="B40" s="41" t="s">
        <v>33</v>
      </c>
      <c r="C40" s="8">
        <v>0.2</v>
      </c>
      <c r="D40" s="42">
        <f>C40*$F$39</f>
        <v>140</v>
      </c>
      <c r="E40" s="8"/>
      <c r="F40" s="9"/>
      <c r="H40" s="40" t="s">
        <v>52</v>
      </c>
      <c r="I40" s="71">
        <f>D40</f>
        <v>140</v>
      </c>
      <c r="J40" s="67">
        <f>I40*10/100</f>
        <v>14</v>
      </c>
      <c r="K40" s="72">
        <f>I40-J40</f>
        <v>126</v>
      </c>
    </row>
    <row r="41" spans="1:15" x14ac:dyDescent="0.2">
      <c r="A41" s="44" t="s">
        <v>53</v>
      </c>
      <c r="B41" s="45" t="s">
        <v>37</v>
      </c>
      <c r="C41" s="8">
        <v>0.1</v>
      </c>
      <c r="D41" s="42">
        <f t="shared" ref="D41:D45" si="9">C41*$F$39</f>
        <v>70</v>
      </c>
      <c r="E41" s="8"/>
      <c r="F41" s="9"/>
      <c r="H41" s="44" t="s">
        <v>53</v>
      </c>
      <c r="I41" s="71">
        <f t="shared" ref="I41:I45" si="10">D41</f>
        <v>70</v>
      </c>
      <c r="J41" s="67">
        <f t="shared" ref="J41:J45" si="11">I41*10/100</f>
        <v>7</v>
      </c>
      <c r="K41" s="72">
        <f t="shared" ref="K41:K45" si="12">I41-J41</f>
        <v>63</v>
      </c>
    </row>
    <row r="42" spans="1:15" x14ac:dyDescent="0.2">
      <c r="A42" s="44" t="s">
        <v>54</v>
      </c>
      <c r="B42" s="45" t="s">
        <v>33</v>
      </c>
      <c r="C42" s="8">
        <v>0.2</v>
      </c>
      <c r="D42" s="42">
        <f t="shared" si="9"/>
        <v>140</v>
      </c>
      <c r="E42" s="8"/>
      <c r="F42" s="9"/>
      <c r="H42" s="44" t="s">
        <v>54</v>
      </c>
      <c r="I42" s="71">
        <f t="shared" si="10"/>
        <v>140</v>
      </c>
      <c r="J42" s="67">
        <f t="shared" si="11"/>
        <v>14</v>
      </c>
      <c r="K42" s="72">
        <f t="shared" si="12"/>
        <v>126</v>
      </c>
    </row>
    <row r="43" spans="1:15" x14ac:dyDescent="0.2">
      <c r="A43" s="44" t="s">
        <v>50</v>
      </c>
      <c r="B43" s="45" t="s">
        <v>37</v>
      </c>
      <c r="C43" s="8">
        <v>0.5</v>
      </c>
      <c r="D43" s="42">
        <f t="shared" si="9"/>
        <v>350</v>
      </c>
      <c r="E43" s="8"/>
      <c r="F43" s="9"/>
      <c r="H43" s="44" t="s">
        <v>50</v>
      </c>
      <c r="I43" s="71">
        <f t="shared" si="10"/>
        <v>350</v>
      </c>
      <c r="J43" s="67">
        <f t="shared" si="11"/>
        <v>35</v>
      </c>
      <c r="K43" s="72">
        <f t="shared" si="12"/>
        <v>315</v>
      </c>
    </row>
    <row r="44" spans="1:15" x14ac:dyDescent="0.2">
      <c r="A44" s="44" t="s">
        <v>55</v>
      </c>
      <c r="B44" s="45" t="s">
        <v>35</v>
      </c>
      <c r="C44" s="8">
        <v>0.1</v>
      </c>
      <c r="D44" s="42">
        <f t="shared" si="9"/>
        <v>70</v>
      </c>
      <c r="E44" s="8"/>
      <c r="F44" s="9"/>
      <c r="H44" s="44" t="s">
        <v>55</v>
      </c>
      <c r="I44" s="71">
        <f t="shared" si="10"/>
        <v>70</v>
      </c>
      <c r="J44" s="67">
        <f t="shared" si="11"/>
        <v>7</v>
      </c>
      <c r="K44" s="72">
        <f t="shared" si="12"/>
        <v>63</v>
      </c>
    </row>
    <row r="45" spans="1:15" ht="17" thickBot="1" x14ac:dyDescent="0.25">
      <c r="A45" s="46" t="s">
        <v>56</v>
      </c>
      <c r="B45" s="47" t="s">
        <v>35</v>
      </c>
      <c r="C45" s="2">
        <v>0.1</v>
      </c>
      <c r="D45" s="48">
        <f t="shared" si="9"/>
        <v>70</v>
      </c>
      <c r="E45" s="8"/>
      <c r="F45" s="9"/>
      <c r="H45" s="61" t="s">
        <v>56</v>
      </c>
      <c r="I45" s="73">
        <f t="shared" si="10"/>
        <v>70</v>
      </c>
      <c r="J45" s="68">
        <f t="shared" si="11"/>
        <v>7</v>
      </c>
      <c r="K45" s="74">
        <f t="shared" si="12"/>
        <v>63</v>
      </c>
    </row>
    <row r="46" spans="1:15" ht="18" thickTop="1" thickBot="1" x14ac:dyDescent="0.25">
      <c r="A46" s="10" t="s">
        <v>42</v>
      </c>
      <c r="B46" s="11"/>
      <c r="C46" s="11">
        <v>1.2000000000000002</v>
      </c>
      <c r="D46" s="49">
        <f>SUM(D40:D45)</f>
        <v>840</v>
      </c>
      <c r="E46" s="11"/>
      <c r="F46" s="12"/>
      <c r="H46" s="8"/>
      <c r="I46" s="67"/>
      <c r="J46" s="67"/>
      <c r="K46" s="69"/>
    </row>
    <row r="47" spans="1:15" ht="17" thickBot="1" x14ac:dyDescent="0.25">
      <c r="I47" s="69"/>
      <c r="J47" s="69"/>
      <c r="K47" s="69"/>
    </row>
    <row r="48" spans="1:15" x14ac:dyDescent="0.2">
      <c r="A48" s="13" t="s">
        <v>64</v>
      </c>
      <c r="B48" s="34" t="s">
        <v>24</v>
      </c>
      <c r="C48" s="15" t="s">
        <v>25</v>
      </c>
      <c r="D48" s="35" t="s">
        <v>26</v>
      </c>
      <c r="E48" s="33" t="s">
        <v>27</v>
      </c>
      <c r="F48" s="51">
        <v>700</v>
      </c>
      <c r="G48" s="31"/>
      <c r="H48" s="36" t="s">
        <v>28</v>
      </c>
      <c r="I48" s="77" t="s">
        <v>29</v>
      </c>
      <c r="J48" s="78" t="s">
        <v>30</v>
      </c>
      <c r="K48" s="79" t="s">
        <v>31</v>
      </c>
      <c r="L48" s="31"/>
      <c r="M48" s="31"/>
      <c r="N48" s="18"/>
      <c r="O48" s="18"/>
    </row>
    <row r="49" spans="1:16" x14ac:dyDescent="0.2">
      <c r="A49" s="40" t="s">
        <v>58</v>
      </c>
      <c r="B49" s="41" t="s">
        <v>33</v>
      </c>
      <c r="C49" s="8">
        <v>0.1</v>
      </c>
      <c r="D49" s="42">
        <f>C49*$F$48</f>
        <v>70</v>
      </c>
      <c r="E49" s="8"/>
      <c r="F49" s="9"/>
      <c r="H49" s="40" t="s">
        <v>58</v>
      </c>
      <c r="I49" s="71">
        <f>D49</f>
        <v>70</v>
      </c>
      <c r="J49" s="67">
        <f>I49*10/100</f>
        <v>7</v>
      </c>
      <c r="K49" s="72">
        <f>I49-J49</f>
        <v>63</v>
      </c>
    </row>
    <row r="50" spans="1:16" x14ac:dyDescent="0.2">
      <c r="A50" s="44" t="s">
        <v>59</v>
      </c>
      <c r="B50" s="45" t="s">
        <v>33</v>
      </c>
      <c r="C50" s="8">
        <v>0.4</v>
      </c>
      <c r="D50" s="42">
        <f t="shared" ref="D50:D53" si="13">C50*$F$48</f>
        <v>280</v>
      </c>
      <c r="E50" s="8"/>
      <c r="F50" s="9"/>
      <c r="H50" s="44" t="s">
        <v>59</v>
      </c>
      <c r="I50" s="71">
        <f t="shared" ref="I50:I53" si="14">D50</f>
        <v>280</v>
      </c>
      <c r="J50" s="67">
        <f t="shared" ref="J50:J53" si="15">I50*10/100</f>
        <v>28</v>
      </c>
      <c r="K50" s="72">
        <f t="shared" ref="K50:K53" si="16">I50-J50</f>
        <v>252</v>
      </c>
    </row>
    <row r="51" spans="1:16" x14ac:dyDescent="0.2">
      <c r="A51" s="44" t="s">
        <v>60</v>
      </c>
      <c r="B51" s="45" t="s">
        <v>37</v>
      </c>
      <c r="C51" s="8">
        <v>0.2</v>
      </c>
      <c r="D51" s="42">
        <f t="shared" si="13"/>
        <v>140</v>
      </c>
      <c r="E51" s="8"/>
      <c r="F51" s="9"/>
      <c r="H51" s="44" t="s">
        <v>60</v>
      </c>
      <c r="I51" s="71">
        <f t="shared" si="14"/>
        <v>140</v>
      </c>
      <c r="J51" s="67">
        <f t="shared" si="15"/>
        <v>14</v>
      </c>
      <c r="K51" s="72">
        <f t="shared" si="16"/>
        <v>126</v>
      </c>
    </row>
    <row r="52" spans="1:16" x14ac:dyDescent="0.2">
      <c r="A52" s="44" t="s">
        <v>61</v>
      </c>
      <c r="B52" s="45" t="s">
        <v>35</v>
      </c>
      <c r="C52" s="8">
        <v>0.1</v>
      </c>
      <c r="D52" s="42">
        <f t="shared" si="13"/>
        <v>70</v>
      </c>
      <c r="E52" s="8"/>
      <c r="F52" s="9"/>
      <c r="H52" s="44" t="s">
        <v>61</v>
      </c>
      <c r="I52" s="71">
        <f t="shared" si="14"/>
        <v>70</v>
      </c>
      <c r="J52" s="67">
        <f t="shared" si="15"/>
        <v>7</v>
      </c>
      <c r="K52" s="72">
        <f t="shared" si="16"/>
        <v>63</v>
      </c>
    </row>
    <row r="53" spans="1:16" ht="17" thickBot="1" x14ac:dyDescent="0.25">
      <c r="A53" s="46" t="s">
        <v>62</v>
      </c>
      <c r="B53" s="47" t="s">
        <v>63</v>
      </c>
      <c r="C53" s="2">
        <v>0.4</v>
      </c>
      <c r="D53" s="48">
        <f t="shared" si="13"/>
        <v>280</v>
      </c>
      <c r="E53" s="8"/>
      <c r="F53" s="9"/>
      <c r="H53" s="61" t="s">
        <v>62</v>
      </c>
      <c r="I53" s="73">
        <f t="shared" si="14"/>
        <v>280</v>
      </c>
      <c r="J53" s="68">
        <f t="shared" si="15"/>
        <v>28</v>
      </c>
      <c r="K53" s="74">
        <f t="shared" si="16"/>
        <v>252</v>
      </c>
    </row>
    <row r="54" spans="1:16" ht="18" thickTop="1" thickBot="1" x14ac:dyDescent="0.25">
      <c r="A54" s="10" t="s">
        <v>42</v>
      </c>
      <c r="B54" s="11"/>
      <c r="C54" s="11">
        <v>1.2</v>
      </c>
      <c r="D54" s="49">
        <f>SUM(D49:D53)</f>
        <v>840</v>
      </c>
      <c r="E54" s="11"/>
      <c r="F54" s="12"/>
      <c r="H54" s="8"/>
      <c r="I54" s="18"/>
      <c r="J54" s="8"/>
    </row>
    <row r="55" spans="1:16" s="65" customFormat="1" ht="17" thickBot="1" x14ac:dyDescent="0.25">
      <c r="N55" s="64"/>
      <c r="O55" s="64"/>
    </row>
    <row r="56" spans="1:16" x14ac:dyDescent="0.2">
      <c r="A56" s="13" t="s">
        <v>67</v>
      </c>
      <c r="B56" s="14"/>
      <c r="C56" s="15" t="s">
        <v>14</v>
      </c>
      <c r="D56" s="15">
        <v>1</v>
      </c>
      <c r="E56" s="15">
        <v>2</v>
      </c>
      <c r="F56" s="15">
        <v>3</v>
      </c>
      <c r="G56" s="15">
        <v>4</v>
      </c>
      <c r="H56" s="15">
        <v>5</v>
      </c>
      <c r="I56" s="15">
        <v>8</v>
      </c>
      <c r="J56" s="15">
        <v>16</v>
      </c>
      <c r="K56" s="116">
        <v>24</v>
      </c>
      <c r="L56" s="15">
        <v>48</v>
      </c>
      <c r="M56" s="51">
        <v>96</v>
      </c>
      <c r="N56" s="52"/>
    </row>
    <row r="57" spans="1:16" x14ac:dyDescent="0.2">
      <c r="A57" s="4" t="s">
        <v>15</v>
      </c>
      <c r="B57" s="16" t="s">
        <v>16</v>
      </c>
      <c r="C57" s="5" t="s">
        <v>17</v>
      </c>
      <c r="D57" s="5">
        <v>2</v>
      </c>
      <c r="E57" s="5">
        <v>3</v>
      </c>
      <c r="F57" s="5">
        <v>4</v>
      </c>
      <c r="G57" s="5">
        <v>5</v>
      </c>
      <c r="H57" s="5">
        <v>6</v>
      </c>
      <c r="I57" s="5">
        <v>10</v>
      </c>
      <c r="J57" s="5">
        <v>18</v>
      </c>
      <c r="K57" s="117">
        <v>26</v>
      </c>
      <c r="L57" s="5">
        <v>54</v>
      </c>
      <c r="M57" s="6">
        <v>102</v>
      </c>
      <c r="N57" s="52"/>
    </row>
    <row r="58" spans="1:16" x14ac:dyDescent="0.2">
      <c r="A58" s="7" t="s">
        <v>18</v>
      </c>
      <c r="B58" s="17">
        <v>0</v>
      </c>
      <c r="C58" s="8"/>
      <c r="D58" s="18">
        <f>$B58*D$11</f>
        <v>0</v>
      </c>
      <c r="E58" s="18">
        <f t="shared" ref="E58:M60" si="17">$B58*E$11</f>
        <v>0</v>
      </c>
      <c r="F58" s="18">
        <f t="shared" si="17"/>
        <v>0</v>
      </c>
      <c r="G58" s="18">
        <f t="shared" si="17"/>
        <v>0</v>
      </c>
      <c r="H58" s="18">
        <f t="shared" si="17"/>
        <v>0</v>
      </c>
      <c r="I58" s="18">
        <f t="shared" si="17"/>
        <v>0</v>
      </c>
      <c r="J58" s="18">
        <f t="shared" si="17"/>
        <v>0</v>
      </c>
      <c r="K58" s="118">
        <f>$B58*K$12</f>
        <v>0</v>
      </c>
      <c r="L58" s="18">
        <f t="shared" si="17"/>
        <v>0</v>
      </c>
      <c r="M58" s="53">
        <f>$B58*M$11</f>
        <v>0</v>
      </c>
      <c r="N58" s="18"/>
    </row>
    <row r="59" spans="1:16" x14ac:dyDescent="0.2">
      <c r="A59" s="7" t="s">
        <v>19</v>
      </c>
      <c r="B59" s="17">
        <v>2.5</v>
      </c>
      <c r="C59" s="8"/>
      <c r="D59" s="18">
        <f>$B59*D$11</f>
        <v>2.5</v>
      </c>
      <c r="E59" s="18">
        <f t="shared" si="17"/>
        <v>5</v>
      </c>
      <c r="F59" s="18">
        <f t="shared" si="17"/>
        <v>7.5</v>
      </c>
      <c r="G59" s="18">
        <f t="shared" si="17"/>
        <v>10</v>
      </c>
      <c r="H59" s="18">
        <f t="shared" si="17"/>
        <v>12.5</v>
      </c>
      <c r="I59" s="18">
        <f t="shared" si="17"/>
        <v>20</v>
      </c>
      <c r="J59" s="18">
        <f t="shared" si="17"/>
        <v>40</v>
      </c>
      <c r="K59" s="118">
        <f>$B59*K$12</f>
        <v>65</v>
      </c>
      <c r="L59" s="18">
        <f t="shared" si="17"/>
        <v>120</v>
      </c>
      <c r="M59" s="19">
        <f t="shared" si="17"/>
        <v>240</v>
      </c>
      <c r="N59" s="18"/>
      <c r="P59" s="20"/>
    </row>
    <row r="60" spans="1:16" x14ac:dyDescent="0.2">
      <c r="A60" s="4" t="s">
        <v>20</v>
      </c>
      <c r="B60" s="16">
        <v>2.5</v>
      </c>
      <c r="C60" s="5"/>
      <c r="D60" s="18">
        <f>$B60*D$11</f>
        <v>2.5</v>
      </c>
      <c r="E60" s="18">
        <f t="shared" si="17"/>
        <v>5</v>
      </c>
      <c r="F60" s="18">
        <f t="shared" si="17"/>
        <v>7.5</v>
      </c>
      <c r="G60" s="18">
        <f t="shared" si="17"/>
        <v>10</v>
      </c>
      <c r="H60" s="18">
        <f t="shared" si="17"/>
        <v>12.5</v>
      </c>
      <c r="I60" s="18">
        <f t="shared" si="17"/>
        <v>20</v>
      </c>
      <c r="J60" s="18">
        <f t="shared" si="17"/>
        <v>40</v>
      </c>
      <c r="K60" s="118">
        <f>$B60*K$12</f>
        <v>65</v>
      </c>
      <c r="L60" s="18">
        <f t="shared" si="17"/>
        <v>120</v>
      </c>
      <c r="M60" s="19">
        <f t="shared" si="17"/>
        <v>240</v>
      </c>
      <c r="N60" s="18"/>
    </row>
    <row r="61" spans="1:16" ht="17" thickBot="1" x14ac:dyDescent="0.25">
      <c r="A61" s="21" t="s">
        <v>21</v>
      </c>
      <c r="B61" s="22">
        <v>3</v>
      </c>
      <c r="C61" s="23"/>
      <c r="D61" s="23"/>
      <c r="E61" s="23"/>
      <c r="F61" s="23"/>
      <c r="G61" s="23"/>
      <c r="H61" s="23"/>
      <c r="I61" s="23"/>
      <c r="J61" s="23"/>
      <c r="K61" s="119"/>
      <c r="L61" s="23"/>
      <c r="M61" s="54"/>
      <c r="N61" s="18"/>
    </row>
    <row r="62" spans="1:16" ht="18" thickTop="1" thickBot="1" x14ac:dyDescent="0.25">
      <c r="A62" s="24" t="s">
        <v>22</v>
      </c>
      <c r="B62" s="25">
        <f>SUM(B58:B61)</f>
        <v>8</v>
      </c>
      <c r="C62" s="26"/>
      <c r="D62" s="26"/>
      <c r="E62" s="26"/>
      <c r="F62" s="26"/>
      <c r="G62" s="26"/>
      <c r="H62" s="26"/>
      <c r="I62" s="26"/>
      <c r="J62" s="26"/>
      <c r="K62" s="120"/>
      <c r="L62" s="26"/>
      <c r="M62" s="55"/>
      <c r="N62" s="18"/>
    </row>
    <row r="63" spans="1:16" ht="18" thickTop="1" thickBot="1" x14ac:dyDescent="0.25">
      <c r="A63" s="27" t="s">
        <v>23</v>
      </c>
      <c r="B63" s="28">
        <f>SUM(B58:B60)</f>
        <v>5</v>
      </c>
      <c r="C63" s="11"/>
      <c r="D63" s="29">
        <f>SUM(D58:D60)</f>
        <v>5</v>
      </c>
      <c r="E63" s="29">
        <f t="shared" ref="E63:M63" si="18">SUM(E58:E60)</f>
        <v>10</v>
      </c>
      <c r="F63" s="29">
        <f t="shared" si="18"/>
        <v>15</v>
      </c>
      <c r="G63" s="29">
        <f t="shared" si="18"/>
        <v>20</v>
      </c>
      <c r="H63" s="29">
        <f t="shared" si="18"/>
        <v>25</v>
      </c>
      <c r="I63" s="29">
        <f t="shared" si="18"/>
        <v>40</v>
      </c>
      <c r="J63" s="29">
        <f t="shared" si="18"/>
        <v>80</v>
      </c>
      <c r="K63" s="121">
        <f t="shared" si="18"/>
        <v>130</v>
      </c>
      <c r="L63" s="29">
        <f t="shared" si="18"/>
        <v>240</v>
      </c>
      <c r="M63" s="30">
        <f t="shared" si="18"/>
        <v>480</v>
      </c>
      <c r="N63" s="18"/>
    </row>
    <row r="64" spans="1:16" ht="16" customHeight="1" thickBot="1" x14ac:dyDescent="0.25">
      <c r="A64" s="62"/>
      <c r="B64" s="8"/>
      <c r="C64" s="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1:14" s="91" customFormat="1" ht="16" customHeight="1" x14ac:dyDescent="0.2">
      <c r="A65" s="80" t="s">
        <v>68</v>
      </c>
      <c r="B65" s="81" t="s">
        <v>24</v>
      </c>
      <c r="C65" s="82" t="s">
        <v>25</v>
      </c>
      <c r="D65" s="83" t="s">
        <v>26</v>
      </c>
      <c r="E65" s="84" t="s">
        <v>27</v>
      </c>
      <c r="F65" s="85">
        <v>700</v>
      </c>
      <c r="G65" s="86"/>
      <c r="H65" s="87" t="s">
        <v>28</v>
      </c>
      <c r="I65" s="88" t="s">
        <v>29</v>
      </c>
      <c r="J65" s="89" t="s">
        <v>30</v>
      </c>
      <c r="K65" s="90" t="s">
        <v>31</v>
      </c>
      <c r="L65" s="86"/>
      <c r="M65" s="86"/>
      <c r="N65" s="86"/>
    </row>
    <row r="66" spans="1:14" s="91" customFormat="1" ht="16" customHeight="1" x14ac:dyDescent="0.2">
      <c r="A66" s="92" t="s">
        <v>32</v>
      </c>
      <c r="B66" s="93" t="s">
        <v>33</v>
      </c>
      <c r="C66" s="94">
        <v>0.1</v>
      </c>
      <c r="D66" s="95">
        <f>C66*$F$65</f>
        <v>70</v>
      </c>
      <c r="E66" s="94"/>
      <c r="F66" s="96"/>
      <c r="H66" s="92" t="s">
        <v>32</v>
      </c>
      <c r="I66" s="106">
        <f>D66</f>
        <v>70</v>
      </c>
      <c r="J66" s="107">
        <f>I66*10/100</f>
        <v>7</v>
      </c>
      <c r="K66" s="108">
        <f>I66-J66</f>
        <v>63</v>
      </c>
    </row>
    <row r="67" spans="1:14" s="91" customFormat="1" ht="16" customHeight="1" x14ac:dyDescent="0.2">
      <c r="A67" s="92" t="s">
        <v>34</v>
      </c>
      <c r="B67" s="93" t="s">
        <v>35</v>
      </c>
      <c r="C67" s="94">
        <v>0.1</v>
      </c>
      <c r="D67" s="95">
        <f t="shared" ref="D67:D71" si="19">C67*$F$65</f>
        <v>70</v>
      </c>
      <c r="E67" s="94"/>
      <c r="F67" s="96"/>
      <c r="H67" s="92" t="s">
        <v>34</v>
      </c>
      <c r="I67" s="106">
        <f t="shared" ref="I67:I71" si="20">D67</f>
        <v>70</v>
      </c>
      <c r="J67" s="107">
        <f t="shared" ref="J67:J71" si="21">I67*10/100</f>
        <v>7</v>
      </c>
      <c r="K67" s="108">
        <f t="shared" ref="K67:K71" si="22">I67-J67</f>
        <v>63</v>
      </c>
    </row>
    <row r="68" spans="1:14" s="91" customFormat="1" ht="16" customHeight="1" x14ac:dyDescent="0.2">
      <c r="A68" s="92" t="s">
        <v>36</v>
      </c>
      <c r="B68" s="93" t="s">
        <v>37</v>
      </c>
      <c r="C68" s="94">
        <v>0.2</v>
      </c>
      <c r="D68" s="95">
        <f t="shared" si="19"/>
        <v>140</v>
      </c>
      <c r="E68" s="94"/>
      <c r="F68" s="96"/>
      <c r="H68" s="92" t="s">
        <v>36</v>
      </c>
      <c r="I68" s="106">
        <f t="shared" si="20"/>
        <v>140</v>
      </c>
      <c r="J68" s="107">
        <f t="shared" si="21"/>
        <v>14</v>
      </c>
      <c r="K68" s="108">
        <f t="shared" si="22"/>
        <v>126</v>
      </c>
    </row>
    <row r="69" spans="1:14" s="91" customFormat="1" ht="16" customHeight="1" x14ac:dyDescent="0.2">
      <c r="A69" s="92" t="s">
        <v>38</v>
      </c>
      <c r="B69" s="93" t="s">
        <v>39</v>
      </c>
      <c r="C69" s="94">
        <v>0.2</v>
      </c>
      <c r="D69" s="95">
        <f t="shared" si="19"/>
        <v>140</v>
      </c>
      <c r="E69" s="94"/>
      <c r="F69" s="96"/>
      <c r="H69" s="92" t="s">
        <v>38</v>
      </c>
      <c r="I69" s="106">
        <f t="shared" si="20"/>
        <v>140</v>
      </c>
      <c r="J69" s="107">
        <f t="shared" si="21"/>
        <v>14</v>
      </c>
      <c r="K69" s="108">
        <f t="shared" si="22"/>
        <v>126</v>
      </c>
    </row>
    <row r="70" spans="1:14" s="91" customFormat="1" ht="16" customHeight="1" x14ac:dyDescent="0.2">
      <c r="A70" s="92" t="s">
        <v>40</v>
      </c>
      <c r="B70" s="93" t="s">
        <v>33</v>
      </c>
      <c r="C70" s="94">
        <v>0.3</v>
      </c>
      <c r="D70" s="95">
        <f t="shared" si="19"/>
        <v>210</v>
      </c>
      <c r="E70" s="94"/>
      <c r="F70" s="96"/>
      <c r="H70" s="92" t="s">
        <v>40</v>
      </c>
      <c r="I70" s="106">
        <f t="shared" si="20"/>
        <v>210</v>
      </c>
      <c r="J70" s="107">
        <f t="shared" si="21"/>
        <v>21</v>
      </c>
      <c r="K70" s="108">
        <f t="shared" si="22"/>
        <v>189</v>
      </c>
    </row>
    <row r="71" spans="1:14" s="91" customFormat="1" ht="16" customHeight="1" thickBot="1" x14ac:dyDescent="0.25">
      <c r="A71" s="115" t="s">
        <v>41</v>
      </c>
      <c r="B71" s="98" t="s">
        <v>37</v>
      </c>
      <c r="C71" s="99">
        <v>0.4</v>
      </c>
      <c r="D71" s="100">
        <f t="shared" si="19"/>
        <v>280</v>
      </c>
      <c r="E71" s="94"/>
      <c r="F71" s="96"/>
      <c r="H71" s="105" t="s">
        <v>41</v>
      </c>
      <c r="I71" s="109">
        <f t="shared" si="20"/>
        <v>280</v>
      </c>
      <c r="J71" s="110">
        <f t="shared" si="21"/>
        <v>28</v>
      </c>
      <c r="K71" s="111">
        <f t="shared" si="22"/>
        <v>252</v>
      </c>
    </row>
    <row r="72" spans="1:14" s="91" customFormat="1" ht="16" customHeight="1" thickTop="1" thickBot="1" x14ac:dyDescent="0.25">
      <c r="A72" s="101" t="s">
        <v>42</v>
      </c>
      <c r="B72" s="102"/>
      <c r="C72" s="102">
        <v>1.3000000000000003</v>
      </c>
      <c r="D72" s="103">
        <f>SUM(D66:D71)</f>
        <v>910</v>
      </c>
      <c r="E72" s="102"/>
      <c r="F72" s="104"/>
      <c r="H72" s="94"/>
      <c r="I72" s="97"/>
      <c r="J72" s="94"/>
    </row>
  </sheetData>
  <mergeCells count="2">
    <mergeCell ref="A2:C2"/>
    <mergeCell ref="C5:C7"/>
  </mergeCells>
  <pageMargins left="0.25" right="0.25" top="0.75" bottom="0.75" header="0.3" footer="0.3"/>
  <pageSetup paperSize="9" scale="48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9" workbookViewId="0">
      <selection activeCell="E39" sqref="E39"/>
    </sheetView>
  </sheetViews>
  <sheetFormatPr baseColWidth="10" defaultColWidth="8.83203125" defaultRowHeight="16" x14ac:dyDescent="0.2"/>
  <cols>
    <col min="1" max="1" width="16.83203125" bestFit="1" customWidth="1"/>
    <col min="2" max="2" width="12.33203125" bestFit="1" customWidth="1"/>
  </cols>
  <sheetData>
    <row r="1" spans="1:5" ht="16.25" thickBot="1" x14ac:dyDescent="0.35">
      <c r="A1" s="123"/>
      <c r="B1" s="8"/>
      <c r="C1" s="8"/>
    </row>
    <row r="2" spans="1:5" ht="16.25" thickBot="1" x14ac:dyDescent="0.35">
      <c r="A2" s="149" t="s">
        <v>79</v>
      </c>
      <c r="B2" s="150"/>
      <c r="C2" s="125"/>
    </row>
    <row r="3" spans="1:5" x14ac:dyDescent="0.2">
      <c r="A3" s="127" t="s">
        <v>70</v>
      </c>
      <c r="B3" s="128" t="s">
        <v>71</v>
      </c>
      <c r="C3" s="124"/>
    </row>
    <row r="4" spans="1:5" ht="17" thickBot="1" x14ac:dyDescent="0.25">
      <c r="A4" s="130">
        <v>95</v>
      </c>
      <c r="B4" s="131" t="s">
        <v>72</v>
      </c>
      <c r="C4" s="129"/>
    </row>
    <row r="5" spans="1:5" x14ac:dyDescent="0.2">
      <c r="A5" s="132">
        <v>94</v>
      </c>
      <c r="B5" s="133" t="s">
        <v>73</v>
      </c>
      <c r="C5" s="134"/>
    </row>
    <row r="6" spans="1:5" x14ac:dyDescent="0.2">
      <c r="A6" s="126">
        <v>57</v>
      </c>
      <c r="B6" s="135" t="s">
        <v>74</v>
      </c>
      <c r="C6" s="136" t="s">
        <v>75</v>
      </c>
    </row>
    <row r="7" spans="1:5" ht="17" thickBot="1" x14ac:dyDescent="0.25">
      <c r="A7" s="137">
        <v>72</v>
      </c>
      <c r="B7" s="138" t="s">
        <v>76</v>
      </c>
      <c r="C7" s="134"/>
    </row>
    <row r="8" spans="1:5" x14ac:dyDescent="0.2">
      <c r="A8" s="139">
        <v>60</v>
      </c>
      <c r="B8" s="140" t="s">
        <v>77</v>
      </c>
      <c r="C8" s="129"/>
    </row>
    <row r="9" spans="1:5" ht="17" thickBot="1" x14ac:dyDescent="0.25">
      <c r="A9" s="141">
        <v>12</v>
      </c>
      <c r="B9" s="142" t="s">
        <v>78</v>
      </c>
      <c r="C9" s="129"/>
    </row>
    <row r="10" spans="1:5" x14ac:dyDescent="0.2">
      <c r="A10" s="8"/>
      <c r="B10" s="8"/>
      <c r="C10" s="8"/>
    </row>
    <row r="11" spans="1:5" ht="17" thickBot="1" x14ac:dyDescent="0.25"/>
    <row r="12" spans="1:5" x14ac:dyDescent="0.2">
      <c r="A12" s="13" t="s">
        <v>80</v>
      </c>
      <c r="B12" s="14"/>
      <c r="C12" s="15" t="s">
        <v>14</v>
      </c>
      <c r="D12" s="51">
        <v>23</v>
      </c>
      <c r="E12" t="s">
        <v>69</v>
      </c>
    </row>
    <row r="13" spans="1:5" x14ac:dyDescent="0.2">
      <c r="A13" s="4" t="s">
        <v>15</v>
      </c>
      <c r="B13" s="16" t="s">
        <v>16</v>
      </c>
      <c r="C13" s="5" t="s">
        <v>17</v>
      </c>
      <c r="D13" s="6">
        <v>33</v>
      </c>
    </row>
    <row r="14" spans="1:5" x14ac:dyDescent="0.2">
      <c r="A14" s="7" t="s">
        <v>18</v>
      </c>
      <c r="B14" s="17">
        <v>0.1</v>
      </c>
      <c r="C14" s="8"/>
      <c r="D14" s="19">
        <f>B14*D13</f>
        <v>3.3000000000000003</v>
      </c>
    </row>
    <row r="15" spans="1:5" x14ac:dyDescent="0.2">
      <c r="A15" s="7" t="s">
        <v>19</v>
      </c>
      <c r="B15" s="17">
        <v>2.4</v>
      </c>
      <c r="C15" s="8"/>
      <c r="D15" s="19">
        <f>B15*D13</f>
        <v>79.2</v>
      </c>
    </row>
    <row r="16" spans="1:5" x14ac:dyDescent="0.2">
      <c r="A16" s="4" t="s">
        <v>20</v>
      </c>
      <c r="B16" s="16">
        <v>2.5</v>
      </c>
      <c r="C16" s="5"/>
      <c r="D16" s="19">
        <f>B16*D13</f>
        <v>82.5</v>
      </c>
    </row>
    <row r="17" spans="1:4" ht="17" thickBot="1" x14ac:dyDescent="0.25">
      <c r="A17" s="21" t="s">
        <v>21</v>
      </c>
      <c r="B17" s="22">
        <v>3</v>
      </c>
      <c r="C17" s="23"/>
      <c r="D17" s="54"/>
    </row>
    <row r="18" spans="1:4" ht="18" thickTop="1" thickBot="1" x14ac:dyDescent="0.25">
      <c r="A18" s="24" t="s">
        <v>22</v>
      </c>
      <c r="B18" s="25">
        <f>SUM(B14:B17)</f>
        <v>8</v>
      </c>
      <c r="C18" s="26"/>
      <c r="D18" s="55"/>
    </row>
    <row r="19" spans="1:4" ht="18" thickTop="1" thickBot="1" x14ac:dyDescent="0.25">
      <c r="A19" s="27" t="s">
        <v>23</v>
      </c>
      <c r="B19" s="28">
        <f>SUM(B14:B16)</f>
        <v>5</v>
      </c>
      <c r="C19" s="11"/>
      <c r="D19" s="122">
        <f>SUM(D14:D16)</f>
        <v>165</v>
      </c>
    </row>
    <row r="25" spans="1:4" ht="17" thickBot="1" x14ac:dyDescent="0.25">
      <c r="A25" s="123"/>
      <c r="B25" s="8"/>
      <c r="C25" s="8"/>
    </row>
    <row r="26" spans="1:4" ht="17" thickBot="1" x14ac:dyDescent="0.25">
      <c r="A26" s="149" t="s">
        <v>79</v>
      </c>
      <c r="B26" s="150"/>
      <c r="C26" s="125"/>
    </row>
    <row r="27" spans="1:4" x14ac:dyDescent="0.2">
      <c r="A27" s="127" t="s">
        <v>70</v>
      </c>
      <c r="B27" s="128" t="s">
        <v>71</v>
      </c>
      <c r="C27" s="124"/>
    </row>
    <row r="28" spans="1:4" ht="17" thickBot="1" x14ac:dyDescent="0.25">
      <c r="A28" s="130">
        <v>95</v>
      </c>
      <c r="B28" s="131" t="s">
        <v>72</v>
      </c>
      <c r="C28" s="129"/>
    </row>
    <row r="29" spans="1:4" x14ac:dyDescent="0.2">
      <c r="A29" s="132">
        <v>94</v>
      </c>
      <c r="B29" s="133" t="s">
        <v>73</v>
      </c>
      <c r="C29" s="134"/>
    </row>
    <row r="30" spans="1:4" x14ac:dyDescent="0.2">
      <c r="A30" s="126">
        <v>57</v>
      </c>
      <c r="B30" s="135" t="s">
        <v>74</v>
      </c>
      <c r="C30" s="136" t="s">
        <v>75</v>
      </c>
    </row>
    <row r="31" spans="1:4" ht="17" thickBot="1" x14ac:dyDescent="0.25">
      <c r="A31" s="137">
        <v>72</v>
      </c>
      <c r="B31" s="138" t="s">
        <v>76</v>
      </c>
      <c r="C31" s="134"/>
    </row>
    <row r="32" spans="1:4" x14ac:dyDescent="0.2">
      <c r="A32" s="139">
        <v>60</v>
      </c>
      <c r="B32" s="140" t="s">
        <v>77</v>
      </c>
      <c r="C32" s="129"/>
    </row>
    <row r="33" spans="1:5" ht="17" thickBot="1" x14ac:dyDescent="0.25">
      <c r="A33" s="141">
        <v>12</v>
      </c>
      <c r="B33" s="142" t="s">
        <v>78</v>
      </c>
      <c r="C33" s="129"/>
    </row>
    <row r="34" spans="1:5" x14ac:dyDescent="0.2">
      <c r="A34" s="8"/>
      <c r="B34" s="8"/>
      <c r="C34" s="8"/>
    </row>
    <row r="35" spans="1:5" ht="17" thickBot="1" x14ac:dyDescent="0.25"/>
    <row r="36" spans="1:5" x14ac:dyDescent="0.2">
      <c r="A36" s="13" t="s">
        <v>81</v>
      </c>
      <c r="B36" s="14"/>
      <c r="C36" s="15" t="s">
        <v>14</v>
      </c>
      <c r="D36" s="51">
        <v>33</v>
      </c>
      <c r="E36" t="s">
        <v>69</v>
      </c>
    </row>
    <row r="37" spans="1:5" x14ac:dyDescent="0.2">
      <c r="A37" s="4" t="s">
        <v>15</v>
      </c>
      <c r="B37" s="16" t="s">
        <v>16</v>
      </c>
      <c r="C37" s="5" t="s">
        <v>17</v>
      </c>
      <c r="D37" s="6">
        <v>43</v>
      </c>
    </row>
    <row r="38" spans="1:5" x14ac:dyDescent="0.2">
      <c r="A38" s="7" t="s">
        <v>18</v>
      </c>
      <c r="B38" s="17">
        <v>0.1</v>
      </c>
      <c r="C38" s="8"/>
      <c r="D38" s="19">
        <f>B38*D37</f>
        <v>4.3</v>
      </c>
    </row>
    <row r="39" spans="1:5" x14ac:dyDescent="0.2">
      <c r="A39" s="7" t="s">
        <v>19</v>
      </c>
      <c r="B39" s="17">
        <v>2.4</v>
      </c>
      <c r="C39" s="8"/>
      <c r="D39" s="19">
        <f>B39*D37</f>
        <v>103.2</v>
      </c>
    </row>
    <row r="40" spans="1:5" x14ac:dyDescent="0.2">
      <c r="A40" s="4" t="s">
        <v>20</v>
      </c>
      <c r="B40" s="16">
        <v>2.5</v>
      </c>
      <c r="C40" s="5"/>
      <c r="D40" s="19">
        <f>B40*D37</f>
        <v>107.5</v>
      </c>
    </row>
    <row r="41" spans="1:5" ht="17" thickBot="1" x14ac:dyDescent="0.25">
      <c r="A41" s="21" t="s">
        <v>21</v>
      </c>
      <c r="B41" s="22">
        <v>3</v>
      </c>
      <c r="C41" s="23"/>
      <c r="D41" s="54"/>
    </row>
    <row r="42" spans="1:5" ht="18" thickTop="1" thickBot="1" x14ac:dyDescent="0.25">
      <c r="A42" s="24" t="s">
        <v>22</v>
      </c>
      <c r="B42" s="25">
        <f>SUM(B38:B41)</f>
        <v>8</v>
      </c>
      <c r="C42" s="26"/>
      <c r="D42" s="55"/>
    </row>
    <row r="43" spans="1:5" ht="18" thickTop="1" thickBot="1" x14ac:dyDescent="0.25">
      <c r="A43" s="27" t="s">
        <v>23</v>
      </c>
      <c r="B43" s="28">
        <f>SUM(B38:B40)</f>
        <v>5</v>
      </c>
      <c r="C43" s="11"/>
      <c r="D43" s="122">
        <f>SUM(D38:D40)</f>
        <v>215</v>
      </c>
    </row>
  </sheetData>
  <mergeCells count="2">
    <mergeCell ref="A2:B2"/>
    <mergeCell ref="A26:B26"/>
  </mergeCells>
  <phoneticPr fontId="14" type="noConversion"/>
  <pageMargins left="0.7" right="0.7" top="0.75" bottom="0.75" header="0.3" footer="0.3"/>
  <pageSetup paperSize="9" orientation="portrait" horizontalDpi="1200" verticalDpi="1200" r:id="rId1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8" workbookViewId="0">
      <selection activeCell="F26" sqref="F26"/>
    </sheetView>
  </sheetViews>
  <sheetFormatPr baseColWidth="10" defaultColWidth="8.83203125" defaultRowHeight="16" x14ac:dyDescent="0.2"/>
  <cols>
    <col min="1" max="1" width="16.83203125" bestFit="1" customWidth="1"/>
    <col min="2" max="2" width="12.33203125" bestFit="1" customWidth="1"/>
    <col min="3" max="3" width="10.1640625" bestFit="1" customWidth="1"/>
  </cols>
  <sheetData>
    <row r="1" spans="1:5" ht="16.25" thickBot="1" x14ac:dyDescent="0.35"/>
    <row r="2" spans="1:5" ht="16.25" thickBot="1" x14ac:dyDescent="0.35">
      <c r="A2" s="149" t="s">
        <v>79</v>
      </c>
      <c r="B2" s="150"/>
      <c r="C2" s="125"/>
    </row>
    <row r="3" spans="1:5" x14ac:dyDescent="0.2">
      <c r="A3" s="127" t="s">
        <v>70</v>
      </c>
      <c r="B3" s="128" t="s">
        <v>71</v>
      </c>
      <c r="C3" s="124"/>
    </row>
    <row r="4" spans="1:5" ht="17" thickBot="1" x14ac:dyDescent="0.25">
      <c r="A4" s="130">
        <v>95</v>
      </c>
      <c r="B4" s="131" t="s">
        <v>72</v>
      </c>
      <c r="C4" s="129"/>
    </row>
    <row r="5" spans="1:5" x14ac:dyDescent="0.2">
      <c r="A5" s="132">
        <v>94</v>
      </c>
      <c r="B5" s="133" t="s">
        <v>73</v>
      </c>
      <c r="C5" s="134"/>
    </row>
    <row r="6" spans="1:5" x14ac:dyDescent="0.2">
      <c r="A6" s="126">
        <v>57</v>
      </c>
      <c r="B6" s="135" t="s">
        <v>74</v>
      </c>
      <c r="C6" s="136" t="s">
        <v>75</v>
      </c>
    </row>
    <row r="7" spans="1:5" ht="17" thickBot="1" x14ac:dyDescent="0.25">
      <c r="A7" s="137">
        <v>72</v>
      </c>
      <c r="B7" s="138" t="s">
        <v>76</v>
      </c>
      <c r="C7" s="134"/>
    </row>
    <row r="8" spans="1:5" x14ac:dyDescent="0.2">
      <c r="A8" s="139">
        <v>60</v>
      </c>
      <c r="B8" s="140" t="s">
        <v>77</v>
      </c>
      <c r="C8" s="129"/>
    </row>
    <row r="9" spans="1:5" ht="17" thickBot="1" x14ac:dyDescent="0.25">
      <c r="A9" s="141">
        <v>12</v>
      </c>
      <c r="B9" s="142" t="s">
        <v>78</v>
      </c>
      <c r="C9" s="129"/>
    </row>
    <row r="10" spans="1:5" x14ac:dyDescent="0.2">
      <c r="A10" s="8"/>
      <c r="B10" s="8"/>
      <c r="C10" s="8"/>
    </row>
    <row r="11" spans="1:5" ht="17" thickBot="1" x14ac:dyDescent="0.25"/>
    <row r="12" spans="1:5" x14ac:dyDescent="0.2">
      <c r="A12" s="13" t="s">
        <v>67</v>
      </c>
      <c r="B12" s="14"/>
      <c r="C12" s="15" t="s">
        <v>14</v>
      </c>
      <c r="D12" s="51">
        <v>18</v>
      </c>
      <c r="E12" t="s">
        <v>69</v>
      </c>
    </row>
    <row r="13" spans="1:5" x14ac:dyDescent="0.2">
      <c r="A13" s="4" t="s">
        <v>15</v>
      </c>
      <c r="B13" s="16" t="s">
        <v>16</v>
      </c>
      <c r="C13" s="5" t="s">
        <v>17</v>
      </c>
      <c r="D13" s="6">
        <v>28</v>
      </c>
    </row>
    <row r="14" spans="1:5" x14ac:dyDescent="0.2">
      <c r="A14" s="7" t="s">
        <v>18</v>
      </c>
      <c r="B14" s="17">
        <v>0</v>
      </c>
      <c r="C14" s="8"/>
      <c r="D14" s="19">
        <f>$B14*D$13</f>
        <v>0</v>
      </c>
    </row>
    <row r="15" spans="1:5" x14ac:dyDescent="0.2">
      <c r="A15" s="7" t="s">
        <v>19</v>
      </c>
      <c r="B15" s="17">
        <v>2.5</v>
      </c>
      <c r="C15" s="8"/>
      <c r="D15" s="19">
        <f>$B15*D$13</f>
        <v>70</v>
      </c>
    </row>
    <row r="16" spans="1:5" x14ac:dyDescent="0.2">
      <c r="A16" s="4" t="s">
        <v>20</v>
      </c>
      <c r="B16" s="16">
        <v>2.5</v>
      </c>
      <c r="C16" s="5"/>
      <c r="D16" s="19">
        <f>$B16*D$13</f>
        <v>70</v>
      </c>
    </row>
    <row r="17" spans="1:5" ht="17" thickBot="1" x14ac:dyDescent="0.25">
      <c r="A17" s="21" t="s">
        <v>21</v>
      </c>
      <c r="B17" s="22">
        <v>3</v>
      </c>
      <c r="C17" s="23"/>
      <c r="D17" s="54"/>
    </row>
    <row r="18" spans="1:5" ht="18" thickTop="1" thickBot="1" x14ac:dyDescent="0.25">
      <c r="A18" s="24" t="s">
        <v>22</v>
      </c>
      <c r="B18" s="25">
        <f>SUM(B14:B17)</f>
        <v>8</v>
      </c>
      <c r="C18" s="26"/>
      <c r="D18" s="55"/>
    </row>
    <row r="19" spans="1:5" ht="18" thickTop="1" thickBot="1" x14ac:dyDescent="0.25">
      <c r="A19" s="27" t="s">
        <v>23</v>
      </c>
      <c r="B19" s="28">
        <f>SUM(B14:B16)</f>
        <v>5</v>
      </c>
      <c r="C19" s="11"/>
      <c r="D19" s="122">
        <f>SUM(D14:D16)</f>
        <v>140</v>
      </c>
    </row>
    <row r="22" spans="1:5" ht="17" thickBot="1" x14ac:dyDescent="0.25"/>
    <row r="23" spans="1:5" x14ac:dyDescent="0.2">
      <c r="A23" s="13" t="s">
        <v>65</v>
      </c>
      <c r="B23" s="14"/>
      <c r="C23" s="15" t="s">
        <v>14</v>
      </c>
      <c r="D23" s="51">
        <v>16</v>
      </c>
      <c r="E23" t="s">
        <v>69</v>
      </c>
    </row>
    <row r="24" spans="1:5" x14ac:dyDescent="0.2">
      <c r="A24" s="4" t="s">
        <v>15</v>
      </c>
      <c r="B24" s="16" t="s">
        <v>16</v>
      </c>
      <c r="C24" s="5" t="s">
        <v>17</v>
      </c>
      <c r="D24" s="6">
        <v>26</v>
      </c>
    </row>
    <row r="25" spans="1:5" x14ac:dyDescent="0.2">
      <c r="A25" s="7" t="s">
        <v>18</v>
      </c>
      <c r="B25" s="43">
        <v>1.71</v>
      </c>
      <c r="C25" s="8"/>
      <c r="D25" s="19">
        <f>$B25*D$24</f>
        <v>44.46</v>
      </c>
    </row>
    <row r="26" spans="1:5" x14ac:dyDescent="0.2">
      <c r="A26" s="7" t="s">
        <v>19</v>
      </c>
      <c r="B26" s="43">
        <v>0.79</v>
      </c>
      <c r="C26" s="8"/>
      <c r="D26" s="19">
        <f>$B26*D$24</f>
        <v>20.54</v>
      </c>
    </row>
    <row r="27" spans="1:5" x14ac:dyDescent="0.2">
      <c r="A27" s="4" t="s">
        <v>20</v>
      </c>
      <c r="B27" s="16">
        <v>2.5</v>
      </c>
      <c r="C27" s="5"/>
      <c r="D27" s="19">
        <f>$B27*D$24</f>
        <v>65</v>
      </c>
    </row>
    <row r="28" spans="1:5" ht="17" thickBot="1" x14ac:dyDescent="0.25">
      <c r="A28" s="21" t="s">
        <v>21</v>
      </c>
      <c r="B28" s="22">
        <v>3</v>
      </c>
      <c r="C28" s="23"/>
      <c r="D28" s="54"/>
    </row>
    <row r="29" spans="1:5" ht="18" thickTop="1" thickBot="1" x14ac:dyDescent="0.25">
      <c r="A29" s="24" t="s">
        <v>22</v>
      </c>
      <c r="B29" s="25">
        <f>SUM(B25:B28)</f>
        <v>8</v>
      </c>
      <c r="C29" s="26"/>
      <c r="D29" s="55"/>
    </row>
    <row r="30" spans="1:5" ht="18" thickTop="1" thickBot="1" x14ac:dyDescent="0.25">
      <c r="A30" s="27" t="s">
        <v>23</v>
      </c>
      <c r="B30" s="28">
        <f>SUM(B25:B27)</f>
        <v>5</v>
      </c>
      <c r="C30" s="11"/>
      <c r="D30" s="122">
        <f>SUM(D25:D27)</f>
        <v>130</v>
      </c>
    </row>
  </sheetData>
  <mergeCells count="1">
    <mergeCell ref="A2:B2"/>
  </mergeCells>
  <phoneticPr fontId="1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M4 + M5</vt:lpstr>
      <vt:lpstr>Akos + 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Valotch</dc:creator>
  <cp:lastModifiedBy>Microsoft Office User</cp:lastModifiedBy>
  <cp:lastPrinted>2016-10-21T07:24:53Z</cp:lastPrinted>
  <dcterms:created xsi:type="dcterms:W3CDTF">2016-10-13T08:20:33Z</dcterms:created>
  <dcterms:modified xsi:type="dcterms:W3CDTF">2016-11-01T09:35:39Z</dcterms:modified>
</cp:coreProperties>
</file>