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brian_irish_usda_gov/Documents/Documents/IRISH/SEEDS OF SUCCESS/CAPE MAY (SOS)/"/>
    </mc:Choice>
  </mc:AlternateContent>
  <xr:revisionPtr revIDLastSave="8" documentId="8_{C4B2292B-7754-440F-8451-C71292E25100}" xr6:coauthVersionLast="46" xr6:coauthVersionMax="46" xr10:uidLastSave="{0A59954A-E8DC-4052-AA95-0C020F8AD33D}"/>
  <bookViews>
    <workbookView xWindow="28680" yWindow="-15" windowWidth="29040" windowHeight="15840" xr2:uid="{CC5FC358-2618-4FF7-835E-F39330A29940}"/>
  </bookViews>
  <sheets>
    <sheet name="Weight and Seed Amount" sheetId="1" r:id="rId1"/>
    <sheet name="Germination Results" sheetId="2" r:id="rId2"/>
  </sheets>
  <definedNames>
    <definedName name="_xlnm._FilterDatabase" localSheetId="1" hidden="1">'Germination Results'!$A$1:$J$1</definedName>
    <definedName name="_xlnm._FilterDatabase" localSheetId="0" hidden="1">'Weight and Seed Amount'!$A$1:$G$1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11" i="2"/>
  <c r="D45" i="2"/>
  <c r="D20" i="2"/>
  <c r="D27" i="2"/>
  <c r="D29" i="2"/>
  <c r="D47" i="2"/>
  <c r="G58" i="1"/>
  <c r="G33" i="1"/>
  <c r="G96" i="1"/>
  <c r="G21" i="1"/>
  <c r="G3" i="1"/>
  <c r="G6" i="1"/>
  <c r="G4" i="1"/>
  <c r="G12" i="1"/>
  <c r="G2" i="1"/>
  <c r="G7" i="1"/>
  <c r="G5" i="1"/>
  <c r="G10" i="1"/>
  <c r="G18" i="1"/>
  <c r="G14" i="1"/>
  <c r="G11" i="1"/>
  <c r="G16" i="1"/>
  <c r="G13" i="1"/>
  <c r="G20" i="1"/>
  <c r="G8" i="1"/>
  <c r="G17" i="1"/>
  <c r="G15" i="1"/>
  <c r="G22" i="1"/>
  <c r="G25" i="1"/>
  <c r="G95" i="1"/>
  <c r="G78" i="1"/>
  <c r="G45" i="1"/>
  <c r="G73" i="1"/>
  <c r="G29" i="1"/>
  <c r="G48" i="1"/>
  <c r="G83" i="1"/>
  <c r="G32" i="1"/>
  <c r="G94" i="1"/>
  <c r="G93" i="1"/>
  <c r="G76" i="1"/>
  <c r="G27" i="1"/>
  <c r="G49" i="1"/>
  <c r="G66" i="1"/>
  <c r="G30" i="1"/>
  <c r="G77" i="1"/>
  <c r="G26" i="1"/>
  <c r="G81" i="1"/>
  <c r="G69" i="1"/>
  <c r="G92" i="1"/>
  <c r="G74" i="1"/>
  <c r="G72" i="1"/>
  <c r="G91" i="1"/>
  <c r="G56" i="1"/>
  <c r="G51" i="1"/>
  <c r="G55" i="1"/>
  <c r="G71" i="1"/>
  <c r="G23" i="1"/>
  <c r="G53" i="1"/>
  <c r="G62" i="1"/>
  <c r="G84" i="1"/>
  <c r="G47" i="1"/>
  <c r="G36" i="1"/>
  <c r="G90" i="1"/>
  <c r="G70" i="1"/>
  <c r="G75" i="1"/>
  <c r="G85" i="1"/>
  <c r="G60" i="1"/>
  <c r="G67" i="1"/>
  <c r="G59" i="1"/>
  <c r="G46" i="1"/>
  <c r="G50" i="1"/>
  <c r="G37" i="1"/>
  <c r="G41" i="1"/>
  <c r="G34" i="1"/>
  <c r="G89" i="1"/>
  <c r="G80" i="1"/>
  <c r="G82" i="1"/>
  <c r="G57" i="1"/>
  <c r="G64" i="1"/>
  <c r="G68" i="1"/>
  <c r="G28" i="1"/>
  <c r="G19" i="1"/>
  <c r="G88" i="1"/>
  <c r="G54" i="1"/>
  <c r="G39" i="1"/>
  <c r="G9" i="1"/>
  <c r="G52" i="1"/>
  <c r="G43" i="1"/>
  <c r="G65" i="1"/>
  <c r="G31" i="1"/>
  <c r="G40" i="1"/>
  <c r="G87" i="1"/>
  <c r="G63" i="1"/>
  <c r="G24" i="1"/>
  <c r="G42" i="1"/>
  <c r="G86" i="1"/>
  <c r="G79" i="1"/>
  <c r="G44" i="1"/>
  <c r="G61" i="1"/>
  <c r="G35" i="1"/>
  <c r="G38" i="1"/>
</calcChain>
</file>

<file path=xl/sharedStrings.xml><?xml version="1.0" encoding="utf-8"?>
<sst xmlns="http://schemas.openxmlformats.org/spreadsheetml/2006/main" count="598" uniqueCount="213">
  <si>
    <t xml:space="preserve">Genus </t>
  </si>
  <si>
    <t>Species</t>
  </si>
  <si>
    <t>Account Number</t>
  </si>
  <si>
    <t>100 Seed Weight (g)</t>
  </si>
  <si>
    <t>100 Seed Inert Weight (g)</t>
  </si>
  <si>
    <t>Collector Weight (g)</t>
  </si>
  <si>
    <t>Collector Estimated Seed (#)</t>
  </si>
  <si>
    <t>Alnus</t>
  </si>
  <si>
    <t>serrulata</t>
  </si>
  <si>
    <t>NCBG-292</t>
  </si>
  <si>
    <t>NCBG-392</t>
  </si>
  <si>
    <t>Andropogon</t>
  </si>
  <si>
    <t>gerardii</t>
  </si>
  <si>
    <t>NCBG-405</t>
  </si>
  <si>
    <t>Aristida</t>
  </si>
  <si>
    <t>purpurascens var. virgata</t>
  </si>
  <si>
    <t>NCBG-572</t>
  </si>
  <si>
    <t>Asclepias</t>
  </si>
  <si>
    <t>syriaca</t>
  </si>
  <si>
    <t>NCBG-374</t>
  </si>
  <si>
    <t>Baccharis</t>
  </si>
  <si>
    <t>halimifolia</t>
  </si>
  <si>
    <t>NCBG-384</t>
  </si>
  <si>
    <t>Bolboschoenus</t>
  </si>
  <si>
    <t>robustus</t>
  </si>
  <si>
    <t>NCBG-719</t>
  </si>
  <si>
    <t>NCBG-724</t>
  </si>
  <si>
    <t>NCBG-725</t>
  </si>
  <si>
    <t>Carpinus</t>
  </si>
  <si>
    <t>caroliniana</t>
  </si>
  <si>
    <t>NCBG-371</t>
  </si>
  <si>
    <t>Cephalanthus</t>
  </si>
  <si>
    <t>occidentalis</t>
  </si>
  <si>
    <t>NCBG-396</t>
  </si>
  <si>
    <t>Clethra</t>
  </si>
  <si>
    <t>alnifolia</t>
  </si>
  <si>
    <t>NCBG-753</t>
  </si>
  <si>
    <t>Cyperus</t>
  </si>
  <si>
    <t>flavicomus</t>
  </si>
  <si>
    <t>NCBG-523</t>
  </si>
  <si>
    <t>grayi</t>
  </si>
  <si>
    <t>NCBG-504</t>
  </si>
  <si>
    <t>NCBG-510</t>
  </si>
  <si>
    <t>odoratus</t>
  </si>
  <si>
    <t>NCBG-731</t>
  </si>
  <si>
    <t>strigosus</t>
  </si>
  <si>
    <t>NCBG-512</t>
  </si>
  <si>
    <t>Decodon</t>
  </si>
  <si>
    <t>verticillatus</t>
  </si>
  <si>
    <t>NCBG-532</t>
  </si>
  <si>
    <t>Diospyros</t>
  </si>
  <si>
    <t>virginiana</t>
  </si>
  <si>
    <t>NCBG-373</t>
  </si>
  <si>
    <t>Distichlis</t>
  </si>
  <si>
    <t>spicata</t>
  </si>
  <si>
    <t>NCBG-741</t>
  </si>
  <si>
    <t>NCBG-746</t>
  </si>
  <si>
    <t>Eleocharis</t>
  </si>
  <si>
    <t>quadrangulata</t>
  </si>
  <si>
    <t>NCBG-506</t>
  </si>
  <si>
    <t>NCBG-571</t>
  </si>
  <si>
    <t>virginicum</t>
  </si>
  <si>
    <t>Eupatorium</t>
  </si>
  <si>
    <t>hyssopifolium</t>
  </si>
  <si>
    <t>NCBG-315</t>
  </si>
  <si>
    <t>NCBG-395</t>
  </si>
  <si>
    <t>Fimbristylis</t>
  </si>
  <si>
    <t>annua</t>
  </si>
  <si>
    <t>NCBG-555</t>
  </si>
  <si>
    <t>autumnalis</t>
  </si>
  <si>
    <t>NCBG-527</t>
  </si>
  <si>
    <t>castanea</t>
  </si>
  <si>
    <t>NCBG-520</t>
  </si>
  <si>
    <t>NCBG-546</t>
  </si>
  <si>
    <t>NCBG-548</t>
  </si>
  <si>
    <t>NCBG-562</t>
  </si>
  <si>
    <t>NCBG-742</t>
  </si>
  <si>
    <t>Helenium</t>
  </si>
  <si>
    <t>autumnale</t>
  </si>
  <si>
    <t>NCBG-398</t>
  </si>
  <si>
    <t>Hibiscus</t>
  </si>
  <si>
    <t>moscheutos</t>
  </si>
  <si>
    <t>NCBG-489</t>
  </si>
  <si>
    <t>Hudsonia</t>
  </si>
  <si>
    <t>tomentosa</t>
  </si>
  <si>
    <t>NCBG-713</t>
  </si>
  <si>
    <t>Ilex</t>
  </si>
  <si>
    <t>opaca</t>
  </si>
  <si>
    <t>NCBG-390</t>
  </si>
  <si>
    <t>NCBG-425</t>
  </si>
  <si>
    <t>verticillata</t>
  </si>
  <si>
    <t>NCBG-565</t>
  </si>
  <si>
    <t>Iris</t>
  </si>
  <si>
    <t>versicolor</t>
  </si>
  <si>
    <t>NCBG-595</t>
  </si>
  <si>
    <t>Iva</t>
  </si>
  <si>
    <t>frutescens</t>
  </si>
  <si>
    <t>NCBG-743</t>
  </si>
  <si>
    <t>NCBG-744</t>
  </si>
  <si>
    <t>angustifolia</t>
  </si>
  <si>
    <t>Kosteletzkya</t>
  </si>
  <si>
    <t>virginica</t>
  </si>
  <si>
    <t>NCBG-514</t>
  </si>
  <si>
    <t>Leersia</t>
  </si>
  <si>
    <t>oryzoides</t>
  </si>
  <si>
    <t>NCBG-576</t>
  </si>
  <si>
    <t>americanus</t>
  </si>
  <si>
    <t>Panicum</t>
  </si>
  <si>
    <t>amarum</t>
  </si>
  <si>
    <t>NCBG-560</t>
  </si>
  <si>
    <t>NCBG-732</t>
  </si>
  <si>
    <t>virgatum</t>
  </si>
  <si>
    <t>NCBG-529</t>
  </si>
  <si>
    <t>NCBG-530</t>
  </si>
  <si>
    <t>NCBG-596</t>
  </si>
  <si>
    <t>Paspalum</t>
  </si>
  <si>
    <t>boscianum</t>
  </si>
  <si>
    <t>NCBG-591</t>
  </si>
  <si>
    <t>Phytolacca</t>
  </si>
  <si>
    <t>americana</t>
  </si>
  <si>
    <t>NCBG-537</t>
  </si>
  <si>
    <t>NCBG-539</t>
  </si>
  <si>
    <t>Pinus</t>
  </si>
  <si>
    <t>serotina</t>
  </si>
  <si>
    <t>NCBG-424</t>
  </si>
  <si>
    <t>Piptochaetium</t>
  </si>
  <si>
    <t>avenaceum</t>
  </si>
  <si>
    <t>NCBG-703</t>
  </si>
  <si>
    <t>Pluchea</t>
  </si>
  <si>
    <t>odorata</t>
  </si>
  <si>
    <t>NCBG-563</t>
  </si>
  <si>
    <t>Rhynchospora</t>
  </si>
  <si>
    <t>capitellata</t>
  </si>
  <si>
    <t>NCBG-528</t>
  </si>
  <si>
    <t>Saccharum</t>
  </si>
  <si>
    <t>giganteum</t>
  </si>
  <si>
    <t>NCBG-754</t>
  </si>
  <si>
    <t>Salvia</t>
  </si>
  <si>
    <t>lyrata</t>
  </si>
  <si>
    <t>NCBG-707</t>
  </si>
  <si>
    <t>Schizachyrium</t>
  </si>
  <si>
    <t>littorale</t>
  </si>
  <si>
    <t>NCBG-664</t>
  </si>
  <si>
    <t>scorparium</t>
  </si>
  <si>
    <t>NCBG-347</t>
  </si>
  <si>
    <t>NCBG-580</t>
  </si>
  <si>
    <t>NCBG-597</t>
  </si>
  <si>
    <t>Schoenoplectus</t>
  </si>
  <si>
    <t>NCBG-723</t>
  </si>
  <si>
    <t>Smilax</t>
  </si>
  <si>
    <t>laurifolia</t>
  </si>
  <si>
    <t>NCBG-334</t>
  </si>
  <si>
    <t>rotundifolia</t>
  </si>
  <si>
    <t>NCBG-380</t>
  </si>
  <si>
    <t>Sorghastrum</t>
  </si>
  <si>
    <t>nutans</t>
  </si>
  <si>
    <t>NCBG-388</t>
  </si>
  <si>
    <t>NCBG-391</t>
  </si>
  <si>
    <t>NCBG-399</t>
  </si>
  <si>
    <t>Spartina</t>
  </si>
  <si>
    <t>cynosuroides</t>
  </si>
  <si>
    <t>NCBG-383</t>
  </si>
  <si>
    <t>Taxodium</t>
  </si>
  <si>
    <t>distichum</t>
  </si>
  <si>
    <t>NCBG-304</t>
  </si>
  <si>
    <t>Triadenum</t>
  </si>
  <si>
    <t>NCBG-559</t>
  </si>
  <si>
    <t>Tridens</t>
  </si>
  <si>
    <t>flavus</t>
  </si>
  <si>
    <t>NCBG-568</t>
  </si>
  <si>
    <t>Tripsacum</t>
  </si>
  <si>
    <t>dactyloides</t>
  </si>
  <si>
    <t>NCBG-516</t>
  </si>
  <si>
    <t>Typha</t>
  </si>
  <si>
    <t>NCBG-505</t>
  </si>
  <si>
    <t>NCBG-509</t>
  </si>
  <si>
    <t>NCBG-513</t>
  </si>
  <si>
    <t>NCBG-518</t>
  </si>
  <si>
    <t>NCBG-521</t>
  </si>
  <si>
    <t>NCBG-534</t>
  </si>
  <si>
    <t>NCBG-536</t>
  </si>
  <si>
    <t>NCBG-543</t>
  </si>
  <si>
    <t>NCBG-547</t>
  </si>
  <si>
    <t>NCBG-549</t>
  </si>
  <si>
    <t>NCBG-575</t>
  </si>
  <si>
    <t>latifolia</t>
  </si>
  <si>
    <t>NCBG-235</t>
  </si>
  <si>
    <t>NCBG-237</t>
  </si>
  <si>
    <t>NCBG-239</t>
  </si>
  <si>
    <t>NCBG-242</t>
  </si>
  <si>
    <t>NCBG-247</t>
  </si>
  <si>
    <t>NCBG-262</t>
  </si>
  <si>
    <t>NCBG-552</t>
  </si>
  <si>
    <t>NCBG-579</t>
  </si>
  <si>
    <t>Uniola</t>
  </si>
  <si>
    <t>paniculata</t>
  </si>
  <si>
    <t>NCBG-740</t>
  </si>
  <si>
    <t>Viburnum</t>
  </si>
  <si>
    <t>nudum</t>
  </si>
  <si>
    <t>NCBG-372</t>
  </si>
  <si>
    <t>Xyris</t>
  </si>
  <si>
    <t>difformis</t>
  </si>
  <si>
    <t>NCBG-507</t>
  </si>
  <si>
    <t>NCBG-526</t>
  </si>
  <si>
    <t>Notes from Analyst</t>
  </si>
  <si>
    <t>Total Seeds Planted (#)</t>
  </si>
  <si>
    <t>Normal Germination (%)</t>
  </si>
  <si>
    <t>Dormant Seeds (%)</t>
  </si>
  <si>
    <t>Estimated Viability of Sample (%)</t>
  </si>
  <si>
    <t>Empty Seeds (%)</t>
  </si>
  <si>
    <t>Dead Seeds (%)</t>
  </si>
  <si>
    <t>Initial TZ of ~ 1 seeds indicated no viability.  High proportion of empty seeds or embryos damaged by insect/handling. Perhaps immature. Not planted for germ assay.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</si>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</sst>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4" fontId="2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4" fontId="4" fillId="0" borderId="0" xfId="0" applyNumberFormat="1" applyFont="1" applyFill="1" applyAlignment="1">
      <alignment horizontal="center"/>
    </xf>
    <xf numFmtId="3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A412-1AEA-4C43-B836-168D8C1DC970}">
  <dimension ref="A1:G97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140625" style="3" bestFit="1" customWidth="1"/>
    <col min="2" max="2" width="23.42578125" style="3" bestFit="1" customWidth="1"/>
    <col min="3" max="3" width="16" style="6" bestFit="1" customWidth="1"/>
    <col min="4" max="4" width="19" style="6" bestFit="1" customWidth="1"/>
    <col min="5" max="5" width="23.85546875" style="6" bestFit="1" customWidth="1"/>
    <col min="6" max="6" width="19.140625" style="6" bestFit="1" customWidth="1"/>
    <col min="7" max="7" width="26.5703125" style="6" bestFit="1" customWidth="1"/>
    <col min="8" max="16384" width="9.140625" style="2"/>
  </cols>
  <sheetData>
    <row r="1" spans="1:7" s="1" customFormat="1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3" t="s">
        <v>173</v>
      </c>
      <c r="B2" s="3" t="s">
        <v>185</v>
      </c>
      <c r="C2" s="6" t="s">
        <v>189</v>
      </c>
      <c r="D2" s="7">
        <v>8.2000000000000007E-3</v>
      </c>
      <c r="E2" s="7">
        <v>1.1299999999999999E-2</v>
      </c>
      <c r="F2" s="20">
        <v>851.42</v>
      </c>
      <c r="G2" s="8">
        <f>(F2/(D2+E2))*100</f>
        <v>4366256.41025641</v>
      </c>
    </row>
    <row r="3" spans="1:7" x14ac:dyDescent="0.25">
      <c r="A3" s="3" t="s">
        <v>173</v>
      </c>
      <c r="B3" s="3" t="s">
        <v>185</v>
      </c>
      <c r="C3" s="6" t="s">
        <v>193</v>
      </c>
      <c r="D3" s="7">
        <v>1.0500000000000001E-2</v>
      </c>
      <c r="E3" s="7">
        <v>2.0899999999999998E-2</v>
      </c>
      <c r="F3" s="20">
        <v>1026.7</v>
      </c>
      <c r="G3" s="8">
        <f>(F3/(D3+E3))*100</f>
        <v>3269745.2229299368</v>
      </c>
    </row>
    <row r="4" spans="1:7" x14ac:dyDescent="0.25">
      <c r="A4" s="3" t="s">
        <v>173</v>
      </c>
      <c r="B4" s="3" t="s">
        <v>185</v>
      </c>
      <c r="C4" s="6" t="s">
        <v>191</v>
      </c>
      <c r="D4" s="7">
        <v>1.4800000000000001E-2</v>
      </c>
      <c r="E4" s="7">
        <v>1.9800000000000002E-2</v>
      </c>
      <c r="F4" s="20">
        <v>774.67</v>
      </c>
      <c r="G4" s="8">
        <f>(F4/(D4+E4))*100</f>
        <v>2238930.63583815</v>
      </c>
    </row>
    <row r="5" spans="1:7" x14ac:dyDescent="0.25">
      <c r="A5" s="3" t="s">
        <v>173</v>
      </c>
      <c r="B5" s="3" t="s">
        <v>185</v>
      </c>
      <c r="C5" s="6" t="s">
        <v>187</v>
      </c>
      <c r="D5" s="7">
        <v>3.5999999999999997E-2</v>
      </c>
      <c r="E5" s="7">
        <v>1.78E-2</v>
      </c>
      <c r="F5" s="20">
        <v>817.03</v>
      </c>
      <c r="G5" s="8">
        <f>(F5/(D5+E5))*100</f>
        <v>1518643.12267658</v>
      </c>
    </row>
    <row r="6" spans="1:7" x14ac:dyDescent="0.25">
      <c r="A6" s="3" t="s">
        <v>173</v>
      </c>
      <c r="B6" s="3" t="s">
        <v>185</v>
      </c>
      <c r="C6" s="6" t="s">
        <v>192</v>
      </c>
      <c r="D6" s="7">
        <v>0.02</v>
      </c>
      <c r="E6" s="7">
        <v>6.2199999999999998E-2</v>
      </c>
      <c r="F6" s="20">
        <v>1156.55</v>
      </c>
      <c r="G6" s="8">
        <f>(F6/(D6+E6))*100</f>
        <v>1406995.1338199512</v>
      </c>
    </row>
    <row r="7" spans="1:7" x14ac:dyDescent="0.25">
      <c r="A7" s="3" t="s">
        <v>173</v>
      </c>
      <c r="B7" s="3" t="s">
        <v>185</v>
      </c>
      <c r="C7" s="6" t="s">
        <v>188</v>
      </c>
      <c r="D7" s="7">
        <v>1.04E-2</v>
      </c>
      <c r="E7" s="7">
        <v>5.8599999999999999E-2</v>
      </c>
      <c r="F7" s="20">
        <v>935.12</v>
      </c>
      <c r="G7" s="8">
        <f>(F7/(D7+E7))*100</f>
        <v>1355246.376811594</v>
      </c>
    </row>
    <row r="8" spans="1:7" x14ac:dyDescent="0.25">
      <c r="A8" s="3" t="s">
        <v>173</v>
      </c>
      <c r="B8" s="3" t="s">
        <v>99</v>
      </c>
      <c r="C8" s="6" t="s">
        <v>178</v>
      </c>
      <c r="D8" s="7">
        <v>1.9400000000000001E-2</v>
      </c>
      <c r="E8" s="7">
        <v>1.8800000000000001E-2</v>
      </c>
      <c r="F8" s="20">
        <v>436.92</v>
      </c>
      <c r="G8" s="8">
        <f>(F8/(D8+E8))*100</f>
        <v>1143769.6335078536</v>
      </c>
    </row>
    <row r="9" spans="1:7" x14ac:dyDescent="0.25">
      <c r="A9" s="3" t="s">
        <v>37</v>
      </c>
      <c r="B9" s="3" t="s">
        <v>43</v>
      </c>
      <c r="C9" s="6" t="s">
        <v>44</v>
      </c>
      <c r="D9" s="7">
        <v>1.52E-2</v>
      </c>
      <c r="E9" s="7">
        <v>4.1300000000000003E-2</v>
      </c>
      <c r="F9" s="20">
        <v>567.59</v>
      </c>
      <c r="G9" s="8">
        <f>(F9/(D9+E9))*100</f>
        <v>1004584.0707964603</v>
      </c>
    </row>
    <row r="10" spans="1:7" x14ac:dyDescent="0.25">
      <c r="A10" s="3" t="s">
        <v>173</v>
      </c>
      <c r="B10" s="3" t="s">
        <v>185</v>
      </c>
      <c r="C10" s="6" t="s">
        <v>186</v>
      </c>
      <c r="D10" s="7">
        <v>1.5100000000000001E-2</v>
      </c>
      <c r="E10" s="7">
        <v>2.86E-2</v>
      </c>
      <c r="F10" s="20">
        <v>437.67</v>
      </c>
      <c r="G10" s="8">
        <f>(F10/(D10+E10))*100</f>
        <v>1001533.1807780319</v>
      </c>
    </row>
    <row r="11" spans="1:7" x14ac:dyDescent="0.25">
      <c r="A11" s="3" t="s">
        <v>173</v>
      </c>
      <c r="B11" s="3" t="s">
        <v>99</v>
      </c>
      <c r="C11" s="6" t="s">
        <v>182</v>
      </c>
      <c r="D11" s="7">
        <v>1.35E-2</v>
      </c>
      <c r="E11" s="7">
        <v>1.7500000000000002E-2</v>
      </c>
      <c r="F11" s="20">
        <v>232.55</v>
      </c>
      <c r="G11" s="8">
        <f>(F11/(D11+E11))*100</f>
        <v>750161.29032258072</v>
      </c>
    </row>
    <row r="12" spans="1:7" x14ac:dyDescent="0.25">
      <c r="A12" s="3" t="s">
        <v>173</v>
      </c>
      <c r="B12" s="3" t="s">
        <v>185</v>
      </c>
      <c r="C12" s="6" t="s">
        <v>190</v>
      </c>
      <c r="D12" s="7">
        <v>2.3199999999999998E-2</v>
      </c>
      <c r="E12" s="7">
        <v>3.4799999999999998E-2</v>
      </c>
      <c r="F12" s="20">
        <v>417.13</v>
      </c>
      <c r="G12" s="8">
        <f>(F12/(D12+E12))*100</f>
        <v>719189.65517241391</v>
      </c>
    </row>
    <row r="13" spans="1:7" x14ac:dyDescent="0.25">
      <c r="A13" s="3" t="s">
        <v>173</v>
      </c>
      <c r="B13" s="3" t="s">
        <v>99</v>
      </c>
      <c r="C13" s="6" t="s">
        <v>180</v>
      </c>
      <c r="D13" s="7">
        <v>1.9400000000000001E-2</v>
      </c>
      <c r="E13" s="7">
        <v>2.8199999999999999E-2</v>
      </c>
      <c r="F13" s="20">
        <v>314.48</v>
      </c>
      <c r="G13" s="8">
        <f>(F13/(D13+E13))*100</f>
        <v>660672.26890756306</v>
      </c>
    </row>
    <row r="14" spans="1:7" x14ac:dyDescent="0.25">
      <c r="A14" s="3" t="s">
        <v>173</v>
      </c>
      <c r="B14" s="3" t="s">
        <v>99</v>
      </c>
      <c r="C14" s="6" t="s">
        <v>183</v>
      </c>
      <c r="D14" s="7">
        <v>1.0699999999999999E-2</v>
      </c>
      <c r="E14" s="7">
        <v>4.2099999999999999E-2</v>
      </c>
      <c r="F14" s="20">
        <v>307.99</v>
      </c>
      <c r="G14" s="8">
        <f>(F14/(D14+E14))*100</f>
        <v>583314.39393939404</v>
      </c>
    </row>
    <row r="15" spans="1:7" x14ac:dyDescent="0.25">
      <c r="A15" s="3" t="s">
        <v>173</v>
      </c>
      <c r="B15" s="3" t="s">
        <v>99</v>
      </c>
      <c r="C15" s="6" t="s">
        <v>176</v>
      </c>
      <c r="D15" s="7">
        <v>1.7999999999999999E-2</v>
      </c>
      <c r="E15" s="7">
        <v>2.3300000000000001E-2</v>
      </c>
      <c r="F15" s="20">
        <v>231.66</v>
      </c>
      <c r="G15" s="8">
        <f>(F15/(D15+E15))*100</f>
        <v>560920.09685230022</v>
      </c>
    </row>
    <row r="16" spans="1:7" x14ac:dyDescent="0.25">
      <c r="A16" s="3" t="s">
        <v>173</v>
      </c>
      <c r="B16" s="3" t="s">
        <v>99</v>
      </c>
      <c r="C16" s="6" t="s">
        <v>181</v>
      </c>
      <c r="D16" s="7">
        <v>2.3400000000000001E-2</v>
      </c>
      <c r="E16" s="7">
        <v>3.8199999999999998E-2</v>
      </c>
      <c r="F16" s="20">
        <v>339.2</v>
      </c>
      <c r="G16" s="8">
        <f>(F16/(D16+E16))*100</f>
        <v>550649.35064935067</v>
      </c>
    </row>
    <row r="17" spans="1:7" x14ac:dyDescent="0.25">
      <c r="A17" s="3" t="s">
        <v>173</v>
      </c>
      <c r="B17" s="3" t="s">
        <v>99</v>
      </c>
      <c r="C17" s="6" t="s">
        <v>177</v>
      </c>
      <c r="D17" s="7">
        <v>1.12E-2</v>
      </c>
      <c r="E17" s="7">
        <v>3.9600000000000003E-2</v>
      </c>
      <c r="F17" s="20">
        <v>205.56</v>
      </c>
      <c r="G17" s="8">
        <f>(F17/(D17+E17))*100</f>
        <v>404645.66929133853</v>
      </c>
    </row>
    <row r="18" spans="1:7" x14ac:dyDescent="0.25">
      <c r="A18" s="3" t="s">
        <v>173</v>
      </c>
      <c r="B18" s="3" t="s">
        <v>99</v>
      </c>
      <c r="C18" s="6" t="s">
        <v>184</v>
      </c>
      <c r="D18" s="7">
        <v>1.6799999999999999E-2</v>
      </c>
      <c r="E18" s="7">
        <v>6.5600000000000006E-2</v>
      </c>
      <c r="F18" s="20">
        <v>309.05</v>
      </c>
      <c r="G18" s="8">
        <f>(F18/(D18+E18))*100</f>
        <v>375060.67961165047</v>
      </c>
    </row>
    <row r="19" spans="1:7" x14ac:dyDescent="0.25">
      <c r="A19" s="3" t="s">
        <v>53</v>
      </c>
      <c r="B19" s="3" t="s">
        <v>54</v>
      </c>
      <c r="C19" s="6" t="s">
        <v>55</v>
      </c>
      <c r="D19" s="7">
        <v>7.7799999999999994E-2</v>
      </c>
      <c r="E19" s="7">
        <v>0.2135</v>
      </c>
      <c r="F19" s="20">
        <v>1083.6300000000001</v>
      </c>
      <c r="G19" s="8">
        <f>(F19/(D19+E19))*100</f>
        <v>371997.9402677652</v>
      </c>
    </row>
    <row r="20" spans="1:7" x14ac:dyDescent="0.25">
      <c r="A20" s="3" t="s">
        <v>173</v>
      </c>
      <c r="B20" s="3" t="s">
        <v>99</v>
      </c>
      <c r="C20" s="6" t="s">
        <v>179</v>
      </c>
      <c r="D20" s="7">
        <v>2.6100000000000002E-2</v>
      </c>
      <c r="E20" s="7">
        <v>6.9900000000000004E-2</v>
      </c>
      <c r="F20" s="20">
        <v>349.17</v>
      </c>
      <c r="G20" s="8">
        <f>(F20/(D20+E20))*100</f>
        <v>363718.75</v>
      </c>
    </row>
    <row r="21" spans="1:7" x14ac:dyDescent="0.25">
      <c r="A21" s="3" t="s">
        <v>194</v>
      </c>
      <c r="B21" s="3" t="s">
        <v>195</v>
      </c>
      <c r="C21" s="6" t="s">
        <v>196</v>
      </c>
      <c r="D21" s="7">
        <v>0.495</v>
      </c>
      <c r="E21" s="7">
        <v>0.2077</v>
      </c>
      <c r="F21" s="20">
        <v>2256.2800000000002</v>
      </c>
      <c r="G21" s="8">
        <f>(F21/(D21+E21))*100</f>
        <v>321087.23495090369</v>
      </c>
    </row>
    <row r="22" spans="1:7" x14ac:dyDescent="0.25">
      <c r="A22" s="3" t="s">
        <v>173</v>
      </c>
      <c r="B22" s="3" t="s">
        <v>99</v>
      </c>
      <c r="C22" s="6" t="s">
        <v>175</v>
      </c>
      <c r="D22" s="7">
        <v>2.58E-2</v>
      </c>
      <c r="E22" s="7">
        <v>5.4600000000000003E-2</v>
      </c>
      <c r="F22" s="20">
        <v>253.06</v>
      </c>
      <c r="G22" s="8">
        <f>(F22/(D22+E22))*100</f>
        <v>314751.24378109456</v>
      </c>
    </row>
    <row r="23" spans="1:7" x14ac:dyDescent="0.25">
      <c r="A23" s="3" t="s">
        <v>107</v>
      </c>
      <c r="B23" s="3" t="s">
        <v>108</v>
      </c>
      <c r="C23" s="6" t="s">
        <v>110</v>
      </c>
      <c r="D23" s="7">
        <v>0.111</v>
      </c>
      <c r="E23" s="7">
        <v>0.1532</v>
      </c>
      <c r="F23" s="20">
        <v>796.46</v>
      </c>
      <c r="G23" s="8">
        <f>(F23/(D23+E23))*100</f>
        <v>301461.01438304316</v>
      </c>
    </row>
    <row r="24" spans="1:7" x14ac:dyDescent="0.25">
      <c r="A24" s="3" t="s">
        <v>23</v>
      </c>
      <c r="B24" s="3" t="s">
        <v>24</v>
      </c>
      <c r="C24" s="6" t="s">
        <v>26</v>
      </c>
      <c r="D24" s="7">
        <v>0.3115</v>
      </c>
      <c r="E24" s="7">
        <v>0.48920000000000002</v>
      </c>
      <c r="F24" s="20">
        <v>1653.17</v>
      </c>
      <c r="G24" s="8">
        <f>(F24/(D24+E24))*100</f>
        <v>206465.59260646935</v>
      </c>
    </row>
    <row r="25" spans="1:7" x14ac:dyDescent="0.25">
      <c r="A25" s="3" t="s">
        <v>173</v>
      </c>
      <c r="B25" s="3" t="s">
        <v>99</v>
      </c>
      <c r="C25" s="6" t="s">
        <v>174</v>
      </c>
      <c r="D25" s="7">
        <v>2.4E-2</v>
      </c>
      <c r="E25" s="7">
        <v>9.2100000000000001E-2</v>
      </c>
      <c r="F25" s="20">
        <v>235.08</v>
      </c>
      <c r="G25" s="8">
        <f>(F25/(D25+E25))*100</f>
        <v>202480.62015503878</v>
      </c>
    </row>
    <row r="26" spans="1:7" x14ac:dyDescent="0.25">
      <c r="A26" s="3" t="s">
        <v>134</v>
      </c>
      <c r="B26" s="3" t="s">
        <v>135</v>
      </c>
      <c r="C26" s="6" t="s">
        <v>136</v>
      </c>
      <c r="D26" s="7">
        <v>8.3000000000000004E-2</v>
      </c>
      <c r="E26" s="7">
        <v>4.7399999999999998E-2</v>
      </c>
      <c r="F26" s="20">
        <v>257.83</v>
      </c>
      <c r="G26" s="8">
        <f>(F26/(D26+E26))*100</f>
        <v>197722.39263803675</v>
      </c>
    </row>
    <row r="27" spans="1:7" x14ac:dyDescent="0.25">
      <c r="A27" s="3" t="s">
        <v>140</v>
      </c>
      <c r="B27" s="3" t="s">
        <v>143</v>
      </c>
      <c r="C27" s="6" t="s">
        <v>146</v>
      </c>
      <c r="D27" s="7">
        <v>0.18540000000000001</v>
      </c>
      <c r="E27" s="7">
        <v>8.2500000000000004E-2</v>
      </c>
      <c r="F27" s="20">
        <v>399.77</v>
      </c>
      <c r="G27" s="8">
        <f>(F27/(D27+E27))*100</f>
        <v>149223.5908921239</v>
      </c>
    </row>
    <row r="28" spans="1:7" x14ac:dyDescent="0.25">
      <c r="A28" s="3" t="s">
        <v>53</v>
      </c>
      <c r="B28" s="3" t="s">
        <v>54</v>
      </c>
      <c r="C28" s="6" t="s">
        <v>56</v>
      </c>
      <c r="D28" s="7">
        <v>9.2499999999999999E-2</v>
      </c>
      <c r="E28" s="7">
        <v>0.11020000000000001</v>
      </c>
      <c r="F28" s="20">
        <v>223.94</v>
      </c>
      <c r="G28" s="8">
        <f>(F28/(D28+E28))*100</f>
        <v>110478.53971386285</v>
      </c>
    </row>
    <row r="29" spans="1:7" x14ac:dyDescent="0.25">
      <c r="A29" s="3" t="s">
        <v>159</v>
      </c>
      <c r="B29" s="3" t="s">
        <v>160</v>
      </c>
      <c r="C29" s="6" t="s">
        <v>161</v>
      </c>
      <c r="D29" s="7">
        <v>0.2243</v>
      </c>
      <c r="E29" s="7">
        <v>9.5100000000000004E-2</v>
      </c>
      <c r="F29" s="20">
        <v>336.99</v>
      </c>
      <c r="G29" s="8">
        <f>(F29/(D29+E29))*100</f>
        <v>105507.20100187852</v>
      </c>
    </row>
    <row r="30" spans="1:7" x14ac:dyDescent="0.25">
      <c r="A30" s="3" t="s">
        <v>140</v>
      </c>
      <c r="B30" s="3" t="s">
        <v>141</v>
      </c>
      <c r="C30" s="6" t="s">
        <v>142</v>
      </c>
      <c r="D30" s="7">
        <v>0.1681</v>
      </c>
      <c r="E30" s="7">
        <v>9.8799999999999999E-2</v>
      </c>
      <c r="F30" s="20">
        <v>279.36</v>
      </c>
      <c r="G30" s="8">
        <f>(F30/(D30+E30))*100</f>
        <v>104668.41513675533</v>
      </c>
    </row>
    <row r="31" spans="1:7" x14ac:dyDescent="0.25">
      <c r="A31" s="3" t="s">
        <v>34</v>
      </c>
      <c r="B31" s="3" t="s">
        <v>35</v>
      </c>
      <c r="C31" s="6" t="s">
        <v>36</v>
      </c>
      <c r="D31" s="7">
        <v>1.0200000000000001E-2</v>
      </c>
      <c r="E31" s="7">
        <v>0.1017</v>
      </c>
      <c r="F31" s="20">
        <v>109.77</v>
      </c>
      <c r="G31" s="8">
        <f>(F31/(D31+E31))*100</f>
        <v>98096.514745308305</v>
      </c>
    </row>
    <row r="32" spans="1:7" x14ac:dyDescent="0.25">
      <c r="A32" s="3" t="s">
        <v>154</v>
      </c>
      <c r="B32" s="3" t="s">
        <v>155</v>
      </c>
      <c r="C32" s="6" t="s">
        <v>156</v>
      </c>
      <c r="D32" s="7">
        <v>0.19839999999999999</v>
      </c>
      <c r="E32" s="7">
        <v>0.2122</v>
      </c>
      <c r="F32" s="20">
        <v>310.44</v>
      </c>
      <c r="G32" s="8">
        <f>(F32/(D32+E32))*100</f>
        <v>75606.429615197281</v>
      </c>
    </row>
    <row r="33" spans="1:7" x14ac:dyDescent="0.25">
      <c r="A33" s="3" t="s">
        <v>200</v>
      </c>
      <c r="B33" s="3" t="s">
        <v>201</v>
      </c>
      <c r="C33" s="6" t="s">
        <v>202</v>
      </c>
      <c r="D33" s="7">
        <v>2.5999999999999999E-3</v>
      </c>
      <c r="E33" s="7">
        <v>1.7100000000000001E-2</v>
      </c>
      <c r="F33" s="20">
        <v>14.84</v>
      </c>
      <c r="G33" s="8">
        <f>(F33/(D33+E33))*100</f>
        <v>75329.949238578673</v>
      </c>
    </row>
    <row r="34" spans="1:7" x14ac:dyDescent="0.25">
      <c r="A34" s="3" t="s">
        <v>66</v>
      </c>
      <c r="B34" s="3" t="s">
        <v>71</v>
      </c>
      <c r="C34" s="6" t="s">
        <v>72</v>
      </c>
      <c r="D34" s="7">
        <v>1.5100000000000001E-2</v>
      </c>
      <c r="E34" s="7">
        <v>0.1111</v>
      </c>
      <c r="F34" s="20">
        <v>94.66</v>
      </c>
      <c r="G34" s="8">
        <f>(F34/(D34+E34))*100</f>
        <v>75007.923930269404</v>
      </c>
    </row>
    <row r="35" spans="1:7" x14ac:dyDescent="0.25">
      <c r="A35" s="3" t="s">
        <v>7</v>
      </c>
      <c r="B35" s="3" t="s">
        <v>8</v>
      </c>
      <c r="C35" s="6" t="s">
        <v>10</v>
      </c>
      <c r="D35" s="7">
        <v>9.7000000000000003E-2</v>
      </c>
      <c r="E35" s="7">
        <v>0</v>
      </c>
      <c r="F35" s="20">
        <v>63.74</v>
      </c>
      <c r="G35" s="8">
        <f>(F35/(D35+E35))*100</f>
        <v>65711.340206185574</v>
      </c>
    </row>
    <row r="36" spans="1:7" x14ac:dyDescent="0.25">
      <c r="A36" s="3" t="s">
        <v>95</v>
      </c>
      <c r="B36" s="3" t="s">
        <v>96</v>
      </c>
      <c r="C36" s="6" t="s">
        <v>97</v>
      </c>
      <c r="D36" s="7">
        <v>9.8799999999999999E-2</v>
      </c>
      <c r="E36" s="7">
        <v>0.1741</v>
      </c>
      <c r="F36" s="20">
        <v>160.61000000000001</v>
      </c>
      <c r="G36" s="8">
        <f>(F36/(D36+E36))*100</f>
        <v>58853.059728838401</v>
      </c>
    </row>
    <row r="37" spans="1:7" x14ac:dyDescent="0.25">
      <c r="A37" s="3" t="s">
        <v>66</v>
      </c>
      <c r="B37" s="3" t="s">
        <v>71</v>
      </c>
      <c r="C37" s="6" t="s">
        <v>74</v>
      </c>
      <c r="D37" s="7">
        <v>4.0800000000000003E-2</v>
      </c>
      <c r="E37" s="7">
        <v>7.1300000000000002E-2</v>
      </c>
      <c r="F37" s="20">
        <v>63.34</v>
      </c>
      <c r="G37" s="8">
        <f>(F37/(D37+E37))*100</f>
        <v>56503.122212310438</v>
      </c>
    </row>
    <row r="38" spans="1:7" x14ac:dyDescent="0.25">
      <c r="A38" s="3" t="s">
        <v>7</v>
      </c>
      <c r="B38" s="3" t="s">
        <v>8</v>
      </c>
      <c r="C38" s="6" t="s">
        <v>9</v>
      </c>
      <c r="D38" s="7">
        <v>9.6699999999999994E-2</v>
      </c>
      <c r="E38" s="7">
        <v>0</v>
      </c>
      <c r="F38" s="20">
        <v>51.78</v>
      </c>
      <c r="G38" s="8">
        <f>(F38/(D38+E38))*100</f>
        <v>53547.05274043433</v>
      </c>
    </row>
    <row r="39" spans="1:7" x14ac:dyDescent="0.25">
      <c r="A39" s="3" t="s">
        <v>37</v>
      </c>
      <c r="B39" s="3" t="s">
        <v>45</v>
      </c>
      <c r="C39" s="6" t="s">
        <v>46</v>
      </c>
      <c r="D39" s="7">
        <v>2.8400000000000002E-2</v>
      </c>
      <c r="E39" s="7">
        <v>7.7299999999999994E-2</v>
      </c>
      <c r="F39" s="20">
        <v>55.21</v>
      </c>
      <c r="G39" s="8">
        <f>(F39/(D39+E39))*100</f>
        <v>52232.734153263962</v>
      </c>
    </row>
    <row r="40" spans="1:7" x14ac:dyDescent="0.25">
      <c r="A40" s="3" t="s">
        <v>31</v>
      </c>
      <c r="B40" s="3" t="s">
        <v>32</v>
      </c>
      <c r="C40" s="6" t="s">
        <v>33</v>
      </c>
      <c r="D40" s="7">
        <v>0.44209999999999999</v>
      </c>
      <c r="E40" s="7">
        <v>0</v>
      </c>
      <c r="F40" s="20">
        <v>226.93</v>
      </c>
      <c r="G40" s="8">
        <f>(F40/(D40+E40))*100</f>
        <v>51330.015833521829</v>
      </c>
    </row>
    <row r="41" spans="1:7" x14ac:dyDescent="0.25">
      <c r="A41" s="3" t="s">
        <v>66</v>
      </c>
      <c r="B41" s="3" t="s">
        <v>71</v>
      </c>
      <c r="C41" s="6" t="s">
        <v>73</v>
      </c>
      <c r="D41" s="7">
        <v>3.1800000000000002E-2</v>
      </c>
      <c r="E41" s="7">
        <v>6.7799999999999999E-2</v>
      </c>
      <c r="F41" s="20">
        <v>50.86</v>
      </c>
      <c r="G41" s="8">
        <f>(F41/(D41+E41))*100</f>
        <v>51064.25702811245</v>
      </c>
    </row>
    <row r="42" spans="1:7" x14ac:dyDescent="0.25">
      <c r="A42" s="3" t="s">
        <v>23</v>
      </c>
      <c r="B42" s="3" t="s">
        <v>24</v>
      </c>
      <c r="C42" s="6" t="s">
        <v>25</v>
      </c>
      <c r="D42" s="7">
        <v>0.21790000000000001</v>
      </c>
      <c r="E42" s="7">
        <v>0.79110000000000003</v>
      </c>
      <c r="F42" s="20">
        <v>490.31</v>
      </c>
      <c r="G42" s="8">
        <f>(F42/(D42+E42))*100</f>
        <v>48593.657086223975</v>
      </c>
    </row>
    <row r="43" spans="1:7" x14ac:dyDescent="0.25">
      <c r="A43" s="3" t="s">
        <v>37</v>
      </c>
      <c r="B43" s="3" t="s">
        <v>40</v>
      </c>
      <c r="C43" s="6" t="s">
        <v>41</v>
      </c>
      <c r="D43" s="7">
        <v>4.6600000000000003E-2</v>
      </c>
      <c r="E43" s="7">
        <v>6.1100000000000002E-2</v>
      </c>
      <c r="F43" s="20">
        <v>49.83</v>
      </c>
      <c r="G43" s="8">
        <f>(F43/(D43+E43))*100</f>
        <v>46267.409470752085</v>
      </c>
    </row>
    <row r="44" spans="1:7" x14ac:dyDescent="0.25">
      <c r="A44" s="3" t="s">
        <v>14</v>
      </c>
      <c r="B44" s="3" t="s">
        <v>15</v>
      </c>
      <c r="C44" s="6" t="s">
        <v>16</v>
      </c>
      <c r="D44" s="7">
        <v>3.39E-2</v>
      </c>
      <c r="E44" s="7">
        <v>0.10879999999999999</v>
      </c>
      <c r="F44" s="20">
        <v>63.08</v>
      </c>
      <c r="G44" s="8">
        <f>(F44/(D44+E44))*100</f>
        <v>44204.625087596352</v>
      </c>
    </row>
    <row r="45" spans="1:7" x14ac:dyDescent="0.25">
      <c r="A45" s="3" t="s">
        <v>165</v>
      </c>
      <c r="B45" s="3" t="s">
        <v>61</v>
      </c>
      <c r="C45" s="6" t="s">
        <v>166</v>
      </c>
      <c r="D45" s="7">
        <v>1.01E-2</v>
      </c>
      <c r="E45" s="7">
        <v>5.1000000000000004E-3</v>
      </c>
      <c r="F45" s="20">
        <v>5.98</v>
      </c>
      <c r="G45" s="8">
        <f>(F45/(D45+E45))*100</f>
        <v>39342.105263157893</v>
      </c>
    </row>
    <row r="46" spans="1:7" x14ac:dyDescent="0.25">
      <c r="A46" s="3" t="s">
        <v>66</v>
      </c>
      <c r="B46" s="3" t="s">
        <v>71</v>
      </c>
      <c r="C46" s="6" t="s">
        <v>76</v>
      </c>
      <c r="D46" s="7">
        <v>4.07E-2</v>
      </c>
      <c r="E46" s="7">
        <v>7.2099999999999997E-2</v>
      </c>
      <c r="F46" s="20">
        <v>41.96</v>
      </c>
      <c r="G46" s="8">
        <f>(F46/(D46+E46))*100</f>
        <v>37198.581560283688</v>
      </c>
    </row>
    <row r="47" spans="1:7" x14ac:dyDescent="0.25">
      <c r="A47" s="3" t="s">
        <v>95</v>
      </c>
      <c r="B47" s="3" t="s">
        <v>96</v>
      </c>
      <c r="C47" s="6" t="s">
        <v>98</v>
      </c>
      <c r="D47" s="7">
        <v>9.01E-2</v>
      </c>
      <c r="E47" s="7">
        <v>0.2039</v>
      </c>
      <c r="F47" s="20">
        <v>108.53</v>
      </c>
      <c r="G47" s="8">
        <f>(F47/(D47+E47))*100</f>
        <v>36914.965986394564</v>
      </c>
    </row>
    <row r="48" spans="1:7" x14ac:dyDescent="0.25">
      <c r="A48" s="3" t="s">
        <v>154</v>
      </c>
      <c r="B48" s="3" t="s">
        <v>155</v>
      </c>
      <c r="C48" s="6" t="s">
        <v>158</v>
      </c>
      <c r="D48" s="7">
        <v>0.22500000000000001</v>
      </c>
      <c r="E48" s="7">
        <v>0.3453</v>
      </c>
      <c r="F48" s="20">
        <v>198.81</v>
      </c>
      <c r="G48" s="8">
        <f>(F48/(D48+E48))*100</f>
        <v>34860.599684376641</v>
      </c>
    </row>
    <row r="49" spans="1:7" x14ac:dyDescent="0.25">
      <c r="A49" s="3" t="s">
        <v>140</v>
      </c>
      <c r="B49" s="3" t="s">
        <v>143</v>
      </c>
      <c r="C49" s="6" t="s">
        <v>145</v>
      </c>
      <c r="D49" s="7">
        <v>0.10979999999999999</v>
      </c>
      <c r="E49" s="7">
        <v>8.4099999999999994E-2</v>
      </c>
      <c r="F49" s="20">
        <v>67.53</v>
      </c>
      <c r="G49" s="8">
        <f>(F49/(D49+E49))*100</f>
        <v>34827.230531201654</v>
      </c>
    </row>
    <row r="50" spans="1:7" x14ac:dyDescent="0.25">
      <c r="A50" s="3" t="s">
        <v>66</v>
      </c>
      <c r="B50" s="3" t="s">
        <v>71</v>
      </c>
      <c r="C50" s="6" t="s">
        <v>75</v>
      </c>
      <c r="D50" s="7">
        <v>3.85E-2</v>
      </c>
      <c r="E50" s="7">
        <v>3.9800000000000002E-2</v>
      </c>
      <c r="F50" s="20">
        <v>25.66</v>
      </c>
      <c r="G50" s="8">
        <f>(F50/(D50+E50))*100</f>
        <v>32771.392081736907</v>
      </c>
    </row>
    <row r="51" spans="1:7" x14ac:dyDescent="0.25">
      <c r="A51" s="3" t="s">
        <v>107</v>
      </c>
      <c r="B51" s="3" t="s">
        <v>111</v>
      </c>
      <c r="C51" s="6" t="s">
        <v>114</v>
      </c>
      <c r="D51" s="7">
        <v>6.7199999999999996E-2</v>
      </c>
      <c r="E51" s="7">
        <v>0.18720000000000001</v>
      </c>
      <c r="F51" s="20">
        <v>59.65</v>
      </c>
      <c r="G51" s="8">
        <f>(F51/(D51+E51))*100</f>
        <v>23447.327044025154</v>
      </c>
    </row>
    <row r="52" spans="1:7" x14ac:dyDescent="0.25">
      <c r="A52" s="3" t="s">
        <v>37</v>
      </c>
      <c r="B52" s="3" t="s">
        <v>40</v>
      </c>
      <c r="C52" s="6" t="s">
        <v>42</v>
      </c>
      <c r="D52" s="7">
        <v>4.6100000000000002E-2</v>
      </c>
      <c r="E52" s="7">
        <v>8.7300000000000003E-2</v>
      </c>
      <c r="F52" s="20">
        <v>30.57</v>
      </c>
      <c r="G52" s="8">
        <f>(F52/(D52+E52))*100</f>
        <v>22916.041979010493</v>
      </c>
    </row>
    <row r="53" spans="1:7" x14ac:dyDescent="0.25">
      <c r="A53" s="3" t="s">
        <v>107</v>
      </c>
      <c r="B53" s="3" t="s">
        <v>108</v>
      </c>
      <c r="C53" s="6" t="s">
        <v>109</v>
      </c>
      <c r="D53" s="7">
        <v>0.2145</v>
      </c>
      <c r="E53" s="7">
        <v>0.19969999999999999</v>
      </c>
      <c r="F53" s="20">
        <v>84.97</v>
      </c>
      <c r="G53" s="8">
        <f>(F53/(D53+E53))*100</f>
        <v>20514.244326412361</v>
      </c>
    </row>
    <row r="54" spans="1:7" x14ac:dyDescent="0.25">
      <c r="A54" s="3" t="s">
        <v>47</v>
      </c>
      <c r="B54" s="3" t="s">
        <v>48</v>
      </c>
      <c r="C54" s="6" t="s">
        <v>49</v>
      </c>
      <c r="D54" s="7">
        <v>7.1900000000000006E-2</v>
      </c>
      <c r="E54" s="7">
        <v>0.46779999999999999</v>
      </c>
      <c r="F54" s="20">
        <v>107.52</v>
      </c>
      <c r="G54" s="8">
        <f>(F54/(D54+E54))*100</f>
        <v>19922.17898832685</v>
      </c>
    </row>
    <row r="55" spans="1:7" x14ac:dyDescent="0.25">
      <c r="A55" s="3" t="s">
        <v>107</v>
      </c>
      <c r="B55" s="3" t="s">
        <v>111</v>
      </c>
      <c r="C55" s="6" t="s">
        <v>113</v>
      </c>
      <c r="D55" s="7">
        <v>7.2599999999999998E-2</v>
      </c>
      <c r="E55" s="7">
        <v>0.13109999999999999</v>
      </c>
      <c r="F55" s="20">
        <v>37.82</v>
      </c>
      <c r="G55" s="8">
        <f>(F55/(D55+E55))*100</f>
        <v>18566.519391261663</v>
      </c>
    </row>
    <row r="56" spans="1:7" x14ac:dyDescent="0.25">
      <c r="A56" s="3" t="s">
        <v>115</v>
      </c>
      <c r="B56" s="3" t="s">
        <v>116</v>
      </c>
      <c r="C56" s="6" t="s">
        <v>117</v>
      </c>
      <c r="D56" s="7">
        <v>0.43159999999999998</v>
      </c>
      <c r="E56" s="7">
        <v>0.31719999999999998</v>
      </c>
      <c r="F56" s="20">
        <v>130.63999999999999</v>
      </c>
      <c r="G56" s="8">
        <f>(F56/(D56+E56))*100</f>
        <v>17446.581196581199</v>
      </c>
    </row>
    <row r="57" spans="1:7" x14ac:dyDescent="0.25">
      <c r="A57" s="3" t="s">
        <v>62</v>
      </c>
      <c r="B57" s="3" t="s">
        <v>63</v>
      </c>
      <c r="C57" s="6" t="s">
        <v>64</v>
      </c>
      <c r="D57" s="7">
        <v>2.7199999999999998E-2</v>
      </c>
      <c r="E57" s="7">
        <v>0.13170000000000001</v>
      </c>
      <c r="F57" s="20">
        <v>27.38</v>
      </c>
      <c r="G57" s="8">
        <f>(F57/(D57+E57))*100</f>
        <v>17230.962869729388</v>
      </c>
    </row>
    <row r="58" spans="1:7" x14ac:dyDescent="0.25">
      <c r="A58" s="3" t="s">
        <v>200</v>
      </c>
      <c r="B58" s="3" t="s">
        <v>201</v>
      </c>
      <c r="C58" s="6" t="s">
        <v>203</v>
      </c>
      <c r="D58" s="7">
        <v>2.7000000000000001E-3</v>
      </c>
      <c r="E58" s="7">
        <v>6.1100000000000002E-2</v>
      </c>
      <c r="F58" s="20">
        <v>9.9600000000000009</v>
      </c>
      <c r="G58" s="8">
        <f>(F58/(D58+E58))*100</f>
        <v>15611.285266457682</v>
      </c>
    </row>
    <row r="59" spans="1:7" x14ac:dyDescent="0.25">
      <c r="A59" s="3" t="s">
        <v>77</v>
      </c>
      <c r="B59" s="3" t="s">
        <v>78</v>
      </c>
      <c r="C59" s="6" t="s">
        <v>79</v>
      </c>
      <c r="D59" s="7">
        <v>3.9800000000000002E-2</v>
      </c>
      <c r="E59" s="7">
        <v>4.1099999999999998E-2</v>
      </c>
      <c r="F59" s="20">
        <v>11.64</v>
      </c>
      <c r="G59" s="8">
        <f>(F59/(D59+E59))*100</f>
        <v>14388.133498145859</v>
      </c>
    </row>
    <row r="60" spans="1:7" x14ac:dyDescent="0.25">
      <c r="A60" s="3" t="s">
        <v>83</v>
      </c>
      <c r="B60" s="3" t="s">
        <v>84</v>
      </c>
      <c r="C60" s="6" t="s">
        <v>85</v>
      </c>
      <c r="D60" s="7">
        <v>4.3299999999999998E-2</v>
      </c>
      <c r="E60" s="7">
        <v>1.4013</v>
      </c>
      <c r="F60" s="20">
        <v>197.55</v>
      </c>
      <c r="G60" s="8">
        <f>(F60/(D60+E60))*100</f>
        <v>13675.065762148693</v>
      </c>
    </row>
    <row r="61" spans="1:7" x14ac:dyDescent="0.25">
      <c r="A61" s="3" t="s">
        <v>11</v>
      </c>
      <c r="B61" s="3" t="s">
        <v>12</v>
      </c>
      <c r="C61" s="6" t="s">
        <v>13</v>
      </c>
      <c r="D61" s="7">
        <v>0.20979999999999999</v>
      </c>
      <c r="E61" s="7">
        <v>0</v>
      </c>
      <c r="F61" s="20">
        <v>28.25</v>
      </c>
      <c r="G61" s="8">
        <f>(F61/(D61+E61))*100</f>
        <v>13465.204957102003</v>
      </c>
    </row>
    <row r="62" spans="1:7" x14ac:dyDescent="0.25">
      <c r="A62" s="3" t="s">
        <v>103</v>
      </c>
      <c r="B62" s="3" t="s">
        <v>104</v>
      </c>
      <c r="C62" s="6" t="s">
        <v>105</v>
      </c>
      <c r="D62" s="7">
        <v>0.27650000000000002</v>
      </c>
      <c r="E62" s="7">
        <v>5.7000000000000002E-3</v>
      </c>
      <c r="F62" s="20">
        <v>34.9</v>
      </c>
      <c r="G62" s="8">
        <f>(F62/(D62+E62))*100</f>
        <v>12367.115520907157</v>
      </c>
    </row>
    <row r="63" spans="1:7" x14ac:dyDescent="0.25">
      <c r="A63" s="3" t="s">
        <v>23</v>
      </c>
      <c r="B63" s="3" t="s">
        <v>24</v>
      </c>
      <c r="C63" s="6" t="s">
        <v>27</v>
      </c>
      <c r="D63" s="7">
        <v>0.27100000000000002</v>
      </c>
      <c r="E63" s="7">
        <v>0.80149999999999999</v>
      </c>
      <c r="F63" s="20">
        <v>129.5</v>
      </c>
      <c r="G63" s="8">
        <f>(F63/(D63+E63))*100</f>
        <v>12074.592074592074</v>
      </c>
    </row>
    <row r="64" spans="1:7" x14ac:dyDescent="0.25">
      <c r="A64" s="3" t="s">
        <v>57</v>
      </c>
      <c r="B64" s="3" t="s">
        <v>58</v>
      </c>
      <c r="C64" s="6" t="s">
        <v>60</v>
      </c>
      <c r="D64" s="7">
        <v>0.18210000000000001</v>
      </c>
      <c r="E64" s="7">
        <v>8.7099999999999997E-2</v>
      </c>
      <c r="F64" s="20">
        <v>32.19</v>
      </c>
      <c r="G64" s="8">
        <f>(F64/(D64+E64))*100</f>
        <v>11957.652303120356</v>
      </c>
    </row>
    <row r="65" spans="1:7" x14ac:dyDescent="0.25">
      <c r="A65" s="3" t="s">
        <v>37</v>
      </c>
      <c r="B65" s="3" t="s">
        <v>38</v>
      </c>
      <c r="C65" s="6" t="s">
        <v>39</v>
      </c>
      <c r="D65" s="7">
        <v>1.0699999999999999E-2</v>
      </c>
      <c r="E65" s="7">
        <v>9.1700000000000004E-2</v>
      </c>
      <c r="F65" s="20">
        <v>11.95</v>
      </c>
      <c r="G65" s="8">
        <f>(F65/(D65+E65))*100</f>
        <v>11669.921874999998</v>
      </c>
    </row>
    <row r="66" spans="1:7" x14ac:dyDescent="0.25">
      <c r="A66" s="3" t="s">
        <v>140</v>
      </c>
      <c r="B66" s="3" t="s">
        <v>143</v>
      </c>
      <c r="C66" s="6" t="s">
        <v>144</v>
      </c>
      <c r="D66" s="7">
        <v>0.1249</v>
      </c>
      <c r="E66" s="7">
        <v>9.1700000000000004E-2</v>
      </c>
      <c r="F66" s="20">
        <v>23.97</v>
      </c>
      <c r="G66" s="8">
        <f>(F66/(D66+E66))*100</f>
        <v>11066.481994459831</v>
      </c>
    </row>
    <row r="67" spans="1:7" x14ac:dyDescent="0.25">
      <c r="A67" s="3" t="s">
        <v>80</v>
      </c>
      <c r="B67" s="3" t="s">
        <v>81</v>
      </c>
      <c r="C67" s="6" t="s">
        <v>82</v>
      </c>
      <c r="D67" s="7">
        <v>0.83819999999999995</v>
      </c>
      <c r="E67" s="7">
        <v>0</v>
      </c>
      <c r="F67" s="20">
        <v>91.96</v>
      </c>
      <c r="G67" s="8">
        <f>(F67/(D67+E67))*100</f>
        <v>10971.128608923884</v>
      </c>
    </row>
    <row r="68" spans="1:7" x14ac:dyDescent="0.25">
      <c r="A68" s="3" t="s">
        <v>57</v>
      </c>
      <c r="B68" s="3" t="s">
        <v>58</v>
      </c>
      <c r="C68" s="6" t="s">
        <v>59</v>
      </c>
      <c r="D68" s="7">
        <v>0.14369999999999999</v>
      </c>
      <c r="E68" s="7">
        <v>0.14910000000000001</v>
      </c>
      <c r="F68" s="20">
        <v>28.84</v>
      </c>
      <c r="G68" s="8">
        <f>(F68/(D68+E68))*100</f>
        <v>9849.7267759562837</v>
      </c>
    </row>
    <row r="69" spans="1:7" x14ac:dyDescent="0.25">
      <c r="A69" s="3" t="s">
        <v>128</v>
      </c>
      <c r="B69" s="3" t="s">
        <v>129</v>
      </c>
      <c r="C69" s="6" t="s">
        <v>130</v>
      </c>
      <c r="D69" s="7">
        <v>1.7100000000000001E-2</v>
      </c>
      <c r="E69" s="7">
        <v>7.8700000000000006E-2</v>
      </c>
      <c r="F69" s="20">
        <v>8.5500000000000007</v>
      </c>
      <c r="G69" s="8">
        <f>(F69/(D69+E69))*100</f>
        <v>8924.8434237995825</v>
      </c>
    </row>
    <row r="70" spans="1:7" x14ac:dyDescent="0.25">
      <c r="A70" s="3" t="s">
        <v>86</v>
      </c>
      <c r="B70" s="3" t="s">
        <v>90</v>
      </c>
      <c r="C70" s="6" t="s">
        <v>91</v>
      </c>
      <c r="D70" s="7">
        <v>0.5726</v>
      </c>
      <c r="E70" s="7">
        <v>1.29E-2</v>
      </c>
      <c r="F70" s="20">
        <v>47.48</v>
      </c>
      <c r="G70" s="8">
        <f>(F70/(D70+E70))*100</f>
        <v>8109.3082835183595</v>
      </c>
    </row>
    <row r="71" spans="1:7" x14ac:dyDescent="0.25">
      <c r="A71" s="3" t="s">
        <v>107</v>
      </c>
      <c r="B71" s="3" t="s">
        <v>111</v>
      </c>
      <c r="C71" s="6" t="s">
        <v>112</v>
      </c>
      <c r="D71" s="7">
        <v>6.0600000000000001E-2</v>
      </c>
      <c r="E71" s="7">
        <v>0.14710000000000001</v>
      </c>
      <c r="F71" s="20">
        <v>16.64</v>
      </c>
      <c r="G71" s="8">
        <f>(F71/(D71+E71))*100</f>
        <v>8011.555127587867</v>
      </c>
    </row>
    <row r="72" spans="1:7" x14ac:dyDescent="0.25">
      <c r="A72" s="3" t="s">
        <v>118</v>
      </c>
      <c r="B72" s="3" t="s">
        <v>119</v>
      </c>
      <c r="C72" s="6" t="s">
        <v>121</v>
      </c>
      <c r="D72" s="7">
        <v>0.6774</v>
      </c>
      <c r="E72" s="7">
        <v>5.4000000000000003E-3</v>
      </c>
      <c r="F72" s="20">
        <v>51.7</v>
      </c>
      <c r="G72" s="8">
        <f>(F72/(D72+E72))*100</f>
        <v>7571.7633274751033</v>
      </c>
    </row>
    <row r="73" spans="1:7" x14ac:dyDescent="0.25">
      <c r="A73" s="3" t="s">
        <v>162</v>
      </c>
      <c r="B73" s="3" t="s">
        <v>163</v>
      </c>
      <c r="C73" s="6" t="s">
        <v>164</v>
      </c>
      <c r="D73" s="7">
        <v>5.8872999999999998</v>
      </c>
      <c r="E73" s="7">
        <v>18.775200000000002</v>
      </c>
      <c r="F73" s="20">
        <v>1834.94</v>
      </c>
      <c r="G73" s="8">
        <f>(F73/(D73+E73))*100</f>
        <v>7440.2027369488078</v>
      </c>
    </row>
    <row r="74" spans="1:7" x14ac:dyDescent="0.25">
      <c r="A74" s="3" t="s">
        <v>122</v>
      </c>
      <c r="B74" s="3" t="s">
        <v>123</v>
      </c>
      <c r="C74" s="6" t="s">
        <v>124</v>
      </c>
      <c r="D74" s="7">
        <v>0.81889999999999996</v>
      </c>
      <c r="E74" s="7">
        <v>1.0699999999999999E-2</v>
      </c>
      <c r="F74" s="20">
        <v>57.67</v>
      </c>
      <c r="G74" s="8">
        <f>(F74/(D74+E74))*100</f>
        <v>6951.5429122468659</v>
      </c>
    </row>
    <row r="75" spans="1:7" x14ac:dyDescent="0.25">
      <c r="A75" s="3" t="s">
        <v>86</v>
      </c>
      <c r="B75" s="3" t="s">
        <v>87</v>
      </c>
      <c r="C75" s="6" t="s">
        <v>89</v>
      </c>
      <c r="D75" s="7">
        <v>1.5790999999999999</v>
      </c>
      <c r="E75" s="7">
        <v>1.23E-2</v>
      </c>
      <c r="F75" s="20">
        <v>106.99</v>
      </c>
      <c r="G75" s="8">
        <f>(F75/(D75+E75))*100</f>
        <v>6723.0111851200209</v>
      </c>
    </row>
    <row r="76" spans="1:7" x14ac:dyDescent="0.25">
      <c r="A76" s="3" t="s">
        <v>147</v>
      </c>
      <c r="B76" s="3" t="s">
        <v>106</v>
      </c>
      <c r="C76" s="6" t="s">
        <v>148</v>
      </c>
      <c r="D76" s="7">
        <v>0.122</v>
      </c>
      <c r="E76" s="7">
        <v>5.1700000000000003E-2</v>
      </c>
      <c r="F76" s="20">
        <v>10.3</v>
      </c>
      <c r="G76" s="8">
        <f>(F76/(D76+E76))*100</f>
        <v>5929.763960852044</v>
      </c>
    </row>
    <row r="77" spans="1:7" x14ac:dyDescent="0.25">
      <c r="A77" s="3" t="s">
        <v>137</v>
      </c>
      <c r="B77" s="3" t="s">
        <v>138</v>
      </c>
      <c r="C77" s="6" t="s">
        <v>139</v>
      </c>
      <c r="D77" s="7">
        <v>0.14829999999999999</v>
      </c>
      <c r="E77" s="7">
        <v>0.1421</v>
      </c>
      <c r="F77" s="20">
        <v>14.89</v>
      </c>
      <c r="G77" s="8">
        <f>(F77/(D77+E77))*100</f>
        <v>5127.4104683195592</v>
      </c>
    </row>
    <row r="78" spans="1:7" x14ac:dyDescent="0.25">
      <c r="A78" s="3" t="s">
        <v>167</v>
      </c>
      <c r="B78" s="3" t="s">
        <v>168</v>
      </c>
      <c r="C78" s="6" t="s">
        <v>169</v>
      </c>
      <c r="D78" s="7">
        <v>0.72199999999999998</v>
      </c>
      <c r="E78" s="7">
        <v>0.1048</v>
      </c>
      <c r="F78" s="20">
        <v>33.520000000000003</v>
      </c>
      <c r="G78" s="8">
        <f>(F78/(D78+E78))*100</f>
        <v>4054.1848089017903</v>
      </c>
    </row>
    <row r="79" spans="1:7" x14ac:dyDescent="0.25">
      <c r="A79" s="3" t="s">
        <v>17</v>
      </c>
      <c r="B79" s="3" t="s">
        <v>18</v>
      </c>
      <c r="C79" s="6" t="s">
        <v>19</v>
      </c>
      <c r="D79" s="7">
        <v>0.4481</v>
      </c>
      <c r="E79" s="7">
        <v>1.9355</v>
      </c>
      <c r="F79" s="20">
        <v>69.94</v>
      </c>
      <c r="G79" s="8">
        <f>(F79/(D79+E79))*100</f>
        <v>2934.2171505286119</v>
      </c>
    </row>
    <row r="80" spans="1:7" x14ac:dyDescent="0.25">
      <c r="A80" s="3" t="s">
        <v>66</v>
      </c>
      <c r="B80" s="3" t="s">
        <v>67</v>
      </c>
      <c r="C80" s="6" t="s">
        <v>68</v>
      </c>
      <c r="D80" s="7">
        <v>1.2699999999999999E-2</v>
      </c>
      <c r="E80" s="7">
        <v>9.1200000000000003E-2</v>
      </c>
      <c r="F80" s="20">
        <v>3</v>
      </c>
      <c r="G80" s="8">
        <f>(F80/(D80+E80))*100</f>
        <v>2887.3917228103946</v>
      </c>
    </row>
    <row r="81" spans="1:7" x14ac:dyDescent="0.25">
      <c r="A81" s="3" t="s">
        <v>131</v>
      </c>
      <c r="B81" s="3" t="s">
        <v>132</v>
      </c>
      <c r="C81" s="6" t="s">
        <v>133</v>
      </c>
      <c r="D81" s="7">
        <v>2.46E-2</v>
      </c>
      <c r="E81" s="7">
        <v>0.19009999999999999</v>
      </c>
      <c r="F81" s="20">
        <v>6.12</v>
      </c>
      <c r="G81" s="8">
        <f>(F81/(D81+E81))*100</f>
        <v>2850.4890544946438</v>
      </c>
    </row>
    <row r="82" spans="1:7" x14ac:dyDescent="0.25">
      <c r="A82" s="3" t="s">
        <v>62</v>
      </c>
      <c r="B82" s="3" t="s">
        <v>63</v>
      </c>
      <c r="C82" s="6" t="s">
        <v>65</v>
      </c>
      <c r="D82" s="7">
        <v>3.0700000000000002E-2</v>
      </c>
      <c r="E82" s="7">
        <v>0.11219999999999999</v>
      </c>
      <c r="F82" s="20">
        <v>3.36</v>
      </c>
      <c r="G82" s="8">
        <f>(F82/(D82+E82))*100</f>
        <v>2351.2946116165149</v>
      </c>
    </row>
    <row r="83" spans="1:7" x14ac:dyDescent="0.25">
      <c r="A83" s="3" t="s">
        <v>154</v>
      </c>
      <c r="B83" s="3" t="s">
        <v>155</v>
      </c>
      <c r="C83" s="6" t="s">
        <v>157</v>
      </c>
      <c r="D83" s="7">
        <v>0.14349999999999999</v>
      </c>
      <c r="E83" s="7">
        <v>0.37980000000000003</v>
      </c>
      <c r="F83" s="20">
        <v>9.93</v>
      </c>
      <c r="G83" s="8">
        <f>(F83/(D83+E83))*100</f>
        <v>1897.5730938276324</v>
      </c>
    </row>
    <row r="84" spans="1:7" x14ac:dyDescent="0.25">
      <c r="A84" s="3" t="s">
        <v>100</v>
      </c>
      <c r="B84" s="3" t="s">
        <v>101</v>
      </c>
      <c r="C84" s="6" t="s">
        <v>102</v>
      </c>
      <c r="D84" s="7">
        <v>1.8314999999999999</v>
      </c>
      <c r="E84" s="7">
        <v>3.9100000000000003E-2</v>
      </c>
      <c r="F84" s="20">
        <v>25.28</v>
      </c>
      <c r="G84" s="8">
        <f>(F84/(D84+E84))*100</f>
        <v>1351.438041270181</v>
      </c>
    </row>
    <row r="85" spans="1:7" x14ac:dyDescent="0.25">
      <c r="A85" s="3" t="s">
        <v>86</v>
      </c>
      <c r="B85" s="3" t="s">
        <v>87</v>
      </c>
      <c r="C85" s="6" t="s">
        <v>88</v>
      </c>
      <c r="D85" s="7">
        <v>1.5974999999999999</v>
      </c>
      <c r="E85" s="7">
        <v>0.26465</v>
      </c>
      <c r="F85" s="20">
        <v>8.83</v>
      </c>
      <c r="G85" s="8">
        <f>(F85/(D85+E85))*100</f>
        <v>474.18306795907955</v>
      </c>
    </row>
    <row r="86" spans="1:7" x14ac:dyDescent="0.25">
      <c r="A86" s="21" t="s">
        <v>20</v>
      </c>
      <c r="B86" s="21" t="s">
        <v>21</v>
      </c>
      <c r="C86" s="22" t="s">
        <v>22</v>
      </c>
      <c r="D86" s="23">
        <v>1.4200000000000001E-2</v>
      </c>
      <c r="E86" s="23">
        <v>0.53449999999999998</v>
      </c>
      <c r="F86" s="24">
        <v>0</v>
      </c>
      <c r="G86" s="25">
        <f>(F86/(D86+E86))*100</f>
        <v>0</v>
      </c>
    </row>
    <row r="87" spans="1:7" x14ac:dyDescent="0.25">
      <c r="A87" s="21" t="s">
        <v>28</v>
      </c>
      <c r="B87" s="21" t="s">
        <v>29</v>
      </c>
      <c r="C87" s="22" t="s">
        <v>30</v>
      </c>
      <c r="D87" s="23">
        <v>1.3983000000000001</v>
      </c>
      <c r="E87" s="23">
        <v>3.1699999999999999E-2</v>
      </c>
      <c r="F87" s="24">
        <v>0</v>
      </c>
      <c r="G87" s="25">
        <f>(F87/(D87+E87))*100</f>
        <v>0</v>
      </c>
    </row>
    <row r="88" spans="1:7" x14ac:dyDescent="0.25">
      <c r="A88" s="21" t="s">
        <v>50</v>
      </c>
      <c r="B88" s="21" t="s">
        <v>51</v>
      </c>
      <c r="C88" s="22" t="s">
        <v>52</v>
      </c>
      <c r="D88" s="23">
        <v>31.938600000000001</v>
      </c>
      <c r="E88" s="23">
        <v>0</v>
      </c>
      <c r="F88" s="24">
        <v>0</v>
      </c>
      <c r="G88" s="25">
        <f>(F88/(D88+E88))*100</f>
        <v>0</v>
      </c>
    </row>
    <row r="89" spans="1:7" x14ac:dyDescent="0.25">
      <c r="A89" s="21" t="s">
        <v>66</v>
      </c>
      <c r="B89" s="21" t="s">
        <v>69</v>
      </c>
      <c r="C89" s="22" t="s">
        <v>70</v>
      </c>
      <c r="D89" s="23">
        <v>3.39E-2</v>
      </c>
      <c r="E89" s="23">
        <v>0.10589999999999999</v>
      </c>
      <c r="F89" s="24">
        <v>0</v>
      </c>
      <c r="G89" s="25">
        <f>(F89/(D89+E89))*100</f>
        <v>0</v>
      </c>
    </row>
    <row r="90" spans="1:7" x14ac:dyDescent="0.25">
      <c r="A90" s="21" t="s">
        <v>92</v>
      </c>
      <c r="B90" s="21" t="s">
        <v>93</v>
      </c>
      <c r="C90" s="22" t="s">
        <v>94</v>
      </c>
      <c r="D90" s="23">
        <v>5.7882999999999996</v>
      </c>
      <c r="E90" s="23">
        <v>0</v>
      </c>
      <c r="F90" s="24">
        <v>0</v>
      </c>
      <c r="G90" s="25">
        <f>(F90/(D90+E90))*100</f>
        <v>0</v>
      </c>
    </row>
    <row r="91" spans="1:7" x14ac:dyDescent="0.25">
      <c r="A91" s="21" t="s">
        <v>118</v>
      </c>
      <c r="B91" s="21" t="s">
        <v>119</v>
      </c>
      <c r="C91" s="22" t="s">
        <v>120</v>
      </c>
      <c r="D91" s="23">
        <v>0.65949999999999998</v>
      </c>
      <c r="E91" s="23">
        <v>8.3000000000000001E-3</v>
      </c>
      <c r="F91" s="24">
        <v>0</v>
      </c>
      <c r="G91" s="25">
        <f>(F91/(D91+E91))*100</f>
        <v>0</v>
      </c>
    </row>
    <row r="92" spans="1:7" x14ac:dyDescent="0.25">
      <c r="A92" s="21" t="s">
        <v>125</v>
      </c>
      <c r="B92" s="21" t="s">
        <v>126</v>
      </c>
      <c r="C92" s="22" t="s">
        <v>127</v>
      </c>
      <c r="D92" s="23">
        <v>0.53069999999999995</v>
      </c>
      <c r="E92" s="23">
        <v>3.7100000000000001E-2</v>
      </c>
      <c r="F92" s="24">
        <v>0</v>
      </c>
      <c r="G92" s="25">
        <f>(F92/(D92+E92))*100</f>
        <v>0</v>
      </c>
    </row>
    <row r="93" spans="1:7" x14ac:dyDescent="0.25">
      <c r="A93" s="21" t="s">
        <v>149</v>
      </c>
      <c r="B93" s="21" t="s">
        <v>150</v>
      </c>
      <c r="C93" s="22" t="s">
        <v>151</v>
      </c>
      <c r="D93" s="23">
        <v>4.7073999999999998</v>
      </c>
      <c r="E93" s="23">
        <v>2.07E-2</v>
      </c>
      <c r="F93" s="24">
        <v>0</v>
      </c>
      <c r="G93" s="25">
        <f>(F93/(D93+E93))*100</f>
        <v>0</v>
      </c>
    </row>
    <row r="94" spans="1:7" x14ac:dyDescent="0.25">
      <c r="A94" s="21" t="s">
        <v>149</v>
      </c>
      <c r="B94" s="21" t="s">
        <v>152</v>
      </c>
      <c r="C94" s="22" t="s">
        <v>153</v>
      </c>
      <c r="D94" s="23">
        <v>3.7339000000000002</v>
      </c>
      <c r="E94" s="23">
        <v>3.0200000000000001E-2</v>
      </c>
      <c r="F94" s="24">
        <v>0</v>
      </c>
      <c r="G94" s="25">
        <f>(F94/(D94+E94))*100</f>
        <v>0</v>
      </c>
    </row>
    <row r="95" spans="1:7" x14ac:dyDescent="0.25">
      <c r="A95" s="21" t="s">
        <v>170</v>
      </c>
      <c r="B95" s="21" t="s">
        <v>171</v>
      </c>
      <c r="C95" s="22" t="s">
        <v>172</v>
      </c>
      <c r="D95" s="23">
        <v>7.4287999999999998</v>
      </c>
      <c r="E95" s="23">
        <v>0</v>
      </c>
      <c r="F95" s="24">
        <v>0</v>
      </c>
      <c r="G95" s="25">
        <f>(F95/(D95+E95))*100</f>
        <v>0</v>
      </c>
    </row>
    <row r="96" spans="1:7" x14ac:dyDescent="0.25">
      <c r="A96" s="21" t="s">
        <v>197</v>
      </c>
      <c r="B96" s="21" t="s">
        <v>198</v>
      </c>
      <c r="C96" s="22" t="s">
        <v>199</v>
      </c>
      <c r="D96" s="23">
        <v>1.3949</v>
      </c>
      <c r="E96" s="23">
        <v>1.1999999999999999E-3</v>
      </c>
      <c r="F96" s="24">
        <v>0</v>
      </c>
      <c r="G96" s="25">
        <f>(F96/(D96+E96))*100</f>
        <v>0</v>
      </c>
    </row>
    <row r="97" spans="7:7" x14ac:dyDescent="0.25">
      <c r="G97" s="9"/>
    </row>
  </sheetData>
  <autoFilter ref="A1:G1" xr:uid="{45CE5E17-59A3-4DC3-834A-B2899D07361D}">
    <sortState xmlns:xlrd2="http://schemas.microsoft.com/office/spreadsheetml/2017/richdata2" ref="A2:G96">
      <sortCondition descending="1" ref="G1"/>
    </sortState>
  </autoFilter>
  <sortState xmlns:xlrd2="http://schemas.microsoft.com/office/spreadsheetml/2017/richdata2" ref="A2:G97">
    <sortCondition ref="A1:A97"/>
  </sortState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5F15-A1BE-4510-9F0B-0E53092805ED}">
  <dimension ref="A1:J9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 x14ac:dyDescent="0.25"/>
  <cols>
    <col min="1" max="1" width="15.140625" style="2" bestFit="1" customWidth="1"/>
    <col min="2" max="2" width="23.42578125" style="2" bestFit="1" customWidth="1"/>
    <col min="3" max="3" width="16" style="2" bestFit="1" customWidth="1"/>
    <col min="4" max="4" width="21.7109375" style="2" bestFit="1" customWidth="1"/>
    <col min="5" max="5" width="23.140625" style="2" bestFit="1" customWidth="1"/>
    <col min="6" max="6" width="18.140625" style="2" bestFit="1" customWidth="1"/>
    <col min="7" max="7" width="15.85546875" style="2" bestFit="1" customWidth="1"/>
    <col min="8" max="8" width="14.85546875" style="2" bestFit="1" customWidth="1"/>
    <col min="9" max="9" width="31.140625" style="2" bestFit="1" customWidth="1"/>
    <col min="10" max="10" width="100.7109375" style="2" customWidth="1"/>
    <col min="11" max="16384" width="9.140625" style="2"/>
  </cols>
  <sheetData>
    <row r="1" spans="1:10" s="1" customFormat="1" x14ac:dyDescent="0.25">
      <c r="A1" s="10" t="s">
        <v>0</v>
      </c>
      <c r="B1" s="10" t="s">
        <v>1</v>
      </c>
      <c r="C1" s="10" t="s">
        <v>2</v>
      </c>
      <c r="D1" s="11" t="s">
        <v>205</v>
      </c>
      <c r="E1" s="11" t="s">
        <v>206</v>
      </c>
      <c r="F1" s="11" t="s">
        <v>207</v>
      </c>
      <c r="G1" s="11" t="s">
        <v>209</v>
      </c>
      <c r="H1" s="11" t="s">
        <v>210</v>
      </c>
      <c r="I1" s="11" t="s">
        <v>208</v>
      </c>
      <c r="J1" s="10" t="s">
        <v>204</v>
      </c>
    </row>
    <row r="2" spans="1:10" x14ac:dyDescent="0.25">
      <c r="A2" s="12" t="s">
        <v>134</v>
      </c>
      <c r="B2" s="12" t="s">
        <v>135</v>
      </c>
      <c r="C2" s="12" t="s">
        <v>136</v>
      </c>
      <c r="D2" s="13">
        <v>100</v>
      </c>
      <c r="E2" s="14">
        <v>0.01</v>
      </c>
      <c r="F2" s="14">
        <v>0.92</v>
      </c>
      <c r="G2" s="14">
        <v>0</v>
      </c>
      <c r="H2" s="14">
        <v>1.0000000000000009E-2</v>
      </c>
      <c r="I2" s="14">
        <v>0.99</v>
      </c>
      <c r="J2" s="15"/>
    </row>
    <row r="3" spans="1:10" x14ac:dyDescent="0.25">
      <c r="A3" s="12" t="s">
        <v>31</v>
      </c>
      <c r="B3" s="12" t="s">
        <v>32</v>
      </c>
      <c r="C3" s="12" t="s">
        <v>33</v>
      </c>
      <c r="D3" s="13">
        <v>100</v>
      </c>
      <c r="E3" s="14">
        <v>0.98</v>
      </c>
      <c r="F3" s="14">
        <v>0</v>
      </c>
      <c r="G3" s="14">
        <v>0.02</v>
      </c>
      <c r="H3" s="14">
        <v>1.7347234759768071E-17</v>
      </c>
      <c r="I3" s="14">
        <v>0.98</v>
      </c>
      <c r="J3" s="15"/>
    </row>
    <row r="4" spans="1:10" x14ac:dyDescent="0.25">
      <c r="A4" s="12" t="s">
        <v>37</v>
      </c>
      <c r="B4" s="12" t="s">
        <v>43</v>
      </c>
      <c r="C4" s="12" t="s">
        <v>44</v>
      </c>
      <c r="D4" s="13">
        <v>100</v>
      </c>
      <c r="E4" s="14">
        <v>0.98</v>
      </c>
      <c r="F4" s="14">
        <v>0</v>
      </c>
      <c r="G4" s="14">
        <v>0.02</v>
      </c>
      <c r="H4" s="14">
        <v>1.7347234759768071E-17</v>
      </c>
      <c r="I4" s="14">
        <v>0.98</v>
      </c>
      <c r="J4" s="15"/>
    </row>
    <row r="5" spans="1:10" x14ac:dyDescent="0.25">
      <c r="A5" s="12" t="s">
        <v>173</v>
      </c>
      <c r="B5" s="12" t="s">
        <v>185</v>
      </c>
      <c r="C5" s="12" t="s">
        <v>187</v>
      </c>
      <c r="D5" s="13">
        <v>100</v>
      </c>
      <c r="E5" s="14">
        <v>0.47</v>
      </c>
      <c r="F5" s="14">
        <v>0.51</v>
      </c>
      <c r="G5" s="14">
        <v>0</v>
      </c>
      <c r="H5" s="14">
        <v>2.0000000000000018E-2</v>
      </c>
      <c r="I5" s="14">
        <v>0.98</v>
      </c>
      <c r="J5" s="15"/>
    </row>
    <row r="6" spans="1:10" x14ac:dyDescent="0.25">
      <c r="A6" s="12" t="s">
        <v>200</v>
      </c>
      <c r="B6" s="12" t="s">
        <v>201</v>
      </c>
      <c r="C6" s="12" t="s">
        <v>203</v>
      </c>
      <c r="D6" s="13">
        <v>100</v>
      </c>
      <c r="E6" s="14">
        <v>0</v>
      </c>
      <c r="F6" s="14">
        <v>0.96</v>
      </c>
      <c r="G6" s="14">
        <v>0</v>
      </c>
      <c r="H6" s="14">
        <v>4.0000000000000036E-2</v>
      </c>
      <c r="I6" s="14">
        <v>0.96</v>
      </c>
      <c r="J6" s="15"/>
    </row>
    <row r="7" spans="1:10" x14ac:dyDescent="0.25">
      <c r="A7" s="12" t="s">
        <v>100</v>
      </c>
      <c r="B7" s="12" t="s">
        <v>101</v>
      </c>
      <c r="C7" s="12" t="s">
        <v>102</v>
      </c>
      <c r="D7" s="13">
        <v>100</v>
      </c>
      <c r="E7" s="14">
        <v>0.84</v>
      </c>
      <c r="F7" s="14">
        <v>0.1</v>
      </c>
      <c r="G7" s="14">
        <v>0</v>
      </c>
      <c r="H7" s="14">
        <v>5.0000000000000044E-2</v>
      </c>
      <c r="I7" s="14">
        <v>0.95</v>
      </c>
      <c r="J7" s="15"/>
    </row>
    <row r="8" spans="1:10" x14ac:dyDescent="0.25">
      <c r="A8" s="12" t="s">
        <v>173</v>
      </c>
      <c r="B8" s="12" t="s">
        <v>185</v>
      </c>
      <c r="C8" s="12" t="s">
        <v>193</v>
      </c>
      <c r="D8" s="13">
        <v>100</v>
      </c>
      <c r="E8" s="14">
        <v>0.64</v>
      </c>
      <c r="F8" s="14">
        <v>0.28999999999999998</v>
      </c>
      <c r="G8" s="14">
        <v>0</v>
      </c>
      <c r="H8" s="14">
        <v>6.9999999999999951E-2</v>
      </c>
      <c r="I8" s="14">
        <v>0.93</v>
      </c>
      <c r="J8" s="15"/>
    </row>
    <row r="9" spans="1:10" x14ac:dyDescent="0.25">
      <c r="A9" s="12" t="s">
        <v>200</v>
      </c>
      <c r="B9" s="12" t="s">
        <v>201</v>
      </c>
      <c r="C9" s="12" t="s">
        <v>202</v>
      </c>
      <c r="D9" s="13">
        <v>100</v>
      </c>
      <c r="E9" s="14">
        <v>0.02</v>
      </c>
      <c r="F9" s="14">
        <v>0.89</v>
      </c>
      <c r="G9" s="14">
        <v>0</v>
      </c>
      <c r="H9" s="14">
        <v>8.9999999999999969E-2</v>
      </c>
      <c r="I9" s="14">
        <v>0.91</v>
      </c>
      <c r="J9" s="15"/>
    </row>
    <row r="10" spans="1:10" x14ac:dyDescent="0.25">
      <c r="A10" s="12" t="s">
        <v>77</v>
      </c>
      <c r="B10" s="12" t="s">
        <v>78</v>
      </c>
      <c r="C10" s="12" t="s">
        <v>79</v>
      </c>
      <c r="D10" s="13">
        <v>100</v>
      </c>
      <c r="E10" s="14">
        <v>0.87</v>
      </c>
      <c r="F10" s="14">
        <v>0</v>
      </c>
      <c r="G10" s="14">
        <v>0.13</v>
      </c>
      <c r="H10" s="14">
        <v>0</v>
      </c>
      <c r="I10" s="14">
        <v>0.87</v>
      </c>
      <c r="J10" s="15"/>
    </row>
    <row r="11" spans="1:10" x14ac:dyDescent="0.25">
      <c r="A11" s="12" t="s">
        <v>118</v>
      </c>
      <c r="B11" s="12" t="s">
        <v>119</v>
      </c>
      <c r="C11" s="12" t="s">
        <v>120</v>
      </c>
      <c r="D11" s="13">
        <f>100+4</f>
        <v>104</v>
      </c>
      <c r="E11" s="14">
        <v>0</v>
      </c>
      <c r="F11" s="14">
        <v>0.83653846153846156</v>
      </c>
      <c r="G11" s="14">
        <v>0</v>
      </c>
      <c r="H11" s="14">
        <v>0.13461538461538458</v>
      </c>
      <c r="I11" s="14">
        <v>0.86538461538461542</v>
      </c>
      <c r="J11" s="15"/>
    </row>
    <row r="12" spans="1:10" x14ac:dyDescent="0.25">
      <c r="A12" s="12" t="s">
        <v>194</v>
      </c>
      <c r="B12" s="12" t="s">
        <v>195</v>
      </c>
      <c r="C12" s="12" t="s">
        <v>196</v>
      </c>
      <c r="D12" s="13">
        <f>120-20</f>
        <v>100</v>
      </c>
      <c r="E12" s="14">
        <v>0.71</v>
      </c>
      <c r="F12" s="14">
        <v>0.03</v>
      </c>
      <c r="G12" s="14">
        <v>0</v>
      </c>
      <c r="H12" s="14">
        <v>0.14000000000000001</v>
      </c>
      <c r="I12" s="14">
        <v>0.86</v>
      </c>
      <c r="J12" s="15"/>
    </row>
    <row r="13" spans="1:10" x14ac:dyDescent="0.25">
      <c r="A13" s="12" t="s">
        <v>37</v>
      </c>
      <c r="B13" s="12" t="s">
        <v>45</v>
      </c>
      <c r="C13" s="12" t="s">
        <v>46</v>
      </c>
      <c r="D13" s="13">
        <v>100</v>
      </c>
      <c r="E13" s="14">
        <v>0.54</v>
      </c>
      <c r="F13" s="14">
        <v>0.31</v>
      </c>
      <c r="G13" s="14">
        <v>0.08</v>
      </c>
      <c r="H13" s="14">
        <v>7.0000000000000021E-2</v>
      </c>
      <c r="I13" s="14">
        <v>0.85</v>
      </c>
      <c r="J13" s="15"/>
    </row>
    <row r="14" spans="1:10" x14ac:dyDescent="0.25">
      <c r="A14" s="12" t="s">
        <v>118</v>
      </c>
      <c r="B14" s="12" t="s">
        <v>119</v>
      </c>
      <c r="C14" s="12" t="s">
        <v>121</v>
      </c>
      <c r="D14" s="13">
        <v>100</v>
      </c>
      <c r="E14" s="14">
        <v>0.02</v>
      </c>
      <c r="F14" s="14">
        <v>0.83</v>
      </c>
      <c r="G14" s="14">
        <v>0</v>
      </c>
      <c r="H14" s="14">
        <v>0.15000000000000002</v>
      </c>
      <c r="I14" s="14">
        <v>0.85</v>
      </c>
      <c r="J14" s="15"/>
    </row>
    <row r="15" spans="1:10" x14ac:dyDescent="0.25">
      <c r="A15" s="12" t="s">
        <v>173</v>
      </c>
      <c r="B15" s="12" t="s">
        <v>99</v>
      </c>
      <c r="C15" s="12" t="s">
        <v>176</v>
      </c>
      <c r="D15" s="13">
        <v>100</v>
      </c>
      <c r="E15" s="14">
        <v>0.79</v>
      </c>
      <c r="F15" s="14">
        <v>0.06</v>
      </c>
      <c r="G15" s="14">
        <v>0</v>
      </c>
      <c r="H15" s="14">
        <v>0.15000000000000002</v>
      </c>
      <c r="I15" s="14">
        <v>0.85</v>
      </c>
      <c r="J15" s="15"/>
    </row>
    <row r="16" spans="1:10" x14ac:dyDescent="0.25">
      <c r="A16" s="12" t="s">
        <v>173</v>
      </c>
      <c r="B16" s="12" t="s">
        <v>99</v>
      </c>
      <c r="C16" s="12" t="s">
        <v>183</v>
      </c>
      <c r="D16" s="13">
        <v>100</v>
      </c>
      <c r="E16" s="14">
        <v>0.15</v>
      </c>
      <c r="F16" s="14">
        <v>0.7</v>
      </c>
      <c r="G16" s="14">
        <v>0</v>
      </c>
      <c r="H16" s="14">
        <v>0.15000000000000002</v>
      </c>
      <c r="I16" s="14">
        <v>0.85</v>
      </c>
      <c r="J16" s="15"/>
    </row>
    <row r="17" spans="1:10" x14ac:dyDescent="0.25">
      <c r="A17" s="12" t="s">
        <v>23</v>
      </c>
      <c r="B17" s="12" t="s">
        <v>24</v>
      </c>
      <c r="C17" s="12" t="s">
        <v>26</v>
      </c>
      <c r="D17" s="13">
        <v>100</v>
      </c>
      <c r="E17" s="14">
        <v>0.56000000000000005</v>
      </c>
      <c r="F17" s="14">
        <v>0.27</v>
      </c>
      <c r="G17" s="14">
        <v>0.06</v>
      </c>
      <c r="H17" s="14">
        <v>0.11000000000000004</v>
      </c>
      <c r="I17" s="14">
        <v>0.83</v>
      </c>
      <c r="J17" s="15"/>
    </row>
    <row r="18" spans="1:10" x14ac:dyDescent="0.25">
      <c r="A18" s="12" t="s">
        <v>173</v>
      </c>
      <c r="B18" s="12" t="s">
        <v>99</v>
      </c>
      <c r="C18" s="12" t="s">
        <v>179</v>
      </c>
      <c r="D18" s="13">
        <v>100</v>
      </c>
      <c r="E18" s="14">
        <v>0.69</v>
      </c>
      <c r="F18" s="14">
        <v>0.13</v>
      </c>
      <c r="G18" s="14">
        <v>0</v>
      </c>
      <c r="H18" s="14">
        <v>0.18000000000000005</v>
      </c>
      <c r="I18" s="14">
        <v>0.82</v>
      </c>
      <c r="J18" s="15"/>
    </row>
    <row r="19" spans="1:10" x14ac:dyDescent="0.25">
      <c r="A19" s="12" t="s">
        <v>92</v>
      </c>
      <c r="B19" s="12" t="s">
        <v>93</v>
      </c>
      <c r="C19" s="12" t="s">
        <v>94</v>
      </c>
      <c r="D19" s="13">
        <v>100</v>
      </c>
      <c r="E19" s="14">
        <v>0.59</v>
      </c>
      <c r="F19" s="14">
        <v>0.19</v>
      </c>
      <c r="G19" s="14">
        <v>0</v>
      </c>
      <c r="H19" s="14">
        <v>0.18999999999999995</v>
      </c>
      <c r="I19" s="14">
        <v>0.81</v>
      </c>
      <c r="J19" s="15"/>
    </row>
    <row r="20" spans="1:10" x14ac:dyDescent="0.25">
      <c r="A20" s="12" t="s">
        <v>53</v>
      </c>
      <c r="B20" s="12" t="s">
        <v>54</v>
      </c>
      <c r="C20" s="12" t="s">
        <v>55</v>
      </c>
      <c r="D20" s="13">
        <f>81+3</f>
        <v>84</v>
      </c>
      <c r="E20" s="14">
        <v>0.65476190476190477</v>
      </c>
      <c r="F20" s="14">
        <v>0.14285714285714285</v>
      </c>
      <c r="G20" s="14">
        <v>0</v>
      </c>
      <c r="H20" s="14">
        <v>0.20238095238095233</v>
      </c>
      <c r="I20" s="14">
        <v>0.79761904761904767</v>
      </c>
      <c r="J20" s="15"/>
    </row>
    <row r="21" spans="1:10" x14ac:dyDescent="0.25">
      <c r="A21" s="12" t="s">
        <v>173</v>
      </c>
      <c r="B21" s="12" t="s">
        <v>99</v>
      </c>
      <c r="C21" s="12" t="s">
        <v>184</v>
      </c>
      <c r="D21" s="13">
        <v>100</v>
      </c>
      <c r="E21" s="14">
        <v>0.38</v>
      </c>
      <c r="F21" s="14">
        <v>0.41</v>
      </c>
      <c r="G21" s="14">
        <v>0</v>
      </c>
      <c r="H21" s="14">
        <v>0.20999999999999996</v>
      </c>
      <c r="I21" s="14">
        <v>0.79</v>
      </c>
      <c r="J21" s="15"/>
    </row>
    <row r="22" spans="1:10" x14ac:dyDescent="0.25">
      <c r="A22" s="12" t="s">
        <v>53</v>
      </c>
      <c r="B22" s="12" t="s">
        <v>54</v>
      </c>
      <c r="C22" s="12" t="s">
        <v>56</v>
      </c>
      <c r="D22" s="13">
        <v>96</v>
      </c>
      <c r="E22" s="14">
        <v>0.77083333333333337</v>
      </c>
      <c r="F22" s="14">
        <v>0</v>
      </c>
      <c r="G22" s="14">
        <v>0.22916666666666666</v>
      </c>
      <c r="H22" s="14">
        <v>-2.7755575615628914E-17</v>
      </c>
      <c r="I22" s="14">
        <v>0.77083333333333337</v>
      </c>
      <c r="J22" s="15"/>
    </row>
    <row r="23" spans="1:10" x14ac:dyDescent="0.25">
      <c r="A23" s="12" t="s">
        <v>17</v>
      </c>
      <c r="B23" s="12" t="s">
        <v>18</v>
      </c>
      <c r="C23" s="12" t="s">
        <v>19</v>
      </c>
      <c r="D23" s="13">
        <v>100</v>
      </c>
      <c r="E23" s="14">
        <v>0.22</v>
      </c>
      <c r="F23" s="14">
        <v>0.37</v>
      </c>
      <c r="G23" s="14">
        <v>0</v>
      </c>
      <c r="H23" s="14">
        <v>0.22999999999999998</v>
      </c>
      <c r="I23" s="14">
        <v>0.77</v>
      </c>
      <c r="J23" s="15"/>
    </row>
    <row r="24" spans="1:10" x14ac:dyDescent="0.25">
      <c r="A24" s="12" t="s">
        <v>28</v>
      </c>
      <c r="B24" s="12" t="s">
        <v>29</v>
      </c>
      <c r="C24" s="12" t="s">
        <v>30</v>
      </c>
      <c r="D24" s="13">
        <v>100</v>
      </c>
      <c r="E24" s="14">
        <v>0</v>
      </c>
      <c r="F24" s="14">
        <v>0.77</v>
      </c>
      <c r="G24" s="14">
        <v>0</v>
      </c>
      <c r="H24" s="14">
        <v>0.22999999999999998</v>
      </c>
      <c r="I24" s="14">
        <v>0.77</v>
      </c>
      <c r="J24" s="15"/>
    </row>
    <row r="25" spans="1:10" x14ac:dyDescent="0.25">
      <c r="A25" s="12" t="s">
        <v>80</v>
      </c>
      <c r="B25" s="12" t="s">
        <v>81</v>
      </c>
      <c r="C25" s="12" t="s">
        <v>82</v>
      </c>
      <c r="D25" s="13">
        <v>100</v>
      </c>
      <c r="E25" s="14">
        <v>0.68</v>
      </c>
      <c r="F25" s="14">
        <v>0.04</v>
      </c>
      <c r="G25" s="14">
        <v>0</v>
      </c>
      <c r="H25" s="14">
        <v>0.22999999999999998</v>
      </c>
      <c r="I25" s="14">
        <v>0.77</v>
      </c>
      <c r="J25" s="15"/>
    </row>
    <row r="26" spans="1:10" x14ac:dyDescent="0.25">
      <c r="A26" s="12" t="s">
        <v>86</v>
      </c>
      <c r="B26" s="12" t="s">
        <v>87</v>
      </c>
      <c r="C26" s="12" t="s">
        <v>89</v>
      </c>
      <c r="D26" s="13">
        <v>100</v>
      </c>
      <c r="E26" s="14">
        <v>0</v>
      </c>
      <c r="F26" s="14">
        <v>0.74</v>
      </c>
      <c r="G26" s="14">
        <v>0</v>
      </c>
      <c r="H26" s="14">
        <v>0.26</v>
      </c>
      <c r="I26" s="14">
        <v>0.74</v>
      </c>
      <c r="J26" s="15"/>
    </row>
    <row r="27" spans="1:10" x14ac:dyDescent="0.25">
      <c r="A27" s="12" t="s">
        <v>37</v>
      </c>
      <c r="B27" s="12" t="s">
        <v>40</v>
      </c>
      <c r="C27" s="12" t="s">
        <v>41</v>
      </c>
      <c r="D27" s="13">
        <f>100+2</f>
        <v>102</v>
      </c>
      <c r="E27" s="14">
        <v>9.8039215686274508E-3</v>
      </c>
      <c r="F27" s="14">
        <v>0.72549019607843135</v>
      </c>
      <c r="G27" s="14">
        <v>0.12745098039215685</v>
      </c>
      <c r="H27" s="14">
        <v>0.13725490196078427</v>
      </c>
      <c r="I27" s="14">
        <v>0.73529411764705888</v>
      </c>
      <c r="J27" s="15"/>
    </row>
    <row r="28" spans="1:10" x14ac:dyDescent="0.25">
      <c r="A28" s="12" t="s">
        <v>173</v>
      </c>
      <c r="B28" s="12" t="s">
        <v>99</v>
      </c>
      <c r="C28" s="12" t="s">
        <v>182</v>
      </c>
      <c r="D28" s="13">
        <v>100</v>
      </c>
      <c r="E28" s="14">
        <v>0.4</v>
      </c>
      <c r="F28" s="14">
        <v>0.32</v>
      </c>
      <c r="G28" s="14">
        <v>0</v>
      </c>
      <c r="H28" s="14">
        <v>0.28000000000000003</v>
      </c>
      <c r="I28" s="14">
        <v>0.72</v>
      </c>
      <c r="J28" s="15"/>
    </row>
    <row r="29" spans="1:10" x14ac:dyDescent="0.25">
      <c r="A29" s="12" t="s">
        <v>23</v>
      </c>
      <c r="B29" s="12" t="s">
        <v>24</v>
      </c>
      <c r="C29" s="12" t="s">
        <v>27</v>
      </c>
      <c r="D29" s="13">
        <f>96+4</f>
        <v>100</v>
      </c>
      <c r="E29" s="14">
        <v>0.4</v>
      </c>
      <c r="F29" s="14">
        <v>0.31</v>
      </c>
      <c r="G29" s="14">
        <v>0.09</v>
      </c>
      <c r="H29" s="14">
        <v>0.20000000000000004</v>
      </c>
      <c r="I29" s="14">
        <v>0.71</v>
      </c>
      <c r="J29" s="15"/>
    </row>
    <row r="30" spans="1:10" x14ac:dyDescent="0.25">
      <c r="A30" s="12" t="s">
        <v>50</v>
      </c>
      <c r="B30" s="12" t="s">
        <v>51</v>
      </c>
      <c r="C30" s="12" t="s">
        <v>52</v>
      </c>
      <c r="D30" s="13">
        <v>100</v>
      </c>
      <c r="E30" s="14">
        <v>0.68</v>
      </c>
      <c r="F30" s="14">
        <v>0.03</v>
      </c>
      <c r="G30" s="14">
        <v>0.01</v>
      </c>
      <c r="H30" s="14">
        <v>0.28000000000000003</v>
      </c>
      <c r="I30" s="14">
        <v>0.71</v>
      </c>
      <c r="J30" s="15"/>
    </row>
    <row r="31" spans="1:10" x14ac:dyDescent="0.25">
      <c r="A31" s="12" t="s">
        <v>66</v>
      </c>
      <c r="B31" s="12" t="s">
        <v>71</v>
      </c>
      <c r="C31" s="12" t="s">
        <v>73</v>
      </c>
      <c r="D31" s="13">
        <v>100</v>
      </c>
      <c r="E31" s="14">
        <v>0</v>
      </c>
      <c r="F31" s="14">
        <v>0.71</v>
      </c>
      <c r="G31" s="14">
        <v>0</v>
      </c>
      <c r="H31" s="14">
        <v>0.29000000000000004</v>
      </c>
      <c r="I31" s="14">
        <v>0.71</v>
      </c>
      <c r="J31" s="15"/>
    </row>
    <row r="32" spans="1:10" x14ac:dyDescent="0.25">
      <c r="A32" s="12" t="s">
        <v>167</v>
      </c>
      <c r="B32" s="12" t="s">
        <v>168</v>
      </c>
      <c r="C32" s="12" t="s">
        <v>169</v>
      </c>
      <c r="D32" s="13">
        <v>100</v>
      </c>
      <c r="E32" s="14">
        <v>0.42</v>
      </c>
      <c r="F32" s="14">
        <v>0.28999999999999998</v>
      </c>
      <c r="G32" s="14">
        <v>0.24</v>
      </c>
      <c r="H32" s="14">
        <v>5.0000000000000044E-2</v>
      </c>
      <c r="I32" s="14">
        <v>0.71</v>
      </c>
      <c r="J32" s="15"/>
    </row>
    <row r="33" spans="1:10" x14ac:dyDescent="0.25">
      <c r="A33" s="12" t="s">
        <v>107</v>
      </c>
      <c r="B33" s="12" t="s">
        <v>108</v>
      </c>
      <c r="C33" s="12" t="s">
        <v>109</v>
      </c>
      <c r="D33" s="13">
        <v>98</v>
      </c>
      <c r="E33" s="14">
        <v>0.70408163265306123</v>
      </c>
      <c r="F33" s="14">
        <v>0</v>
      </c>
      <c r="G33" s="14">
        <v>0.29591836734693877</v>
      </c>
      <c r="H33" s="14">
        <v>0</v>
      </c>
      <c r="I33" s="14">
        <v>0.70408163265306123</v>
      </c>
      <c r="J33" s="15"/>
    </row>
    <row r="34" spans="1:10" x14ac:dyDescent="0.25">
      <c r="A34" s="12" t="s">
        <v>66</v>
      </c>
      <c r="B34" s="12" t="s">
        <v>71</v>
      </c>
      <c r="C34" s="12" t="s">
        <v>76</v>
      </c>
      <c r="D34" s="13">
        <v>100</v>
      </c>
      <c r="E34" s="14">
        <v>0</v>
      </c>
      <c r="F34" s="14">
        <v>0.65</v>
      </c>
      <c r="G34" s="14">
        <v>0.01</v>
      </c>
      <c r="H34" s="14">
        <v>0.33999999999999997</v>
      </c>
      <c r="I34" s="14">
        <v>0.65</v>
      </c>
      <c r="J34" s="15"/>
    </row>
    <row r="35" spans="1:10" x14ac:dyDescent="0.25">
      <c r="A35" s="12" t="s">
        <v>95</v>
      </c>
      <c r="B35" s="12" t="s">
        <v>96</v>
      </c>
      <c r="C35" s="12" t="s">
        <v>97</v>
      </c>
      <c r="D35" s="13">
        <v>100</v>
      </c>
      <c r="E35" s="14">
        <v>0.55000000000000004</v>
      </c>
      <c r="F35" s="14">
        <v>0.1</v>
      </c>
      <c r="G35" s="14">
        <v>0.27</v>
      </c>
      <c r="H35" s="14">
        <v>7.999999999999996E-2</v>
      </c>
      <c r="I35" s="14">
        <v>0.65</v>
      </c>
      <c r="J35" s="15"/>
    </row>
    <row r="36" spans="1:10" x14ac:dyDescent="0.25">
      <c r="A36" s="12" t="s">
        <v>173</v>
      </c>
      <c r="B36" s="12" t="s">
        <v>99</v>
      </c>
      <c r="C36" s="12" t="s">
        <v>174</v>
      </c>
      <c r="D36" s="13">
        <v>100</v>
      </c>
      <c r="E36" s="14">
        <v>0.4</v>
      </c>
      <c r="F36" s="14">
        <v>0.22</v>
      </c>
      <c r="G36" s="14">
        <v>0</v>
      </c>
      <c r="H36" s="14">
        <v>0.38</v>
      </c>
      <c r="I36" s="14">
        <v>0.62</v>
      </c>
      <c r="J36" s="15"/>
    </row>
    <row r="37" spans="1:10" x14ac:dyDescent="0.25">
      <c r="A37" s="12" t="s">
        <v>37</v>
      </c>
      <c r="B37" s="12" t="s">
        <v>40</v>
      </c>
      <c r="C37" s="12" t="s">
        <v>42</v>
      </c>
      <c r="D37" s="13">
        <v>100</v>
      </c>
      <c r="E37" s="14">
        <v>0</v>
      </c>
      <c r="F37" s="14">
        <v>0.61</v>
      </c>
      <c r="G37" s="14">
        <v>0.26</v>
      </c>
      <c r="H37" s="14">
        <v>0.13</v>
      </c>
      <c r="I37" s="14">
        <v>0.61</v>
      </c>
      <c r="J37" s="15"/>
    </row>
    <row r="38" spans="1:10" x14ac:dyDescent="0.25">
      <c r="A38" s="12" t="s">
        <v>173</v>
      </c>
      <c r="B38" s="12" t="s">
        <v>185</v>
      </c>
      <c r="C38" s="12" t="s">
        <v>188</v>
      </c>
      <c r="D38" s="13">
        <v>100</v>
      </c>
      <c r="E38" s="14">
        <v>0.17</v>
      </c>
      <c r="F38" s="14">
        <v>0.44</v>
      </c>
      <c r="G38" s="14">
        <v>0</v>
      </c>
      <c r="H38" s="14">
        <v>0.39</v>
      </c>
      <c r="I38" s="14">
        <v>0.61</v>
      </c>
      <c r="J38" s="15"/>
    </row>
    <row r="39" spans="1:10" x14ac:dyDescent="0.25">
      <c r="A39" s="12" t="s">
        <v>173</v>
      </c>
      <c r="B39" s="12" t="s">
        <v>185</v>
      </c>
      <c r="C39" s="12" t="s">
        <v>192</v>
      </c>
      <c r="D39" s="13">
        <v>100</v>
      </c>
      <c r="E39" s="14">
        <v>0.54</v>
      </c>
      <c r="F39" s="14">
        <v>7.0000000000000007E-2</v>
      </c>
      <c r="G39" s="14">
        <v>0</v>
      </c>
      <c r="H39" s="14">
        <v>0.39</v>
      </c>
      <c r="I39" s="14">
        <v>0.61</v>
      </c>
      <c r="J39" s="15"/>
    </row>
    <row r="40" spans="1:10" x14ac:dyDescent="0.25">
      <c r="A40" s="12" t="s">
        <v>37</v>
      </c>
      <c r="B40" s="12" t="s">
        <v>38</v>
      </c>
      <c r="C40" s="12" t="s">
        <v>39</v>
      </c>
      <c r="D40" s="13">
        <v>100</v>
      </c>
      <c r="E40" s="14">
        <v>0.06</v>
      </c>
      <c r="F40" s="14">
        <v>0.54</v>
      </c>
      <c r="G40" s="14">
        <v>0.21</v>
      </c>
      <c r="H40" s="14">
        <v>0.19000000000000003</v>
      </c>
      <c r="I40" s="14">
        <v>0.6</v>
      </c>
      <c r="J40" s="15"/>
    </row>
    <row r="41" spans="1:10" x14ac:dyDescent="0.25">
      <c r="A41" s="12" t="s">
        <v>66</v>
      </c>
      <c r="B41" s="12" t="s">
        <v>71</v>
      </c>
      <c r="C41" s="12" t="s">
        <v>75</v>
      </c>
      <c r="D41" s="13">
        <v>100</v>
      </c>
      <c r="E41" s="14">
        <v>0</v>
      </c>
      <c r="F41" s="14">
        <v>0.57999999999999996</v>
      </c>
      <c r="G41" s="14">
        <v>0.03</v>
      </c>
      <c r="H41" s="14">
        <v>0.39</v>
      </c>
      <c r="I41" s="14">
        <v>0.57999999999999996</v>
      </c>
      <c r="J41" s="15"/>
    </row>
    <row r="42" spans="1:10" x14ac:dyDescent="0.25">
      <c r="A42" s="12" t="s">
        <v>66</v>
      </c>
      <c r="B42" s="12" t="s">
        <v>71</v>
      </c>
      <c r="C42" s="12" t="s">
        <v>72</v>
      </c>
      <c r="D42" s="13">
        <v>100</v>
      </c>
      <c r="E42" s="14">
        <v>0.02</v>
      </c>
      <c r="F42" s="14">
        <v>0.55000000000000004</v>
      </c>
      <c r="G42" s="14">
        <v>0.04</v>
      </c>
      <c r="H42" s="14">
        <v>0.39000000000000007</v>
      </c>
      <c r="I42" s="14">
        <v>0.56999999999999995</v>
      </c>
      <c r="J42" s="15"/>
    </row>
    <row r="43" spans="1:10" x14ac:dyDescent="0.25">
      <c r="A43" s="12" t="s">
        <v>66</v>
      </c>
      <c r="B43" s="12" t="s">
        <v>67</v>
      </c>
      <c r="C43" s="12" t="s">
        <v>68</v>
      </c>
      <c r="D43" s="13">
        <v>100</v>
      </c>
      <c r="E43" s="14">
        <v>0</v>
      </c>
      <c r="F43" s="14">
        <v>0.56000000000000005</v>
      </c>
      <c r="G43" s="14">
        <v>0.02</v>
      </c>
      <c r="H43" s="14">
        <v>0.41999999999999993</v>
      </c>
      <c r="I43" s="14">
        <v>0.56000000000000005</v>
      </c>
      <c r="J43" s="15"/>
    </row>
    <row r="44" spans="1:10" x14ac:dyDescent="0.25">
      <c r="A44" s="12" t="s">
        <v>137</v>
      </c>
      <c r="B44" s="12" t="s">
        <v>138</v>
      </c>
      <c r="C44" s="12" t="s">
        <v>139</v>
      </c>
      <c r="D44" s="13">
        <v>100</v>
      </c>
      <c r="E44" s="14">
        <v>0.49</v>
      </c>
      <c r="F44" s="14">
        <v>0</v>
      </c>
      <c r="G44" s="14">
        <v>0.44</v>
      </c>
      <c r="H44" s="14">
        <v>-5.5511151231257827E-17</v>
      </c>
      <c r="I44" s="14">
        <v>0.56000000000000005</v>
      </c>
      <c r="J44" s="15"/>
    </row>
    <row r="45" spans="1:10" x14ac:dyDescent="0.25">
      <c r="A45" s="12" t="s">
        <v>83</v>
      </c>
      <c r="B45" s="12" t="s">
        <v>84</v>
      </c>
      <c r="C45" s="12" t="s">
        <v>85</v>
      </c>
      <c r="D45" s="13">
        <f>100+10</f>
        <v>110</v>
      </c>
      <c r="E45" s="14">
        <v>3.6363636363636362E-2</v>
      </c>
      <c r="F45" s="14">
        <v>0.47272727272727272</v>
      </c>
      <c r="G45" s="14">
        <v>0.38181818181818183</v>
      </c>
      <c r="H45" s="14">
        <v>8.181818181818179E-2</v>
      </c>
      <c r="I45" s="14">
        <v>0.53636363636363638</v>
      </c>
      <c r="J45" s="15"/>
    </row>
    <row r="46" spans="1:10" x14ac:dyDescent="0.25">
      <c r="A46" s="12" t="s">
        <v>95</v>
      </c>
      <c r="B46" s="12" t="s">
        <v>96</v>
      </c>
      <c r="C46" s="12" t="s">
        <v>98</v>
      </c>
      <c r="D46" s="13">
        <v>100</v>
      </c>
      <c r="E46" s="14">
        <v>0.47</v>
      </c>
      <c r="F46" s="14">
        <v>0.06</v>
      </c>
      <c r="G46" s="14">
        <v>0.41</v>
      </c>
      <c r="H46" s="14">
        <v>0.06</v>
      </c>
      <c r="I46" s="14">
        <v>0.53</v>
      </c>
      <c r="J46" s="15"/>
    </row>
    <row r="47" spans="1:10" x14ac:dyDescent="0.25">
      <c r="A47" s="12" t="s">
        <v>7</v>
      </c>
      <c r="B47" s="12" t="s">
        <v>8</v>
      </c>
      <c r="C47" s="12" t="s">
        <v>9</v>
      </c>
      <c r="D47" s="13">
        <f>108+2</f>
        <v>110</v>
      </c>
      <c r="E47" s="14">
        <v>0.32727272727272727</v>
      </c>
      <c r="F47" s="14">
        <v>0.2</v>
      </c>
      <c r="G47" s="14">
        <v>0.42727272727272725</v>
      </c>
      <c r="H47" s="14">
        <v>4.5454545454545525E-2</v>
      </c>
      <c r="I47" s="14">
        <v>0.52727272727272723</v>
      </c>
      <c r="J47" s="15"/>
    </row>
    <row r="48" spans="1:10" x14ac:dyDescent="0.25">
      <c r="A48" s="12" t="s">
        <v>86</v>
      </c>
      <c r="B48" s="12" t="s">
        <v>90</v>
      </c>
      <c r="C48" s="12" t="s">
        <v>91</v>
      </c>
      <c r="D48" s="13">
        <v>100</v>
      </c>
      <c r="E48" s="14">
        <v>0</v>
      </c>
      <c r="F48" s="14">
        <v>0.52</v>
      </c>
      <c r="G48" s="14">
        <v>0</v>
      </c>
      <c r="H48" s="14">
        <v>0.48</v>
      </c>
      <c r="I48" s="14">
        <v>0.52</v>
      </c>
      <c r="J48" s="15"/>
    </row>
    <row r="49" spans="1:10" x14ac:dyDescent="0.25">
      <c r="A49" s="12" t="s">
        <v>140</v>
      </c>
      <c r="B49" s="12" t="s">
        <v>141</v>
      </c>
      <c r="C49" s="12" t="s">
        <v>142</v>
      </c>
      <c r="D49" s="13">
        <v>100</v>
      </c>
      <c r="E49" s="14">
        <v>0.25</v>
      </c>
      <c r="F49" s="14">
        <v>0.26</v>
      </c>
      <c r="G49" s="14">
        <v>0.48</v>
      </c>
      <c r="H49" s="14">
        <v>1.0000000000000009E-2</v>
      </c>
      <c r="I49" s="14">
        <v>0.51</v>
      </c>
      <c r="J49" s="15"/>
    </row>
    <row r="50" spans="1:10" x14ac:dyDescent="0.25">
      <c r="A50" s="12" t="s">
        <v>154</v>
      </c>
      <c r="B50" s="12" t="s">
        <v>155</v>
      </c>
      <c r="C50" s="12" t="s">
        <v>158</v>
      </c>
      <c r="D50" s="13">
        <v>100</v>
      </c>
      <c r="E50" s="14">
        <v>0.51</v>
      </c>
      <c r="F50" s="14">
        <v>0</v>
      </c>
      <c r="G50" s="14">
        <v>0.49</v>
      </c>
      <c r="H50" s="14">
        <v>0</v>
      </c>
      <c r="I50" s="14">
        <v>0.51</v>
      </c>
      <c r="J50" s="15"/>
    </row>
    <row r="51" spans="1:10" x14ac:dyDescent="0.25">
      <c r="A51" s="12" t="s">
        <v>173</v>
      </c>
      <c r="B51" s="12" t="s">
        <v>99</v>
      </c>
      <c r="C51" s="12" t="s">
        <v>181</v>
      </c>
      <c r="D51" s="13">
        <v>100</v>
      </c>
      <c r="E51" s="14">
        <v>0.3</v>
      </c>
      <c r="F51" s="14">
        <v>0.19</v>
      </c>
      <c r="G51" s="14">
        <v>0</v>
      </c>
      <c r="H51" s="14">
        <v>0.51</v>
      </c>
      <c r="I51" s="14">
        <v>0.49</v>
      </c>
      <c r="J51" s="15"/>
    </row>
    <row r="52" spans="1:10" x14ac:dyDescent="0.25">
      <c r="A52" s="12" t="s">
        <v>173</v>
      </c>
      <c r="B52" s="12" t="s">
        <v>99</v>
      </c>
      <c r="C52" s="12" t="s">
        <v>178</v>
      </c>
      <c r="D52" s="13">
        <v>100</v>
      </c>
      <c r="E52" s="14">
        <v>0.2</v>
      </c>
      <c r="F52" s="14">
        <v>0.26</v>
      </c>
      <c r="G52" s="14">
        <v>0</v>
      </c>
      <c r="H52" s="14">
        <v>0.54</v>
      </c>
      <c r="I52" s="14">
        <v>0.46</v>
      </c>
      <c r="J52" s="15"/>
    </row>
    <row r="53" spans="1:10" x14ac:dyDescent="0.25">
      <c r="A53" s="12" t="s">
        <v>197</v>
      </c>
      <c r="B53" s="12" t="s">
        <v>198</v>
      </c>
      <c r="C53" s="12" t="s">
        <v>199</v>
      </c>
      <c r="D53" s="13">
        <v>100</v>
      </c>
      <c r="E53" s="14">
        <v>0</v>
      </c>
      <c r="F53" s="14">
        <v>0.46</v>
      </c>
      <c r="G53" s="14">
        <v>0.24</v>
      </c>
      <c r="H53" s="14">
        <v>0.30000000000000004</v>
      </c>
      <c r="I53" s="14">
        <v>0.46</v>
      </c>
      <c r="J53" s="15"/>
    </row>
    <row r="54" spans="1:10" x14ac:dyDescent="0.25">
      <c r="A54" s="12" t="s">
        <v>86</v>
      </c>
      <c r="B54" s="12" t="s">
        <v>87</v>
      </c>
      <c r="C54" s="12" t="s">
        <v>88</v>
      </c>
      <c r="D54" s="13">
        <v>100</v>
      </c>
      <c r="E54" s="14">
        <v>0</v>
      </c>
      <c r="F54" s="14">
        <v>0.45</v>
      </c>
      <c r="G54" s="14">
        <v>0</v>
      </c>
      <c r="H54" s="14">
        <v>0.55000000000000004</v>
      </c>
      <c r="I54" s="14">
        <v>0.45</v>
      </c>
      <c r="J54" s="15"/>
    </row>
    <row r="55" spans="1:10" x14ac:dyDescent="0.25">
      <c r="A55" s="12" t="s">
        <v>173</v>
      </c>
      <c r="B55" s="12" t="s">
        <v>185</v>
      </c>
      <c r="C55" s="12" t="s">
        <v>186</v>
      </c>
      <c r="D55" s="13">
        <v>100</v>
      </c>
      <c r="E55" s="14">
        <v>0.22</v>
      </c>
      <c r="F55" s="14">
        <v>0.23</v>
      </c>
      <c r="G55" s="14">
        <v>0</v>
      </c>
      <c r="H55" s="14">
        <v>0.55000000000000004</v>
      </c>
      <c r="I55" s="14">
        <v>0.45</v>
      </c>
      <c r="J55" s="15"/>
    </row>
    <row r="56" spans="1:10" x14ac:dyDescent="0.25">
      <c r="A56" s="12" t="s">
        <v>173</v>
      </c>
      <c r="B56" s="12" t="s">
        <v>185</v>
      </c>
      <c r="C56" s="12" t="s">
        <v>190</v>
      </c>
      <c r="D56" s="13">
        <v>100</v>
      </c>
      <c r="E56" s="14">
        <v>0.1</v>
      </c>
      <c r="F56" s="14">
        <v>0.35</v>
      </c>
      <c r="G56" s="14">
        <v>0</v>
      </c>
      <c r="H56" s="14">
        <v>0.55000000000000004</v>
      </c>
      <c r="I56" s="14">
        <v>0.45</v>
      </c>
      <c r="J56" s="15"/>
    </row>
    <row r="57" spans="1:10" x14ac:dyDescent="0.25">
      <c r="A57" s="12" t="s">
        <v>66</v>
      </c>
      <c r="B57" s="12" t="s">
        <v>71</v>
      </c>
      <c r="C57" s="12" t="s">
        <v>74</v>
      </c>
      <c r="D57" s="13">
        <v>100</v>
      </c>
      <c r="E57" s="14">
        <v>0</v>
      </c>
      <c r="F57" s="14">
        <v>0.44</v>
      </c>
      <c r="G57" s="14">
        <v>0</v>
      </c>
      <c r="H57" s="14">
        <v>0.56000000000000005</v>
      </c>
      <c r="I57" s="14">
        <v>0.44</v>
      </c>
      <c r="J57" s="15"/>
    </row>
    <row r="58" spans="1:10" x14ac:dyDescent="0.25">
      <c r="A58" s="12" t="s">
        <v>14</v>
      </c>
      <c r="B58" s="12" t="s">
        <v>15</v>
      </c>
      <c r="C58" s="12" t="s">
        <v>16</v>
      </c>
      <c r="D58" s="13">
        <v>100</v>
      </c>
      <c r="E58" s="14">
        <v>0.41</v>
      </c>
      <c r="F58" s="14">
        <v>0</v>
      </c>
      <c r="G58" s="14">
        <v>0.56999999999999995</v>
      </c>
      <c r="H58" s="14">
        <v>1.1102230246251565E-16</v>
      </c>
      <c r="I58" s="14">
        <v>0.43</v>
      </c>
      <c r="J58" s="15"/>
    </row>
    <row r="59" spans="1:10" x14ac:dyDescent="0.25">
      <c r="A59" s="12" t="s">
        <v>122</v>
      </c>
      <c r="B59" s="12" t="s">
        <v>123</v>
      </c>
      <c r="C59" s="12" t="s">
        <v>124</v>
      </c>
      <c r="D59" s="13">
        <v>100</v>
      </c>
      <c r="E59" s="14">
        <v>0.36</v>
      </c>
      <c r="F59" s="14">
        <v>0.06</v>
      </c>
      <c r="G59" s="14">
        <v>0.05</v>
      </c>
      <c r="H59" s="14">
        <v>0.53</v>
      </c>
      <c r="I59" s="14">
        <v>0.42</v>
      </c>
      <c r="J59" s="15"/>
    </row>
    <row r="60" spans="1:10" x14ac:dyDescent="0.25">
      <c r="A60" s="12" t="s">
        <v>173</v>
      </c>
      <c r="B60" s="12" t="s">
        <v>99</v>
      </c>
      <c r="C60" s="12" t="s">
        <v>177</v>
      </c>
      <c r="D60" s="13">
        <v>100</v>
      </c>
      <c r="E60" s="14">
        <v>0.13</v>
      </c>
      <c r="F60" s="14">
        <v>0.28999999999999998</v>
      </c>
      <c r="G60" s="14">
        <v>0</v>
      </c>
      <c r="H60" s="14">
        <v>0.58000000000000007</v>
      </c>
      <c r="I60" s="14">
        <v>0.42</v>
      </c>
      <c r="J60" s="15"/>
    </row>
    <row r="61" spans="1:10" x14ac:dyDescent="0.25">
      <c r="A61" s="12" t="s">
        <v>162</v>
      </c>
      <c r="B61" s="12" t="s">
        <v>163</v>
      </c>
      <c r="C61" s="12" t="s">
        <v>164</v>
      </c>
      <c r="D61" s="13">
        <v>100</v>
      </c>
      <c r="E61" s="14">
        <v>0.2</v>
      </c>
      <c r="F61" s="14">
        <v>0.21</v>
      </c>
      <c r="G61" s="14">
        <v>0.09</v>
      </c>
      <c r="H61" s="14">
        <v>0.50000000000000011</v>
      </c>
      <c r="I61" s="14">
        <v>0.41</v>
      </c>
      <c r="J61" s="15"/>
    </row>
    <row r="62" spans="1:10" x14ac:dyDescent="0.25">
      <c r="A62" s="12" t="s">
        <v>154</v>
      </c>
      <c r="B62" s="12" t="s">
        <v>155</v>
      </c>
      <c r="C62" s="12" t="s">
        <v>156</v>
      </c>
      <c r="D62" s="13">
        <v>94</v>
      </c>
      <c r="E62" s="14">
        <v>0.40425531914893614</v>
      </c>
      <c r="F62" s="14">
        <v>0</v>
      </c>
      <c r="G62" s="14">
        <v>0.5957446808510638</v>
      </c>
      <c r="H62" s="14">
        <v>0</v>
      </c>
      <c r="I62" s="14">
        <v>0.40425531914893614</v>
      </c>
      <c r="J62" s="15"/>
    </row>
    <row r="63" spans="1:10" x14ac:dyDescent="0.25">
      <c r="A63" s="12" t="s">
        <v>7</v>
      </c>
      <c r="B63" s="12" t="s">
        <v>8</v>
      </c>
      <c r="C63" s="12" t="s">
        <v>10</v>
      </c>
      <c r="D63" s="13">
        <v>100</v>
      </c>
      <c r="E63" s="14">
        <v>0.27</v>
      </c>
      <c r="F63" s="14">
        <v>0.13</v>
      </c>
      <c r="G63" s="14">
        <v>0.56999999999999995</v>
      </c>
      <c r="H63" s="14">
        <v>3.0000000000000027E-2</v>
      </c>
      <c r="I63" s="14">
        <v>0.4</v>
      </c>
      <c r="J63" s="15"/>
    </row>
    <row r="64" spans="1:10" x14ac:dyDescent="0.25">
      <c r="A64" s="12" t="s">
        <v>131</v>
      </c>
      <c r="B64" s="12" t="s">
        <v>132</v>
      </c>
      <c r="C64" s="12" t="s">
        <v>133</v>
      </c>
      <c r="D64" s="13">
        <v>100</v>
      </c>
      <c r="E64" s="14">
        <v>0.05</v>
      </c>
      <c r="F64" s="14">
        <v>0.33</v>
      </c>
      <c r="G64" s="14">
        <v>0</v>
      </c>
      <c r="H64" s="14">
        <v>0.62</v>
      </c>
      <c r="I64" s="14">
        <v>0.38</v>
      </c>
      <c r="J64" s="15"/>
    </row>
    <row r="65" spans="1:10" x14ac:dyDescent="0.25">
      <c r="A65" s="12" t="s">
        <v>149</v>
      </c>
      <c r="B65" s="12" t="s">
        <v>152</v>
      </c>
      <c r="C65" s="12" t="s">
        <v>153</v>
      </c>
      <c r="D65" s="13">
        <v>100</v>
      </c>
      <c r="E65" s="14">
        <v>0</v>
      </c>
      <c r="F65" s="14">
        <v>0.38</v>
      </c>
      <c r="G65" s="14">
        <v>0</v>
      </c>
      <c r="H65" s="14">
        <v>0.62</v>
      </c>
      <c r="I65" s="14">
        <v>0.38</v>
      </c>
      <c r="J65" s="15"/>
    </row>
    <row r="66" spans="1:10" x14ac:dyDescent="0.25">
      <c r="A66" s="12" t="s">
        <v>107</v>
      </c>
      <c r="B66" s="12" t="s">
        <v>108</v>
      </c>
      <c r="C66" s="12" t="s">
        <v>110</v>
      </c>
      <c r="D66" s="13">
        <v>64</v>
      </c>
      <c r="E66" s="14">
        <v>0.375</v>
      </c>
      <c r="F66" s="14">
        <v>0</v>
      </c>
      <c r="G66" s="14">
        <v>0.625</v>
      </c>
      <c r="H66" s="14">
        <v>0</v>
      </c>
      <c r="I66" s="14">
        <v>0.375</v>
      </c>
      <c r="J66" s="15"/>
    </row>
    <row r="67" spans="1:10" x14ac:dyDescent="0.25">
      <c r="A67" s="12" t="s">
        <v>57</v>
      </c>
      <c r="B67" s="12" t="s">
        <v>58</v>
      </c>
      <c r="C67" s="12" t="s">
        <v>59</v>
      </c>
      <c r="D67" s="13">
        <v>108</v>
      </c>
      <c r="E67" s="14">
        <v>0</v>
      </c>
      <c r="F67" s="14">
        <v>0.35185185185185186</v>
      </c>
      <c r="G67" s="14">
        <v>0</v>
      </c>
      <c r="H67" s="14">
        <v>0.64814814814814814</v>
      </c>
      <c r="I67" s="14">
        <v>0.35185185185185186</v>
      </c>
      <c r="J67" s="15"/>
    </row>
    <row r="68" spans="1:10" x14ac:dyDescent="0.25">
      <c r="A68" s="12" t="s">
        <v>173</v>
      </c>
      <c r="B68" s="12" t="s">
        <v>99</v>
      </c>
      <c r="C68" s="12" t="s">
        <v>180</v>
      </c>
      <c r="D68" s="13">
        <v>100</v>
      </c>
      <c r="E68" s="14">
        <v>0.09</v>
      </c>
      <c r="F68" s="14">
        <v>0.25</v>
      </c>
      <c r="G68" s="14">
        <v>0</v>
      </c>
      <c r="H68" s="14">
        <v>0.65999999999999992</v>
      </c>
      <c r="I68" s="14">
        <v>0.34</v>
      </c>
      <c r="J68" s="15"/>
    </row>
    <row r="69" spans="1:10" x14ac:dyDescent="0.25">
      <c r="A69" s="12" t="s">
        <v>23</v>
      </c>
      <c r="B69" s="12" t="s">
        <v>24</v>
      </c>
      <c r="C69" s="12" t="s">
        <v>25</v>
      </c>
      <c r="D69" s="13">
        <v>100</v>
      </c>
      <c r="E69" s="14">
        <v>0.05</v>
      </c>
      <c r="F69" s="14">
        <v>0.28000000000000003</v>
      </c>
      <c r="G69" s="14">
        <v>0.02</v>
      </c>
      <c r="H69" s="14">
        <v>0.64999999999999991</v>
      </c>
      <c r="I69" s="14">
        <v>0.33</v>
      </c>
      <c r="J69" s="15"/>
    </row>
    <row r="70" spans="1:10" x14ac:dyDescent="0.25">
      <c r="A70" s="12" t="s">
        <v>62</v>
      </c>
      <c r="B70" s="12" t="s">
        <v>63</v>
      </c>
      <c r="C70" s="12" t="s">
        <v>64</v>
      </c>
      <c r="D70" s="13">
        <v>100</v>
      </c>
      <c r="E70" s="14">
        <v>0.32</v>
      </c>
      <c r="F70" s="14">
        <v>0</v>
      </c>
      <c r="G70" s="14">
        <v>0.68</v>
      </c>
      <c r="H70" s="14">
        <v>-1.1102230246251565E-16</v>
      </c>
      <c r="I70" s="14">
        <v>0.32</v>
      </c>
      <c r="J70" s="15"/>
    </row>
    <row r="71" spans="1:10" x14ac:dyDescent="0.25">
      <c r="A71" s="12" t="s">
        <v>115</v>
      </c>
      <c r="B71" s="12" t="s">
        <v>116</v>
      </c>
      <c r="C71" s="12" t="s">
        <v>117</v>
      </c>
      <c r="D71" s="13">
        <v>100</v>
      </c>
      <c r="E71" s="14">
        <v>0.31</v>
      </c>
      <c r="F71" s="14">
        <v>0</v>
      </c>
      <c r="G71" s="14">
        <v>0.69</v>
      </c>
      <c r="H71" s="14">
        <v>0</v>
      </c>
      <c r="I71" s="14">
        <v>0.31</v>
      </c>
      <c r="J71" s="15"/>
    </row>
    <row r="72" spans="1:10" x14ac:dyDescent="0.25">
      <c r="A72" s="12" t="s">
        <v>147</v>
      </c>
      <c r="B72" s="12" t="s">
        <v>106</v>
      </c>
      <c r="C72" s="12" t="s">
        <v>148</v>
      </c>
      <c r="D72" s="13">
        <v>100</v>
      </c>
      <c r="E72" s="14">
        <v>0.02</v>
      </c>
      <c r="F72" s="14">
        <v>0.28999999999999998</v>
      </c>
      <c r="G72" s="14">
        <v>0.28999999999999998</v>
      </c>
      <c r="H72" s="14">
        <v>0.39999999999999997</v>
      </c>
      <c r="I72" s="14">
        <v>0.31</v>
      </c>
      <c r="J72" s="15"/>
    </row>
    <row r="73" spans="1:10" x14ac:dyDescent="0.25">
      <c r="A73" s="12" t="s">
        <v>149</v>
      </c>
      <c r="B73" s="12" t="s">
        <v>150</v>
      </c>
      <c r="C73" s="12" t="s">
        <v>151</v>
      </c>
      <c r="D73" s="13">
        <v>100</v>
      </c>
      <c r="E73" s="14">
        <v>0</v>
      </c>
      <c r="F73" s="14">
        <v>0.27</v>
      </c>
      <c r="G73" s="14">
        <v>0</v>
      </c>
      <c r="H73" s="14">
        <v>0.73</v>
      </c>
      <c r="I73" s="14">
        <v>0.27</v>
      </c>
      <c r="J73" s="15"/>
    </row>
    <row r="74" spans="1:10" x14ac:dyDescent="0.25">
      <c r="A74" s="12" t="s">
        <v>20</v>
      </c>
      <c r="B74" s="12" t="s">
        <v>21</v>
      </c>
      <c r="C74" s="12" t="s">
        <v>22</v>
      </c>
      <c r="D74" s="13">
        <v>120</v>
      </c>
      <c r="E74" s="14">
        <v>0.14166666666666666</v>
      </c>
      <c r="F74" s="14">
        <v>6.6666666666666666E-2</v>
      </c>
      <c r="G74" s="14">
        <v>0.49166666666666664</v>
      </c>
      <c r="H74" s="14">
        <v>0.25000000000000006</v>
      </c>
      <c r="I74" s="14">
        <v>0.25833333333333336</v>
      </c>
      <c r="J74" s="15"/>
    </row>
    <row r="75" spans="1:10" x14ac:dyDescent="0.25">
      <c r="A75" s="12" t="s">
        <v>125</v>
      </c>
      <c r="B75" s="12" t="s">
        <v>126</v>
      </c>
      <c r="C75" s="12" t="s">
        <v>127</v>
      </c>
      <c r="D75" s="13">
        <v>100</v>
      </c>
      <c r="E75" s="14">
        <v>0.05</v>
      </c>
      <c r="F75" s="14">
        <v>0.2</v>
      </c>
      <c r="G75" s="14">
        <v>0.5</v>
      </c>
      <c r="H75" s="14">
        <v>0.25</v>
      </c>
      <c r="I75" s="14">
        <v>0.25</v>
      </c>
      <c r="J75" s="15"/>
    </row>
    <row r="76" spans="1:10" x14ac:dyDescent="0.25">
      <c r="A76" s="12" t="s">
        <v>140</v>
      </c>
      <c r="B76" s="12" t="s">
        <v>143</v>
      </c>
      <c r="C76" s="12" t="s">
        <v>146</v>
      </c>
      <c r="D76" s="13">
        <v>100</v>
      </c>
      <c r="E76" s="14">
        <v>0.12</v>
      </c>
      <c r="F76" s="14">
        <v>0.11</v>
      </c>
      <c r="G76" s="14">
        <v>0.7</v>
      </c>
      <c r="H76" s="14">
        <v>7.0000000000000062E-2</v>
      </c>
      <c r="I76" s="14">
        <v>0.23</v>
      </c>
      <c r="J76" s="15"/>
    </row>
    <row r="77" spans="1:10" x14ac:dyDescent="0.25">
      <c r="A77" s="12" t="s">
        <v>173</v>
      </c>
      <c r="B77" s="12" t="s">
        <v>185</v>
      </c>
      <c r="C77" s="12" t="s">
        <v>191</v>
      </c>
      <c r="D77" s="13">
        <v>100</v>
      </c>
      <c r="E77" s="14">
        <v>0.14000000000000001</v>
      </c>
      <c r="F77" s="14">
        <v>0.09</v>
      </c>
      <c r="G77" s="14">
        <v>0</v>
      </c>
      <c r="H77" s="14">
        <v>0.77</v>
      </c>
      <c r="I77" s="14">
        <v>0.23</v>
      </c>
      <c r="J77" s="15"/>
    </row>
    <row r="78" spans="1:10" x14ac:dyDescent="0.25">
      <c r="A78" s="12" t="s">
        <v>11</v>
      </c>
      <c r="B78" s="12" t="s">
        <v>12</v>
      </c>
      <c r="C78" s="12" t="s">
        <v>13</v>
      </c>
      <c r="D78" s="13">
        <v>100</v>
      </c>
      <c r="E78" s="14">
        <v>0.22</v>
      </c>
      <c r="F78" s="14">
        <v>0</v>
      </c>
      <c r="G78" s="14">
        <v>0.76</v>
      </c>
      <c r="H78" s="14">
        <v>2.0000000000000018E-2</v>
      </c>
      <c r="I78" s="14">
        <v>0.22</v>
      </c>
      <c r="J78" s="15"/>
    </row>
    <row r="79" spans="1:10" x14ac:dyDescent="0.25">
      <c r="A79" s="12" t="s">
        <v>173</v>
      </c>
      <c r="B79" s="12" t="s">
        <v>99</v>
      </c>
      <c r="C79" s="12" t="s">
        <v>175</v>
      </c>
      <c r="D79" s="13">
        <v>100</v>
      </c>
      <c r="E79" s="14">
        <v>0.06</v>
      </c>
      <c r="F79" s="14">
        <v>0.13</v>
      </c>
      <c r="G79" s="14">
        <v>0</v>
      </c>
      <c r="H79" s="14">
        <v>0.81</v>
      </c>
      <c r="I79" s="14">
        <v>0.19</v>
      </c>
      <c r="J79" s="15"/>
    </row>
    <row r="80" spans="1:10" x14ac:dyDescent="0.25">
      <c r="A80" s="12" t="s">
        <v>128</v>
      </c>
      <c r="B80" s="12" t="s">
        <v>129</v>
      </c>
      <c r="C80" s="12" t="s">
        <v>130</v>
      </c>
      <c r="D80" s="13">
        <v>100</v>
      </c>
      <c r="E80" s="14">
        <v>0.12</v>
      </c>
      <c r="F80" s="14">
        <v>0.03</v>
      </c>
      <c r="G80" s="14">
        <v>0.42</v>
      </c>
      <c r="H80" s="14">
        <v>0.43</v>
      </c>
      <c r="I80" s="14">
        <v>0.15</v>
      </c>
      <c r="J80" s="15"/>
    </row>
    <row r="81" spans="1:10" x14ac:dyDescent="0.25">
      <c r="A81" s="12" t="s">
        <v>57</v>
      </c>
      <c r="B81" s="12" t="s">
        <v>58</v>
      </c>
      <c r="C81" s="12" t="s">
        <v>60</v>
      </c>
      <c r="D81" s="13">
        <v>102</v>
      </c>
      <c r="E81" s="14">
        <v>0</v>
      </c>
      <c r="F81" s="14">
        <v>0.13725490196078433</v>
      </c>
      <c r="G81" s="14">
        <v>0</v>
      </c>
      <c r="H81" s="14">
        <v>0.86274509803921573</v>
      </c>
      <c r="I81" s="14">
        <v>0.13725490196078433</v>
      </c>
      <c r="J81" s="15"/>
    </row>
    <row r="82" spans="1:10" x14ac:dyDescent="0.25">
      <c r="A82" s="12" t="s">
        <v>62</v>
      </c>
      <c r="B82" s="12" t="s">
        <v>63</v>
      </c>
      <c r="C82" s="12" t="s">
        <v>65</v>
      </c>
      <c r="D82" s="13">
        <v>100</v>
      </c>
      <c r="E82" s="14">
        <v>0.13</v>
      </c>
      <c r="F82" s="14">
        <v>0</v>
      </c>
      <c r="G82" s="14">
        <v>0.83</v>
      </c>
      <c r="H82" s="14">
        <v>4.0000000000000036E-2</v>
      </c>
      <c r="I82" s="14">
        <v>0.13</v>
      </c>
      <c r="J82" s="15"/>
    </row>
    <row r="83" spans="1:10" x14ac:dyDescent="0.25">
      <c r="A83" s="12" t="s">
        <v>154</v>
      </c>
      <c r="B83" s="12" t="s">
        <v>155</v>
      </c>
      <c r="C83" s="12" t="s">
        <v>157</v>
      </c>
      <c r="D83" s="13">
        <v>100</v>
      </c>
      <c r="E83" s="14">
        <v>0.13</v>
      </c>
      <c r="F83" s="14">
        <v>0</v>
      </c>
      <c r="G83" s="14">
        <v>0.87</v>
      </c>
      <c r="H83" s="14">
        <v>0</v>
      </c>
      <c r="I83" s="14">
        <v>0.13</v>
      </c>
      <c r="J83" s="15"/>
    </row>
    <row r="84" spans="1:10" x14ac:dyDescent="0.25">
      <c r="A84" s="12" t="s">
        <v>107</v>
      </c>
      <c r="B84" s="12" t="s">
        <v>111</v>
      </c>
      <c r="C84" s="12" t="s">
        <v>112</v>
      </c>
      <c r="D84" s="13">
        <v>74</v>
      </c>
      <c r="E84" s="14">
        <v>0.12162162162162163</v>
      </c>
      <c r="F84" s="14">
        <v>0</v>
      </c>
      <c r="G84" s="14">
        <v>0.8783783783783784</v>
      </c>
      <c r="H84" s="14">
        <v>0</v>
      </c>
      <c r="I84" s="14">
        <v>0.12162162162162163</v>
      </c>
      <c r="J84" s="15"/>
    </row>
    <row r="85" spans="1:10" x14ac:dyDescent="0.25">
      <c r="A85" s="12" t="s">
        <v>107</v>
      </c>
      <c r="B85" s="12" t="s">
        <v>111</v>
      </c>
      <c r="C85" s="12" t="s">
        <v>113</v>
      </c>
      <c r="D85" s="13">
        <v>94</v>
      </c>
      <c r="E85" s="14">
        <v>0.11702127659574468</v>
      </c>
      <c r="F85" s="14">
        <v>0</v>
      </c>
      <c r="G85" s="14">
        <v>0.88297872340425532</v>
      </c>
      <c r="H85" s="14">
        <v>0</v>
      </c>
      <c r="I85" s="14">
        <v>0.11702127659574468</v>
      </c>
      <c r="J85" s="15"/>
    </row>
    <row r="86" spans="1:10" x14ac:dyDescent="0.25">
      <c r="A86" s="12" t="s">
        <v>107</v>
      </c>
      <c r="B86" s="12" t="s">
        <v>111</v>
      </c>
      <c r="C86" s="12" t="s">
        <v>114</v>
      </c>
      <c r="D86" s="13">
        <v>80</v>
      </c>
      <c r="E86" s="14">
        <v>0.1125</v>
      </c>
      <c r="F86" s="14">
        <v>0</v>
      </c>
      <c r="G86" s="14">
        <v>0.88749999999999996</v>
      </c>
      <c r="H86" s="14">
        <v>0</v>
      </c>
      <c r="I86" s="14">
        <v>0.1125</v>
      </c>
      <c r="J86" s="15"/>
    </row>
    <row r="87" spans="1:10" x14ac:dyDescent="0.25">
      <c r="A87" s="12" t="s">
        <v>173</v>
      </c>
      <c r="B87" s="12" t="s">
        <v>185</v>
      </c>
      <c r="C87" s="12" t="s">
        <v>189</v>
      </c>
      <c r="D87" s="13">
        <v>100</v>
      </c>
      <c r="E87" s="14">
        <v>0</v>
      </c>
      <c r="F87" s="14">
        <v>0.11</v>
      </c>
      <c r="G87" s="14">
        <v>0</v>
      </c>
      <c r="H87" s="14">
        <v>0.89</v>
      </c>
      <c r="I87" s="14">
        <v>0.11</v>
      </c>
      <c r="J87" s="15"/>
    </row>
    <row r="88" spans="1:10" x14ac:dyDescent="0.25">
      <c r="A88" s="12" t="s">
        <v>140</v>
      </c>
      <c r="B88" s="12" t="s">
        <v>143</v>
      </c>
      <c r="C88" s="12" t="s">
        <v>144</v>
      </c>
      <c r="D88" s="13">
        <v>100</v>
      </c>
      <c r="E88" s="14">
        <v>0.1</v>
      </c>
      <c r="F88" s="14">
        <v>0</v>
      </c>
      <c r="G88" s="14">
        <v>0.9</v>
      </c>
      <c r="H88" s="14">
        <v>0</v>
      </c>
      <c r="I88" s="14">
        <v>0.1</v>
      </c>
      <c r="J88" s="15"/>
    </row>
    <row r="89" spans="1:10" x14ac:dyDescent="0.25">
      <c r="A89" s="12" t="s">
        <v>165</v>
      </c>
      <c r="B89" s="12" t="s">
        <v>61</v>
      </c>
      <c r="C89" s="12" t="s">
        <v>166</v>
      </c>
      <c r="D89" s="13">
        <v>100</v>
      </c>
      <c r="E89" s="14">
        <v>0</v>
      </c>
      <c r="F89" s="14">
        <v>0.1</v>
      </c>
      <c r="G89" s="14">
        <v>0.06</v>
      </c>
      <c r="H89" s="14">
        <v>0.84000000000000008</v>
      </c>
      <c r="I89" s="14">
        <v>0.1</v>
      </c>
      <c r="J89" s="15"/>
    </row>
    <row r="90" spans="1:10" x14ac:dyDescent="0.25">
      <c r="A90" s="12" t="s">
        <v>34</v>
      </c>
      <c r="B90" s="12" t="s">
        <v>35</v>
      </c>
      <c r="C90" s="12" t="s">
        <v>36</v>
      </c>
      <c r="D90" s="13">
        <v>100</v>
      </c>
      <c r="E90" s="14">
        <v>0.01</v>
      </c>
      <c r="F90" s="14">
        <v>0.08</v>
      </c>
      <c r="G90" s="14">
        <v>0.76</v>
      </c>
      <c r="H90" s="14">
        <v>0.15000000000000002</v>
      </c>
      <c r="I90" s="14">
        <v>0.09</v>
      </c>
      <c r="J90" s="15"/>
    </row>
    <row r="91" spans="1:10" x14ac:dyDescent="0.25">
      <c r="A91" s="12" t="s">
        <v>66</v>
      </c>
      <c r="B91" s="12" t="s">
        <v>69</v>
      </c>
      <c r="C91" s="12" t="s">
        <v>70</v>
      </c>
      <c r="D91" s="13">
        <v>100</v>
      </c>
      <c r="E91" s="14">
        <v>0.03</v>
      </c>
      <c r="F91" s="14">
        <v>0.02</v>
      </c>
      <c r="G91" s="14">
        <v>0.01</v>
      </c>
      <c r="H91" s="14">
        <v>0.92999999999999994</v>
      </c>
      <c r="I91" s="14">
        <v>0.06</v>
      </c>
      <c r="J91" s="15"/>
    </row>
    <row r="92" spans="1:10" x14ac:dyDescent="0.25">
      <c r="A92" s="12" t="s">
        <v>140</v>
      </c>
      <c r="B92" s="12" t="s">
        <v>143</v>
      </c>
      <c r="C92" s="12" t="s">
        <v>145</v>
      </c>
      <c r="D92" s="13">
        <v>100</v>
      </c>
      <c r="E92" s="14">
        <v>0.04</v>
      </c>
      <c r="F92" s="14">
        <v>0</v>
      </c>
      <c r="G92" s="14">
        <v>0.96</v>
      </c>
      <c r="H92" s="14">
        <v>0</v>
      </c>
      <c r="I92" s="14">
        <v>0.04</v>
      </c>
      <c r="J92" s="15"/>
    </row>
    <row r="93" spans="1:10" x14ac:dyDescent="0.25">
      <c r="A93" s="12" t="s">
        <v>159</v>
      </c>
      <c r="B93" s="12" t="s">
        <v>160</v>
      </c>
      <c r="C93" s="12" t="s">
        <v>161</v>
      </c>
      <c r="D93" s="13">
        <v>100</v>
      </c>
      <c r="E93" s="14">
        <v>0.01</v>
      </c>
      <c r="F93" s="14">
        <v>0</v>
      </c>
      <c r="G93" s="14">
        <v>0.99</v>
      </c>
      <c r="H93" s="14">
        <v>0</v>
      </c>
      <c r="I93" s="14">
        <v>0.01</v>
      </c>
      <c r="J93" s="15"/>
    </row>
    <row r="94" spans="1:10" x14ac:dyDescent="0.25">
      <c r="A94" s="16" t="s">
        <v>47</v>
      </c>
      <c r="B94" s="16" t="s">
        <v>48</v>
      </c>
      <c r="C94" s="16" t="s">
        <v>49</v>
      </c>
      <c r="D94" s="17">
        <v>0</v>
      </c>
      <c r="E94" s="18" t="s">
        <v>212</v>
      </c>
      <c r="F94" s="18" t="s">
        <v>212</v>
      </c>
      <c r="G94" s="18" t="s">
        <v>212</v>
      </c>
      <c r="H94" s="18">
        <v>1</v>
      </c>
      <c r="I94" s="18">
        <v>0</v>
      </c>
      <c r="J94" s="19" t="s">
        <v>211</v>
      </c>
    </row>
    <row r="95" spans="1:10" x14ac:dyDescent="0.25">
      <c r="A95" s="16" t="s">
        <v>103</v>
      </c>
      <c r="B95" s="16" t="s">
        <v>104</v>
      </c>
      <c r="C95" s="16" t="s">
        <v>105</v>
      </c>
      <c r="D95" s="17">
        <v>0</v>
      </c>
      <c r="E95" s="18" t="s">
        <v>212</v>
      </c>
      <c r="F95" s="18" t="s">
        <v>212</v>
      </c>
      <c r="G95" s="18">
        <v>1</v>
      </c>
      <c r="H95" s="18">
        <v>0</v>
      </c>
      <c r="I95" s="18">
        <v>0</v>
      </c>
      <c r="J95" s="19" t="s">
        <v>211</v>
      </c>
    </row>
    <row r="96" spans="1:10" x14ac:dyDescent="0.25">
      <c r="A96" s="16" t="s">
        <v>170</v>
      </c>
      <c r="B96" s="16" t="s">
        <v>171</v>
      </c>
      <c r="C96" s="16" t="s">
        <v>172</v>
      </c>
      <c r="D96" s="17">
        <v>0</v>
      </c>
      <c r="E96" s="18" t="s">
        <v>212</v>
      </c>
      <c r="F96" s="18" t="s">
        <v>212</v>
      </c>
      <c r="G96" s="18" t="s">
        <v>212</v>
      </c>
      <c r="H96" s="18">
        <v>1</v>
      </c>
      <c r="I96" s="18">
        <v>0</v>
      </c>
      <c r="J96" s="19" t="s">
        <v>211</v>
      </c>
    </row>
  </sheetData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and Seed Amount</vt:lpstr>
      <vt:lpstr>Germination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Visintin, Jaelyn - ARS</dc:creator>
  <cp:lastModifiedBy>Irish, Brian</cp:lastModifiedBy>
  <dcterms:created xsi:type="dcterms:W3CDTF">2021-11-03T18:52:42Z</dcterms:created>
  <dcterms:modified xsi:type="dcterms:W3CDTF">2022-01-05T01:34:54Z</dcterms:modified>
</cp:coreProperties>
</file>